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acgrupopacc-my.sharepoint.com/personal/cperez_grupopacc_es/Documents/"/>
    </mc:Choice>
  </mc:AlternateContent>
  <xr:revisionPtr revIDLastSave="223" documentId="8_{A04F64F5-4F6F-49B7-A22E-57A3D26BA090}" xr6:coauthVersionLast="47" xr6:coauthVersionMax="47" xr10:uidLastSave="{BB2EB638-2372-4678-8646-17005627EEA5}"/>
  <bookViews>
    <workbookView xWindow="-120" yWindow="-120" windowWidth="29040" windowHeight="15840" tabRatio="605" firstSheet="2" activeTab="5" xr2:uid="{0737A77D-22EE-4D77-ACD7-33F9B2E8D31E}"/>
  </bookViews>
  <sheets>
    <sheet name="CONTRATOS (2)" sheetId="10" state="hidden" r:id="rId1"/>
    <sheet name="CONTRATOS copia" sheetId="18" state="hidden" r:id="rId2"/>
    <sheet name="ANEXO 1 " sheetId="22" r:id="rId3"/>
    <sheet name="CIAS PACC ONLINE" sheetId="24" r:id="rId4"/>
    <sheet name="RAMOS PACC ONLINE" sheetId="27" r:id="rId5"/>
    <sheet name="Hoja2" sheetId="28" r:id="rId6"/>
  </sheets>
  <definedNames>
    <definedName name="_xlnm._FilterDatabase" localSheetId="2" hidden="1">'ANEXO 1 '!$A$8:$Z$756</definedName>
    <definedName name="_xlnm._FilterDatabase" localSheetId="0" hidden="1">'CONTRATOS (2)'!$A$8:$BJ$651</definedName>
    <definedName name="_xlnm._FilterDatabase" localSheetId="1" hidden="1">'CONTRATOS copia'!$A$8:$ONT$756</definedName>
    <definedName name="_xlnm._FilterDatabase" localSheetId="4" hidden="1">'RAMOS PACC ONLINE'!$A$1:$B$40</definedName>
    <definedName name="_xlnm.Print_Titles" localSheetId="2">'ANEXO 1 '!$8:$8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22" l="1"/>
  <c r="N5" i="22"/>
  <c r="N4" i="22"/>
  <c r="M5" i="22"/>
  <c r="M4" i="22"/>
  <c r="L4" i="22"/>
  <c r="O6" i="22" l="1"/>
  <c r="Q4" i="22"/>
  <c r="N6" i="22"/>
  <c r="P4" i="22"/>
  <c r="M6" i="22"/>
  <c r="L6" i="22"/>
  <c r="O5" i="22"/>
  <c r="O4" i="22"/>
  <c r="P5" i="22"/>
  <c r="Q5" i="22"/>
  <c r="J5" i="22"/>
  <c r="Q6" i="22" l="1"/>
  <c r="P6" i="22"/>
  <c r="BB760" i="18" l="1"/>
  <c r="BA760" i="18"/>
  <c r="BK756" i="18"/>
  <c r="BL756" i="18" s="1"/>
  <c r="BK755" i="18"/>
  <c r="BL755" i="18" s="1"/>
  <c r="BK754" i="18"/>
  <c r="BL754" i="18" s="1"/>
  <c r="BK753" i="18"/>
  <c r="BL753" i="18" s="1"/>
  <c r="BK752" i="18"/>
  <c r="BL752" i="18" s="1"/>
  <c r="BK751" i="18"/>
  <c r="BL751" i="18" s="1"/>
  <c r="BK750" i="18"/>
  <c r="BL750" i="18" s="1"/>
  <c r="BK749" i="18"/>
  <c r="BL749" i="18" s="1"/>
  <c r="BK748" i="18"/>
  <c r="BL748" i="18" s="1"/>
  <c r="BK747" i="18"/>
  <c r="BL747" i="18" s="1"/>
  <c r="BK746" i="18"/>
  <c r="BL746" i="18" s="1"/>
  <c r="BK745" i="18"/>
  <c r="BL745" i="18" s="1"/>
  <c r="BK744" i="18"/>
  <c r="BL744" i="18" s="1"/>
  <c r="BK743" i="18"/>
  <c r="BL743" i="18" s="1"/>
  <c r="BK742" i="18"/>
  <c r="BL742" i="18" s="1"/>
  <c r="BK741" i="18"/>
  <c r="BL741" i="18" s="1"/>
  <c r="BK740" i="18"/>
  <c r="BL740" i="18" s="1"/>
  <c r="BK739" i="18"/>
  <c r="BL739" i="18" s="1"/>
  <c r="BK738" i="18"/>
  <c r="BL738" i="18" s="1"/>
  <c r="BK737" i="18"/>
  <c r="BL737" i="18" s="1"/>
  <c r="BK736" i="18"/>
  <c r="BL736" i="18" s="1"/>
  <c r="BK735" i="18"/>
  <c r="BL735" i="18" s="1"/>
  <c r="BK734" i="18"/>
  <c r="BL734" i="18" s="1"/>
  <c r="BL733" i="18"/>
  <c r="BK733" i="18"/>
  <c r="BK732" i="18"/>
  <c r="BL732" i="18" s="1"/>
  <c r="BK731" i="18"/>
  <c r="BL731" i="18" s="1"/>
  <c r="BK730" i="18"/>
  <c r="BL730" i="18" s="1"/>
  <c r="BK729" i="18"/>
  <c r="BL729" i="18" s="1"/>
  <c r="BK728" i="18"/>
  <c r="BL728" i="18" s="1"/>
  <c r="BK727" i="18"/>
  <c r="BL727" i="18" s="1"/>
  <c r="BK726" i="18"/>
  <c r="BL726" i="18" s="1"/>
  <c r="BK725" i="18"/>
  <c r="BL725" i="18" s="1"/>
  <c r="BK724" i="18"/>
  <c r="BL724" i="18" s="1"/>
  <c r="BK723" i="18"/>
  <c r="BL723" i="18" s="1"/>
  <c r="BK722" i="18"/>
  <c r="BL722" i="18" s="1"/>
  <c r="BK721" i="18"/>
  <c r="BL721" i="18" s="1"/>
  <c r="BK720" i="18"/>
  <c r="BL720" i="18" s="1"/>
  <c r="BK719" i="18"/>
  <c r="BL719" i="18" s="1"/>
  <c r="BK718" i="18"/>
  <c r="BL718" i="18" s="1"/>
  <c r="BK717" i="18"/>
  <c r="BL717" i="18" s="1"/>
  <c r="BK716" i="18"/>
  <c r="BL716" i="18" s="1"/>
  <c r="BK715" i="18"/>
  <c r="BL715" i="18" s="1"/>
  <c r="BK714" i="18"/>
  <c r="BL714" i="18" s="1"/>
  <c r="BK713" i="18"/>
  <c r="BL713" i="18" s="1"/>
  <c r="BK712" i="18"/>
  <c r="BL712" i="18" s="1"/>
  <c r="BK711" i="18"/>
  <c r="BL711" i="18" s="1"/>
  <c r="BK710" i="18"/>
  <c r="BL710" i="18" s="1"/>
  <c r="BK709" i="18"/>
  <c r="BL709" i="18" s="1"/>
  <c r="BK708" i="18"/>
  <c r="BL708" i="18" s="1"/>
  <c r="BK707" i="18"/>
  <c r="BL707" i="18" s="1"/>
  <c r="BK706" i="18"/>
  <c r="BL706" i="18" s="1"/>
  <c r="BK705" i="18"/>
  <c r="BL705" i="18" s="1"/>
  <c r="BK704" i="18"/>
  <c r="BL704" i="18" s="1"/>
  <c r="BK703" i="18"/>
  <c r="BL703" i="18" s="1"/>
  <c r="BK702" i="18"/>
  <c r="BL702" i="18" s="1"/>
  <c r="BK701" i="18"/>
  <c r="BL701" i="18" s="1"/>
  <c r="BK700" i="18"/>
  <c r="BL700" i="18" s="1"/>
  <c r="BK699" i="18"/>
  <c r="BL699" i="18" s="1"/>
  <c r="BK698" i="18"/>
  <c r="BL698" i="18" s="1"/>
  <c r="BK697" i="18"/>
  <c r="BL697" i="18" s="1"/>
  <c r="BK696" i="18"/>
  <c r="BL696" i="18" s="1"/>
  <c r="BK695" i="18"/>
  <c r="BL695" i="18" s="1"/>
  <c r="BK694" i="18"/>
  <c r="BL694" i="18" s="1"/>
  <c r="BK693" i="18"/>
  <c r="BL693" i="18" s="1"/>
  <c r="BK692" i="18"/>
  <c r="BL692" i="18" s="1"/>
  <c r="BK691" i="18"/>
  <c r="BL691" i="18" s="1"/>
  <c r="BK690" i="18"/>
  <c r="BL690" i="18" s="1"/>
  <c r="BK689" i="18"/>
  <c r="BL689" i="18" s="1"/>
  <c r="BK688" i="18"/>
  <c r="BL688" i="18" s="1"/>
  <c r="BK687" i="18"/>
  <c r="BL687" i="18" s="1"/>
  <c r="BK686" i="18"/>
  <c r="BL686" i="18" s="1"/>
  <c r="BK685" i="18"/>
  <c r="BL685" i="18" s="1"/>
  <c r="BK684" i="18"/>
  <c r="BL684" i="18" s="1"/>
  <c r="BK683" i="18"/>
  <c r="BL683" i="18" s="1"/>
  <c r="BK682" i="18"/>
  <c r="BL682" i="18" s="1"/>
  <c r="BK681" i="18"/>
  <c r="BL681" i="18" s="1"/>
  <c r="BK680" i="18"/>
  <c r="BL680" i="18" s="1"/>
  <c r="BK679" i="18"/>
  <c r="BL679" i="18" s="1"/>
  <c r="BK678" i="18"/>
  <c r="BL678" i="18" s="1"/>
  <c r="BK677" i="18"/>
  <c r="BL677" i="18" s="1"/>
  <c r="BK676" i="18"/>
  <c r="BL676" i="18" s="1"/>
  <c r="BK675" i="18"/>
  <c r="BL675" i="18" s="1"/>
  <c r="BK674" i="18"/>
  <c r="BL674" i="18" s="1"/>
  <c r="BK673" i="18"/>
  <c r="BL673" i="18" s="1"/>
  <c r="BK672" i="18"/>
  <c r="BL672" i="18" s="1"/>
  <c r="BK671" i="18"/>
  <c r="BL671" i="18" s="1"/>
  <c r="BK670" i="18"/>
  <c r="BL670" i="18" s="1"/>
  <c r="BL669" i="18"/>
  <c r="BK669" i="18"/>
  <c r="BK668" i="18"/>
  <c r="BL668" i="18" s="1"/>
  <c r="BK667" i="18"/>
  <c r="BL667" i="18" s="1"/>
  <c r="BK666" i="18"/>
  <c r="BL666" i="18" s="1"/>
  <c r="BK665" i="18"/>
  <c r="BL665" i="18" s="1"/>
  <c r="BK664" i="18"/>
  <c r="BL664" i="18" s="1"/>
  <c r="BK663" i="18"/>
  <c r="BL663" i="18" s="1"/>
  <c r="BK662" i="18"/>
  <c r="BL662" i="18" s="1"/>
  <c r="BK661" i="18"/>
  <c r="BL661" i="18" s="1"/>
  <c r="BK660" i="18"/>
  <c r="BL660" i="18" s="1"/>
  <c r="BK659" i="18"/>
  <c r="BL659" i="18" s="1"/>
  <c r="BK658" i="18"/>
  <c r="BL658" i="18" s="1"/>
  <c r="BK657" i="18"/>
  <c r="BL657" i="18" s="1"/>
  <c r="BK656" i="18"/>
  <c r="BL656" i="18" s="1"/>
  <c r="BK655" i="18"/>
  <c r="BL655" i="18" s="1"/>
  <c r="BK654" i="18"/>
  <c r="BL654" i="18" s="1"/>
  <c r="BK653" i="18"/>
  <c r="BL653" i="18" s="1"/>
  <c r="BK652" i="18"/>
  <c r="BL652" i="18" s="1"/>
  <c r="BK651" i="18"/>
  <c r="BL651" i="18" s="1"/>
  <c r="BK650" i="18"/>
  <c r="BL650" i="18" s="1"/>
  <c r="BK649" i="18"/>
  <c r="BL649" i="18" s="1"/>
  <c r="BK648" i="18"/>
  <c r="BL648" i="18" s="1"/>
  <c r="BK647" i="18"/>
  <c r="BL647" i="18" s="1"/>
  <c r="BK646" i="18"/>
  <c r="BL646" i="18" s="1"/>
  <c r="BK645" i="18"/>
  <c r="BL645" i="18" s="1"/>
  <c r="BK644" i="18"/>
  <c r="BL644" i="18" s="1"/>
  <c r="BK643" i="18"/>
  <c r="BL643" i="18" s="1"/>
  <c r="BK642" i="18"/>
  <c r="BL642" i="18" s="1"/>
  <c r="BK641" i="18"/>
  <c r="BL641" i="18" s="1"/>
  <c r="BK640" i="18"/>
  <c r="BL640" i="18" s="1"/>
  <c r="BK639" i="18"/>
  <c r="BL639" i="18" s="1"/>
  <c r="BK638" i="18"/>
  <c r="BL638" i="18" s="1"/>
  <c r="BK637" i="18"/>
  <c r="BL637" i="18" s="1"/>
  <c r="BK636" i="18"/>
  <c r="BL636" i="18" s="1"/>
  <c r="BK635" i="18"/>
  <c r="BL635" i="18" s="1"/>
  <c r="BK634" i="18"/>
  <c r="BL634" i="18" s="1"/>
  <c r="BK633" i="18"/>
  <c r="BL633" i="18" s="1"/>
  <c r="BK632" i="18"/>
  <c r="BL632" i="18" s="1"/>
  <c r="BK631" i="18"/>
  <c r="BL631" i="18" s="1"/>
  <c r="BK630" i="18"/>
  <c r="BL630" i="18" s="1"/>
  <c r="BK629" i="18"/>
  <c r="BL629" i="18" s="1"/>
  <c r="BK628" i="18"/>
  <c r="BL628" i="18" s="1"/>
  <c r="BK627" i="18"/>
  <c r="BL627" i="18" s="1"/>
  <c r="BK626" i="18"/>
  <c r="BL626" i="18" s="1"/>
  <c r="BK625" i="18"/>
  <c r="BL625" i="18" s="1"/>
  <c r="BK624" i="18"/>
  <c r="BL624" i="18" s="1"/>
  <c r="BK623" i="18"/>
  <c r="BL623" i="18" s="1"/>
  <c r="BK622" i="18"/>
  <c r="BL622" i="18" s="1"/>
  <c r="BK621" i="18"/>
  <c r="BL621" i="18" s="1"/>
  <c r="BK620" i="18"/>
  <c r="BL620" i="18" s="1"/>
  <c r="BK619" i="18"/>
  <c r="BL619" i="18" s="1"/>
  <c r="BK618" i="18"/>
  <c r="BL618" i="18" s="1"/>
  <c r="BK617" i="18"/>
  <c r="BL617" i="18" s="1"/>
  <c r="BK616" i="18"/>
  <c r="BL616" i="18" s="1"/>
  <c r="BK615" i="18"/>
  <c r="BL615" i="18" s="1"/>
  <c r="BK614" i="18"/>
  <c r="BL614" i="18" s="1"/>
  <c r="BK613" i="18"/>
  <c r="BL613" i="18" s="1"/>
  <c r="BK612" i="18"/>
  <c r="BL612" i="18" s="1"/>
  <c r="BK611" i="18"/>
  <c r="BL611" i="18" s="1"/>
  <c r="BK610" i="18"/>
  <c r="BL610" i="18" s="1"/>
  <c r="BK609" i="18"/>
  <c r="BL609" i="18" s="1"/>
  <c r="BK608" i="18"/>
  <c r="BL608" i="18" s="1"/>
  <c r="BK607" i="18"/>
  <c r="BL607" i="18" s="1"/>
  <c r="BK606" i="18"/>
  <c r="BL606" i="18" s="1"/>
  <c r="BL605" i="18"/>
  <c r="BK605" i="18"/>
  <c r="BK604" i="18"/>
  <c r="BL604" i="18" s="1"/>
  <c r="BK603" i="18"/>
  <c r="BL603" i="18" s="1"/>
  <c r="BK602" i="18"/>
  <c r="BL602" i="18" s="1"/>
  <c r="BK601" i="18"/>
  <c r="BL601" i="18" s="1"/>
  <c r="BK600" i="18"/>
  <c r="BL600" i="18" s="1"/>
  <c r="BK599" i="18"/>
  <c r="BL599" i="18" s="1"/>
  <c r="BK598" i="18"/>
  <c r="BL598" i="18" s="1"/>
  <c r="BK597" i="18"/>
  <c r="BL597" i="18" s="1"/>
  <c r="BK596" i="18"/>
  <c r="BL596" i="18" s="1"/>
  <c r="BK595" i="18"/>
  <c r="BL595" i="18" s="1"/>
  <c r="BK594" i="18"/>
  <c r="BL594" i="18" s="1"/>
  <c r="BK593" i="18"/>
  <c r="BL593" i="18" s="1"/>
  <c r="BK592" i="18"/>
  <c r="BL592" i="18" s="1"/>
  <c r="BK591" i="18"/>
  <c r="BL591" i="18" s="1"/>
  <c r="BK590" i="18"/>
  <c r="BL590" i="18" s="1"/>
  <c r="BK589" i="18"/>
  <c r="BL589" i="18" s="1"/>
  <c r="BK588" i="18"/>
  <c r="BL588" i="18" s="1"/>
  <c r="BK587" i="18"/>
  <c r="BL587" i="18" s="1"/>
  <c r="BK586" i="18"/>
  <c r="BL586" i="18" s="1"/>
  <c r="BK585" i="18"/>
  <c r="BL585" i="18" s="1"/>
  <c r="BK584" i="18"/>
  <c r="BL584" i="18" s="1"/>
  <c r="BK583" i="18"/>
  <c r="BL583" i="18" s="1"/>
  <c r="BK582" i="18"/>
  <c r="BL582" i="18" s="1"/>
  <c r="BK581" i="18"/>
  <c r="BL581" i="18" s="1"/>
  <c r="BK580" i="18"/>
  <c r="BL580" i="18" s="1"/>
  <c r="BK579" i="18"/>
  <c r="BL579" i="18" s="1"/>
  <c r="BK578" i="18"/>
  <c r="BL578" i="18" s="1"/>
  <c r="BK577" i="18"/>
  <c r="BL577" i="18" s="1"/>
  <c r="BK576" i="18"/>
  <c r="BL576" i="18" s="1"/>
  <c r="BK575" i="18"/>
  <c r="BL575" i="18" s="1"/>
  <c r="BK574" i="18"/>
  <c r="BL574" i="18" s="1"/>
  <c r="BK573" i="18"/>
  <c r="BL573" i="18" s="1"/>
  <c r="BK572" i="18"/>
  <c r="BL572" i="18" s="1"/>
  <c r="BK571" i="18"/>
  <c r="BL571" i="18" s="1"/>
  <c r="BK570" i="18"/>
  <c r="BL570" i="18" s="1"/>
  <c r="BK569" i="18"/>
  <c r="BL569" i="18" s="1"/>
  <c r="BK568" i="18"/>
  <c r="BL568" i="18" s="1"/>
  <c r="BK567" i="18"/>
  <c r="BL567" i="18" s="1"/>
  <c r="BK566" i="18"/>
  <c r="BL566" i="18" s="1"/>
  <c r="BK565" i="18"/>
  <c r="BL565" i="18" s="1"/>
  <c r="BK564" i="18"/>
  <c r="BL564" i="18" s="1"/>
  <c r="BK563" i="18"/>
  <c r="BL563" i="18" s="1"/>
  <c r="BK562" i="18"/>
  <c r="BL562" i="18" s="1"/>
  <c r="BK561" i="18"/>
  <c r="BL561" i="18" s="1"/>
  <c r="BK560" i="18"/>
  <c r="BL560" i="18" s="1"/>
  <c r="BK559" i="18"/>
  <c r="BL559" i="18" s="1"/>
  <c r="BK558" i="18"/>
  <c r="BL558" i="18" s="1"/>
  <c r="BK557" i="18"/>
  <c r="BL557" i="18" s="1"/>
  <c r="BK556" i="18"/>
  <c r="BL556" i="18" s="1"/>
  <c r="BK555" i="18"/>
  <c r="BL555" i="18" s="1"/>
  <c r="BK554" i="18"/>
  <c r="BL554" i="18" s="1"/>
  <c r="BK553" i="18"/>
  <c r="BL553" i="18" s="1"/>
  <c r="BK552" i="18"/>
  <c r="BL552" i="18" s="1"/>
  <c r="BK551" i="18"/>
  <c r="BL551" i="18" s="1"/>
  <c r="BK550" i="18"/>
  <c r="BL550" i="18" s="1"/>
  <c r="BK549" i="18"/>
  <c r="BL549" i="18" s="1"/>
  <c r="BK548" i="18"/>
  <c r="BL548" i="18" s="1"/>
  <c r="BK547" i="18"/>
  <c r="BL547" i="18" s="1"/>
  <c r="BK546" i="18"/>
  <c r="BL546" i="18" s="1"/>
  <c r="BK545" i="18"/>
  <c r="BL545" i="18" s="1"/>
  <c r="BK544" i="18"/>
  <c r="BL544" i="18" s="1"/>
  <c r="BK543" i="18"/>
  <c r="BL543" i="18" s="1"/>
  <c r="BK542" i="18"/>
  <c r="BL542" i="18" s="1"/>
  <c r="BK541" i="18"/>
  <c r="BL541" i="18" s="1"/>
  <c r="BK540" i="18"/>
  <c r="BL540" i="18" s="1"/>
  <c r="BK539" i="18"/>
  <c r="BL539" i="18" s="1"/>
  <c r="BK538" i="18"/>
  <c r="BL538" i="18" s="1"/>
  <c r="BK537" i="18"/>
  <c r="BL537" i="18" s="1"/>
  <c r="BK536" i="18"/>
  <c r="BL536" i="18" s="1"/>
  <c r="BK535" i="18"/>
  <c r="BL535" i="18" s="1"/>
  <c r="BK534" i="18"/>
  <c r="BL534" i="18" s="1"/>
  <c r="BK533" i="18"/>
  <c r="BL533" i="18" s="1"/>
  <c r="BK532" i="18"/>
  <c r="BL532" i="18" s="1"/>
  <c r="BK531" i="18"/>
  <c r="BL531" i="18" s="1"/>
  <c r="BK530" i="18"/>
  <c r="BL530" i="18" s="1"/>
  <c r="BK529" i="18"/>
  <c r="BL529" i="18" s="1"/>
  <c r="BK528" i="18"/>
  <c r="BL528" i="18" s="1"/>
  <c r="BK527" i="18"/>
  <c r="BL527" i="18" s="1"/>
  <c r="BK526" i="18"/>
  <c r="BL526" i="18" s="1"/>
  <c r="BK525" i="18"/>
  <c r="BL525" i="18" s="1"/>
  <c r="BK524" i="18"/>
  <c r="BL524" i="18" s="1"/>
  <c r="BK523" i="18"/>
  <c r="BL523" i="18" s="1"/>
  <c r="BK522" i="18"/>
  <c r="BL522" i="18" s="1"/>
  <c r="BK521" i="18"/>
  <c r="BL521" i="18" s="1"/>
  <c r="BK520" i="18"/>
  <c r="BL520" i="18" s="1"/>
  <c r="BK519" i="18"/>
  <c r="BL519" i="18" s="1"/>
  <c r="BK518" i="18"/>
  <c r="BL518" i="18" s="1"/>
  <c r="BK517" i="18"/>
  <c r="BL517" i="18" s="1"/>
  <c r="BK516" i="18"/>
  <c r="BL516" i="18" s="1"/>
  <c r="BL515" i="18"/>
  <c r="BK515" i="18"/>
  <c r="BK514" i="18"/>
  <c r="BL514" i="18" s="1"/>
  <c r="BK513" i="18"/>
  <c r="BL513" i="18" s="1"/>
  <c r="BK512" i="18"/>
  <c r="BL512" i="18" s="1"/>
  <c r="BK511" i="18"/>
  <c r="BL511" i="18" s="1"/>
  <c r="BK510" i="18"/>
  <c r="BL510" i="18" s="1"/>
  <c r="BK509" i="18"/>
  <c r="BL509" i="18" s="1"/>
  <c r="BK508" i="18"/>
  <c r="BL508" i="18" s="1"/>
  <c r="BK507" i="18"/>
  <c r="BL507" i="18" s="1"/>
  <c r="BK506" i="18"/>
  <c r="BL506" i="18" s="1"/>
  <c r="BK505" i="18"/>
  <c r="BL505" i="18" s="1"/>
  <c r="BK504" i="18"/>
  <c r="BL504" i="18" s="1"/>
  <c r="BK503" i="18"/>
  <c r="BL503" i="18" s="1"/>
  <c r="BK502" i="18"/>
  <c r="BL502" i="18" s="1"/>
  <c r="BK501" i="18"/>
  <c r="BL501" i="18" s="1"/>
  <c r="BK500" i="18"/>
  <c r="BL500" i="18" s="1"/>
  <c r="BK499" i="18"/>
  <c r="BL499" i="18" s="1"/>
  <c r="BK498" i="18"/>
  <c r="BL498" i="18" s="1"/>
  <c r="BK497" i="18"/>
  <c r="BL497" i="18" s="1"/>
  <c r="BK496" i="18"/>
  <c r="BL496" i="18" s="1"/>
  <c r="BK495" i="18"/>
  <c r="BL495" i="18" s="1"/>
  <c r="BK494" i="18"/>
  <c r="BL494" i="18" s="1"/>
  <c r="BK493" i="18"/>
  <c r="BL493" i="18" s="1"/>
  <c r="BK492" i="18"/>
  <c r="BL492" i="18" s="1"/>
  <c r="BK491" i="18"/>
  <c r="BL491" i="18" s="1"/>
  <c r="BK490" i="18"/>
  <c r="BL490" i="18" s="1"/>
  <c r="BK489" i="18"/>
  <c r="BL489" i="18" s="1"/>
  <c r="BK488" i="18"/>
  <c r="BL488" i="18" s="1"/>
  <c r="BK487" i="18"/>
  <c r="BL487" i="18" s="1"/>
  <c r="BK486" i="18"/>
  <c r="BL486" i="18" s="1"/>
  <c r="BK485" i="18"/>
  <c r="BL485" i="18" s="1"/>
  <c r="BK484" i="18"/>
  <c r="BL484" i="18" s="1"/>
  <c r="BK483" i="18"/>
  <c r="BL483" i="18" s="1"/>
  <c r="BK482" i="18"/>
  <c r="BL482" i="18" s="1"/>
  <c r="BK481" i="18"/>
  <c r="BL481" i="18" s="1"/>
  <c r="BK480" i="18"/>
  <c r="BL480" i="18" s="1"/>
  <c r="BK479" i="18"/>
  <c r="BL479" i="18" s="1"/>
  <c r="BK478" i="18"/>
  <c r="BL478" i="18" s="1"/>
  <c r="BK477" i="18"/>
  <c r="BL477" i="18" s="1"/>
  <c r="BK476" i="18"/>
  <c r="BL476" i="18" s="1"/>
  <c r="BK475" i="18"/>
  <c r="BL475" i="18" s="1"/>
  <c r="BK474" i="18"/>
  <c r="BL474" i="18" s="1"/>
  <c r="BK473" i="18"/>
  <c r="BL473" i="18" s="1"/>
  <c r="BK472" i="18"/>
  <c r="BL472" i="18" s="1"/>
  <c r="BK471" i="18"/>
  <c r="BL471" i="18" s="1"/>
  <c r="BK470" i="18"/>
  <c r="BL470" i="18" s="1"/>
  <c r="BK469" i="18"/>
  <c r="BL469" i="18" s="1"/>
  <c r="BK468" i="18"/>
  <c r="BL468" i="18" s="1"/>
  <c r="BK467" i="18"/>
  <c r="BL467" i="18" s="1"/>
  <c r="BK466" i="18"/>
  <c r="BL466" i="18" s="1"/>
  <c r="BK465" i="18"/>
  <c r="BL465" i="18" s="1"/>
  <c r="BK464" i="18"/>
  <c r="BL464" i="18" s="1"/>
  <c r="BK463" i="18"/>
  <c r="BL463" i="18" s="1"/>
  <c r="BK462" i="18"/>
  <c r="BL462" i="18" s="1"/>
  <c r="BK461" i="18"/>
  <c r="BL461" i="18" s="1"/>
  <c r="BK460" i="18"/>
  <c r="BL460" i="18" s="1"/>
  <c r="BK459" i="18"/>
  <c r="BL459" i="18" s="1"/>
  <c r="BK458" i="18"/>
  <c r="BL458" i="18" s="1"/>
  <c r="BK457" i="18"/>
  <c r="BL457" i="18" s="1"/>
  <c r="BL456" i="18"/>
  <c r="BK456" i="18"/>
  <c r="BK455" i="18"/>
  <c r="BL455" i="18" s="1"/>
  <c r="BK454" i="18"/>
  <c r="BL454" i="18" s="1"/>
  <c r="BK453" i="18"/>
  <c r="BL453" i="18" s="1"/>
  <c r="BK452" i="18"/>
  <c r="BL452" i="18" s="1"/>
  <c r="BK451" i="18"/>
  <c r="BL451" i="18" s="1"/>
  <c r="BK450" i="18"/>
  <c r="BL450" i="18" s="1"/>
  <c r="BK449" i="18"/>
  <c r="BL449" i="18" s="1"/>
  <c r="BL448" i="18"/>
  <c r="BK448" i="18"/>
  <c r="BK447" i="18"/>
  <c r="BL447" i="18" s="1"/>
  <c r="BK446" i="18"/>
  <c r="BL446" i="18" s="1"/>
  <c r="BK445" i="18"/>
  <c r="BL445" i="18" s="1"/>
  <c r="BK444" i="18"/>
  <c r="BL444" i="18" s="1"/>
  <c r="BK443" i="18"/>
  <c r="BL443" i="18" s="1"/>
  <c r="BK442" i="18"/>
  <c r="BL442" i="18" s="1"/>
  <c r="BK441" i="18"/>
  <c r="BL441" i="18" s="1"/>
  <c r="BL440" i="18"/>
  <c r="BK440" i="18"/>
  <c r="BK439" i="18"/>
  <c r="BL439" i="18" s="1"/>
  <c r="BK438" i="18"/>
  <c r="BL438" i="18" s="1"/>
  <c r="BK437" i="18"/>
  <c r="BL437" i="18" s="1"/>
  <c r="BK436" i="18"/>
  <c r="BL436" i="18" s="1"/>
  <c r="BK435" i="18"/>
  <c r="BL435" i="18" s="1"/>
  <c r="BK434" i="18"/>
  <c r="BL434" i="18" s="1"/>
  <c r="BK433" i="18"/>
  <c r="BL433" i="18" s="1"/>
  <c r="BL432" i="18"/>
  <c r="BK432" i="18"/>
  <c r="BK431" i="18"/>
  <c r="BL431" i="18" s="1"/>
  <c r="BK430" i="18"/>
  <c r="BL430" i="18" s="1"/>
  <c r="BK429" i="18"/>
  <c r="BL429" i="18" s="1"/>
  <c r="BK428" i="18"/>
  <c r="BL428" i="18" s="1"/>
  <c r="BK427" i="18"/>
  <c r="BL427" i="18" s="1"/>
  <c r="BK426" i="18"/>
  <c r="BL426" i="18" s="1"/>
  <c r="BK425" i="18"/>
  <c r="BL425" i="18" s="1"/>
  <c r="BL424" i="18"/>
  <c r="BK424" i="18"/>
  <c r="BK423" i="18"/>
  <c r="BL423" i="18" s="1"/>
  <c r="BK422" i="18"/>
  <c r="BL422" i="18" s="1"/>
  <c r="BK421" i="18"/>
  <c r="BL421" i="18" s="1"/>
  <c r="BK420" i="18"/>
  <c r="BL420" i="18" s="1"/>
  <c r="BK419" i="18"/>
  <c r="BL419" i="18" s="1"/>
  <c r="BK418" i="18"/>
  <c r="BL418" i="18" s="1"/>
  <c r="BK417" i="18"/>
  <c r="BL417" i="18" s="1"/>
  <c r="BL416" i="18"/>
  <c r="BK416" i="18"/>
  <c r="BK415" i="18"/>
  <c r="BL415" i="18" s="1"/>
  <c r="BK414" i="18"/>
  <c r="BL414" i="18" s="1"/>
  <c r="BK413" i="18"/>
  <c r="BL413" i="18" s="1"/>
  <c r="BK412" i="18"/>
  <c r="BL412" i="18" s="1"/>
  <c r="BK411" i="18"/>
  <c r="BL411" i="18" s="1"/>
  <c r="BK410" i="18"/>
  <c r="BL410" i="18" s="1"/>
  <c r="BK409" i="18"/>
  <c r="BL409" i="18" s="1"/>
  <c r="BL408" i="18"/>
  <c r="BK408" i="18"/>
  <c r="BK407" i="18"/>
  <c r="BL407" i="18" s="1"/>
  <c r="BK406" i="18"/>
  <c r="BL406" i="18" s="1"/>
  <c r="BK405" i="18"/>
  <c r="BL405" i="18" s="1"/>
  <c r="BK404" i="18"/>
  <c r="BL404" i="18" s="1"/>
  <c r="BK403" i="18"/>
  <c r="BL403" i="18" s="1"/>
  <c r="BK402" i="18"/>
  <c r="BL402" i="18" s="1"/>
  <c r="BK401" i="18"/>
  <c r="BL401" i="18" s="1"/>
  <c r="BL400" i="18"/>
  <c r="BK400" i="18"/>
  <c r="BK399" i="18"/>
  <c r="BL399" i="18" s="1"/>
  <c r="BK398" i="18"/>
  <c r="BL398" i="18" s="1"/>
  <c r="BK397" i="18"/>
  <c r="BL397" i="18" s="1"/>
  <c r="BK396" i="18"/>
  <c r="BL396" i="18" s="1"/>
  <c r="BK395" i="18"/>
  <c r="BL395" i="18" s="1"/>
  <c r="BK394" i="18"/>
  <c r="BL394" i="18" s="1"/>
  <c r="BK393" i="18"/>
  <c r="BL393" i="18" s="1"/>
  <c r="BL392" i="18"/>
  <c r="BK392" i="18"/>
  <c r="BK391" i="18"/>
  <c r="BL391" i="18" s="1"/>
  <c r="BK390" i="18"/>
  <c r="BL390" i="18" s="1"/>
  <c r="BK389" i="18"/>
  <c r="BL389" i="18" s="1"/>
  <c r="BK388" i="18"/>
  <c r="BL388" i="18" s="1"/>
  <c r="BK387" i="18"/>
  <c r="BL387" i="18" s="1"/>
  <c r="BK386" i="18"/>
  <c r="BL386" i="18" s="1"/>
  <c r="BK385" i="18"/>
  <c r="BL385" i="18" s="1"/>
  <c r="BL384" i="18"/>
  <c r="BK384" i="18"/>
  <c r="BK383" i="18"/>
  <c r="BL383" i="18" s="1"/>
  <c r="BK382" i="18"/>
  <c r="BL382" i="18" s="1"/>
  <c r="BK381" i="18"/>
  <c r="BL381" i="18" s="1"/>
  <c r="BK380" i="18"/>
  <c r="BL380" i="18" s="1"/>
  <c r="BK379" i="18"/>
  <c r="BL379" i="18" s="1"/>
  <c r="BK378" i="18"/>
  <c r="BL378" i="18" s="1"/>
  <c r="BK377" i="18"/>
  <c r="BL377" i="18" s="1"/>
  <c r="BL376" i="18"/>
  <c r="BK376" i="18"/>
  <c r="BK375" i="18"/>
  <c r="BL375" i="18" s="1"/>
  <c r="BK374" i="18"/>
  <c r="BL374" i="18" s="1"/>
  <c r="BK373" i="18"/>
  <c r="BL373" i="18" s="1"/>
  <c r="BK372" i="18"/>
  <c r="BL372" i="18" s="1"/>
  <c r="BK371" i="18"/>
  <c r="BL371" i="18" s="1"/>
  <c r="BK370" i="18"/>
  <c r="BL370" i="18" s="1"/>
  <c r="BK369" i="18"/>
  <c r="BL369" i="18" s="1"/>
  <c r="BL368" i="18"/>
  <c r="BK368" i="18"/>
  <c r="BK367" i="18"/>
  <c r="BL367" i="18" s="1"/>
  <c r="BK366" i="18"/>
  <c r="BL366" i="18" s="1"/>
  <c r="BK365" i="18"/>
  <c r="BL365" i="18" s="1"/>
  <c r="BK364" i="18"/>
  <c r="BL364" i="18" s="1"/>
  <c r="BK363" i="18"/>
  <c r="BL363" i="18" s="1"/>
  <c r="BK362" i="18"/>
  <c r="BL362" i="18" s="1"/>
  <c r="BK361" i="18"/>
  <c r="BL361" i="18" s="1"/>
  <c r="BL360" i="18"/>
  <c r="BK360" i="18"/>
  <c r="BK359" i="18"/>
  <c r="BL359" i="18" s="1"/>
  <c r="BK358" i="18"/>
  <c r="BL358" i="18" s="1"/>
  <c r="BK357" i="18"/>
  <c r="BL357" i="18" s="1"/>
  <c r="BK356" i="18"/>
  <c r="BL356" i="18" s="1"/>
  <c r="BK355" i="18"/>
  <c r="BL355" i="18" s="1"/>
  <c r="BK354" i="18"/>
  <c r="BL354" i="18" s="1"/>
  <c r="BK353" i="18"/>
  <c r="BL353" i="18" s="1"/>
  <c r="BL352" i="18"/>
  <c r="BK352" i="18"/>
  <c r="BK351" i="18"/>
  <c r="BL351" i="18" s="1"/>
  <c r="BK350" i="18"/>
  <c r="BL350" i="18" s="1"/>
  <c r="BK349" i="18"/>
  <c r="BL349" i="18" s="1"/>
  <c r="BK348" i="18"/>
  <c r="BL348" i="18" s="1"/>
  <c r="BK347" i="18"/>
  <c r="BL347" i="18" s="1"/>
  <c r="BK346" i="18"/>
  <c r="BL346" i="18" s="1"/>
  <c r="BK345" i="18"/>
  <c r="BL345" i="18" s="1"/>
  <c r="BL344" i="18"/>
  <c r="BK344" i="18"/>
  <c r="BK343" i="18"/>
  <c r="BL343" i="18" s="1"/>
  <c r="BK342" i="18"/>
  <c r="BL342" i="18" s="1"/>
  <c r="BK341" i="18"/>
  <c r="BL341" i="18" s="1"/>
  <c r="BK340" i="18"/>
  <c r="BL340" i="18" s="1"/>
  <c r="BK339" i="18"/>
  <c r="BL339" i="18" s="1"/>
  <c r="BK338" i="18"/>
  <c r="BL338" i="18" s="1"/>
  <c r="BK337" i="18"/>
  <c r="BL337" i="18" s="1"/>
  <c r="BL336" i="18"/>
  <c r="BK336" i="18"/>
  <c r="BK335" i="18"/>
  <c r="BL335" i="18" s="1"/>
  <c r="BK334" i="18"/>
  <c r="BL334" i="18" s="1"/>
  <c r="BK333" i="18"/>
  <c r="BL333" i="18" s="1"/>
  <c r="BK332" i="18"/>
  <c r="BL332" i="18" s="1"/>
  <c r="BK331" i="18"/>
  <c r="BL331" i="18" s="1"/>
  <c r="BK330" i="18"/>
  <c r="BL330" i="18" s="1"/>
  <c r="BK329" i="18"/>
  <c r="BL329" i="18" s="1"/>
  <c r="BL328" i="18"/>
  <c r="BK328" i="18"/>
  <c r="BK327" i="18"/>
  <c r="BL327" i="18" s="1"/>
  <c r="BK326" i="18"/>
  <c r="BL326" i="18" s="1"/>
  <c r="BK325" i="18"/>
  <c r="BL325" i="18" s="1"/>
  <c r="BK324" i="18"/>
  <c r="BL324" i="18" s="1"/>
  <c r="BK323" i="18"/>
  <c r="BL323" i="18" s="1"/>
  <c r="BK322" i="18"/>
  <c r="BL322" i="18" s="1"/>
  <c r="BK321" i="18"/>
  <c r="BL321" i="18" s="1"/>
  <c r="BL320" i="18"/>
  <c r="BK320" i="18"/>
  <c r="BK319" i="18"/>
  <c r="BL319" i="18" s="1"/>
  <c r="BK318" i="18"/>
  <c r="BL318" i="18" s="1"/>
  <c r="BK317" i="18"/>
  <c r="BL317" i="18" s="1"/>
  <c r="BK316" i="18"/>
  <c r="BL316" i="18" s="1"/>
  <c r="BK315" i="18"/>
  <c r="BL315" i="18" s="1"/>
  <c r="BK314" i="18"/>
  <c r="BL314" i="18" s="1"/>
  <c r="BK313" i="18"/>
  <c r="BL313" i="18" s="1"/>
  <c r="BL312" i="18"/>
  <c r="BK312" i="18"/>
  <c r="BK311" i="18"/>
  <c r="BL311" i="18" s="1"/>
  <c r="BK310" i="18"/>
  <c r="BL310" i="18" s="1"/>
  <c r="BK309" i="18"/>
  <c r="BL309" i="18" s="1"/>
  <c r="BK308" i="18"/>
  <c r="BL308" i="18" s="1"/>
  <c r="BK307" i="18"/>
  <c r="BL307" i="18" s="1"/>
  <c r="BK306" i="18"/>
  <c r="BL306" i="18" s="1"/>
  <c r="BK305" i="18"/>
  <c r="BL305" i="18" s="1"/>
  <c r="BL304" i="18"/>
  <c r="BK304" i="18"/>
  <c r="BK303" i="18"/>
  <c r="BL303" i="18" s="1"/>
  <c r="BK302" i="18"/>
  <c r="BL302" i="18" s="1"/>
  <c r="BK301" i="18"/>
  <c r="BL301" i="18" s="1"/>
  <c r="BK300" i="18"/>
  <c r="BL300" i="18" s="1"/>
  <c r="BK299" i="18"/>
  <c r="BL299" i="18" s="1"/>
  <c r="BK298" i="18"/>
  <c r="BL298" i="18" s="1"/>
  <c r="BK297" i="18"/>
  <c r="BL297" i="18" s="1"/>
  <c r="BL296" i="18"/>
  <c r="BK296" i="18"/>
  <c r="BK295" i="18"/>
  <c r="BL295" i="18" s="1"/>
  <c r="BK294" i="18"/>
  <c r="BL294" i="18" s="1"/>
  <c r="BK293" i="18"/>
  <c r="BL293" i="18" s="1"/>
  <c r="BK292" i="18"/>
  <c r="BL292" i="18" s="1"/>
  <c r="BK291" i="18"/>
  <c r="BL291" i="18" s="1"/>
  <c r="BK290" i="18"/>
  <c r="BL290" i="18" s="1"/>
  <c r="BK289" i="18"/>
  <c r="BL289" i="18" s="1"/>
  <c r="BL288" i="18"/>
  <c r="BK288" i="18"/>
  <c r="BK287" i="18"/>
  <c r="BL287" i="18" s="1"/>
  <c r="BK286" i="18"/>
  <c r="BL286" i="18" s="1"/>
  <c r="BK285" i="18"/>
  <c r="BL285" i="18" s="1"/>
  <c r="BK284" i="18"/>
  <c r="BL284" i="18" s="1"/>
  <c r="BK283" i="18"/>
  <c r="BL283" i="18" s="1"/>
  <c r="BK282" i="18"/>
  <c r="BL282" i="18" s="1"/>
  <c r="BK281" i="18"/>
  <c r="BL281" i="18" s="1"/>
  <c r="BL280" i="18"/>
  <c r="BK280" i="18"/>
  <c r="BK279" i="18"/>
  <c r="BL279" i="18" s="1"/>
  <c r="BK278" i="18"/>
  <c r="BL278" i="18" s="1"/>
  <c r="BK277" i="18"/>
  <c r="BL277" i="18" s="1"/>
  <c r="BK276" i="18"/>
  <c r="BL276" i="18" s="1"/>
  <c r="BK275" i="18"/>
  <c r="BL275" i="18" s="1"/>
  <c r="BK274" i="18"/>
  <c r="BL274" i="18" s="1"/>
  <c r="BK273" i="18"/>
  <c r="BL273" i="18" s="1"/>
  <c r="BL272" i="18"/>
  <c r="BK272" i="18"/>
  <c r="BK271" i="18"/>
  <c r="BL271" i="18" s="1"/>
  <c r="BK270" i="18"/>
  <c r="BL270" i="18" s="1"/>
  <c r="BK269" i="18"/>
  <c r="BL269" i="18" s="1"/>
  <c r="BK268" i="18"/>
  <c r="BL268" i="18" s="1"/>
  <c r="BK267" i="18"/>
  <c r="BL267" i="18" s="1"/>
  <c r="BK266" i="18"/>
  <c r="BL266" i="18" s="1"/>
  <c r="BK265" i="18"/>
  <c r="BL265" i="18" s="1"/>
  <c r="BL264" i="18"/>
  <c r="BK264" i="18"/>
  <c r="BK263" i="18"/>
  <c r="BL263" i="18" s="1"/>
  <c r="BK262" i="18"/>
  <c r="BL262" i="18" s="1"/>
  <c r="BK261" i="18"/>
  <c r="BL261" i="18" s="1"/>
  <c r="BK260" i="18"/>
  <c r="BL260" i="18" s="1"/>
  <c r="BK259" i="18"/>
  <c r="BL259" i="18" s="1"/>
  <c r="BK258" i="18"/>
  <c r="BL258" i="18" s="1"/>
  <c r="BK257" i="18"/>
  <c r="BL257" i="18" s="1"/>
  <c r="BL256" i="18"/>
  <c r="BK256" i="18"/>
  <c r="BK255" i="18"/>
  <c r="BL255" i="18" s="1"/>
  <c r="BK254" i="18"/>
  <c r="BL254" i="18" s="1"/>
  <c r="BK253" i="18"/>
  <c r="BL253" i="18" s="1"/>
  <c r="BK252" i="18"/>
  <c r="BL252" i="18" s="1"/>
  <c r="BK251" i="18"/>
  <c r="BL251" i="18" s="1"/>
  <c r="BK250" i="18"/>
  <c r="BL250" i="18" s="1"/>
  <c r="BK249" i="18"/>
  <c r="BL249" i="18" s="1"/>
  <c r="BL248" i="18"/>
  <c r="BK248" i="18"/>
  <c r="BK247" i="18"/>
  <c r="BL247" i="18" s="1"/>
  <c r="BK246" i="18"/>
  <c r="BL246" i="18" s="1"/>
  <c r="BK245" i="18"/>
  <c r="BL245" i="18" s="1"/>
  <c r="BK244" i="18"/>
  <c r="BL244" i="18" s="1"/>
  <c r="BK243" i="18"/>
  <c r="BL243" i="18" s="1"/>
  <c r="BK242" i="18"/>
  <c r="BL242" i="18" s="1"/>
  <c r="BK241" i="18"/>
  <c r="BL241" i="18" s="1"/>
  <c r="BL240" i="18"/>
  <c r="BK240" i="18"/>
  <c r="BK239" i="18"/>
  <c r="BL239" i="18" s="1"/>
  <c r="BK238" i="18"/>
  <c r="BL238" i="18" s="1"/>
  <c r="BK237" i="18"/>
  <c r="BL237" i="18" s="1"/>
  <c r="BK236" i="18"/>
  <c r="BL236" i="18" s="1"/>
  <c r="BK235" i="18"/>
  <c r="BL235" i="18" s="1"/>
  <c r="BK234" i="18"/>
  <c r="BL234" i="18" s="1"/>
  <c r="BK233" i="18"/>
  <c r="BL233" i="18" s="1"/>
  <c r="BL232" i="18"/>
  <c r="BK232" i="18"/>
  <c r="BK231" i="18"/>
  <c r="BL231" i="18" s="1"/>
  <c r="BK230" i="18"/>
  <c r="BL230" i="18" s="1"/>
  <c r="BK229" i="18"/>
  <c r="BL229" i="18" s="1"/>
  <c r="BK228" i="18"/>
  <c r="BL228" i="18" s="1"/>
  <c r="BK227" i="18"/>
  <c r="BL227" i="18" s="1"/>
  <c r="BK226" i="18"/>
  <c r="BL226" i="18" s="1"/>
  <c r="BK225" i="18"/>
  <c r="BL225" i="18" s="1"/>
  <c r="BL224" i="18"/>
  <c r="BK224" i="18"/>
  <c r="BK223" i="18"/>
  <c r="BL223" i="18" s="1"/>
  <c r="BK222" i="18"/>
  <c r="BL222" i="18" s="1"/>
  <c r="BK221" i="18"/>
  <c r="BL221" i="18" s="1"/>
  <c r="BK220" i="18"/>
  <c r="BL220" i="18" s="1"/>
  <c r="BK219" i="18"/>
  <c r="BL219" i="18" s="1"/>
  <c r="BK218" i="18"/>
  <c r="BL218" i="18" s="1"/>
  <c r="BK217" i="18"/>
  <c r="BL217" i="18" s="1"/>
  <c r="BL216" i="18"/>
  <c r="BK216" i="18"/>
  <c r="BK215" i="18"/>
  <c r="BL215" i="18" s="1"/>
  <c r="BK214" i="18"/>
  <c r="BL214" i="18" s="1"/>
  <c r="BK213" i="18"/>
  <c r="BL213" i="18" s="1"/>
  <c r="BK212" i="18"/>
  <c r="BL212" i="18" s="1"/>
  <c r="BK211" i="18"/>
  <c r="BL211" i="18" s="1"/>
  <c r="BK210" i="18"/>
  <c r="BL210" i="18" s="1"/>
  <c r="BK209" i="18"/>
  <c r="BL209" i="18" s="1"/>
  <c r="BL208" i="18"/>
  <c r="BK208" i="18"/>
  <c r="BK207" i="18"/>
  <c r="BL207" i="18" s="1"/>
  <c r="BK206" i="18"/>
  <c r="BL206" i="18" s="1"/>
  <c r="BK205" i="18"/>
  <c r="BL205" i="18" s="1"/>
  <c r="BK204" i="18"/>
  <c r="BL204" i="18" s="1"/>
  <c r="BK203" i="18"/>
  <c r="BL203" i="18" s="1"/>
  <c r="BK202" i="18"/>
  <c r="BL202" i="18" s="1"/>
  <c r="BK201" i="18"/>
  <c r="BL201" i="18" s="1"/>
  <c r="BL200" i="18"/>
  <c r="BK200" i="18"/>
  <c r="BK199" i="18"/>
  <c r="BL199" i="18" s="1"/>
  <c r="BK198" i="18"/>
  <c r="BL198" i="18" s="1"/>
  <c r="BK197" i="18"/>
  <c r="BL197" i="18" s="1"/>
  <c r="BK196" i="18"/>
  <c r="BL196" i="18" s="1"/>
  <c r="BK195" i="18"/>
  <c r="BL195" i="18" s="1"/>
  <c r="BK194" i="18"/>
  <c r="BL194" i="18" s="1"/>
  <c r="BK193" i="18"/>
  <c r="BL193" i="18" s="1"/>
  <c r="BL192" i="18"/>
  <c r="BK192" i="18"/>
  <c r="BK191" i="18"/>
  <c r="BL191" i="18" s="1"/>
  <c r="BK190" i="18"/>
  <c r="BL190" i="18" s="1"/>
  <c r="BK189" i="18"/>
  <c r="BL189" i="18" s="1"/>
  <c r="BK188" i="18"/>
  <c r="BL188" i="18" s="1"/>
  <c r="BK187" i="18"/>
  <c r="BL187" i="18" s="1"/>
  <c r="BK186" i="18"/>
  <c r="BL186" i="18" s="1"/>
  <c r="BK185" i="18"/>
  <c r="BL185" i="18" s="1"/>
  <c r="BL184" i="18"/>
  <c r="BK184" i="18"/>
  <c r="BK183" i="18"/>
  <c r="BL183" i="18" s="1"/>
  <c r="BK182" i="18"/>
  <c r="BL182" i="18" s="1"/>
  <c r="BK181" i="18"/>
  <c r="BL181" i="18" s="1"/>
  <c r="BK180" i="18"/>
  <c r="BL180" i="18" s="1"/>
  <c r="BK179" i="18"/>
  <c r="BL179" i="18" s="1"/>
  <c r="BK178" i="18"/>
  <c r="BL178" i="18" s="1"/>
  <c r="BK177" i="18"/>
  <c r="BL177" i="18" s="1"/>
  <c r="BL176" i="18"/>
  <c r="BK176" i="18"/>
  <c r="BK175" i="18"/>
  <c r="BL175" i="18" s="1"/>
  <c r="BK174" i="18"/>
  <c r="BL174" i="18" s="1"/>
  <c r="BK173" i="18"/>
  <c r="BL173" i="18" s="1"/>
  <c r="BK172" i="18"/>
  <c r="BL172" i="18" s="1"/>
  <c r="BK171" i="18"/>
  <c r="BL171" i="18" s="1"/>
  <c r="BK170" i="18"/>
  <c r="BL170" i="18" s="1"/>
  <c r="BK169" i="18"/>
  <c r="BL169" i="18" s="1"/>
  <c r="BL168" i="18"/>
  <c r="BK168" i="18"/>
  <c r="BK167" i="18"/>
  <c r="BL167" i="18" s="1"/>
  <c r="BK166" i="18"/>
  <c r="BL166" i="18" s="1"/>
  <c r="BK165" i="18"/>
  <c r="BL165" i="18" s="1"/>
  <c r="BK164" i="18"/>
  <c r="BL164" i="18" s="1"/>
  <c r="BK163" i="18"/>
  <c r="BL163" i="18" s="1"/>
  <c r="BK162" i="18"/>
  <c r="BL162" i="18" s="1"/>
  <c r="BK161" i="18"/>
  <c r="BL161" i="18" s="1"/>
  <c r="BL160" i="18"/>
  <c r="BK160" i="18"/>
  <c r="BK159" i="18"/>
  <c r="BL159" i="18" s="1"/>
  <c r="BK158" i="18"/>
  <c r="BL158" i="18" s="1"/>
  <c r="BK157" i="18"/>
  <c r="BL157" i="18" s="1"/>
  <c r="BK156" i="18"/>
  <c r="BL156" i="18" s="1"/>
  <c r="BK155" i="18"/>
  <c r="BL155" i="18" s="1"/>
  <c r="BK154" i="18"/>
  <c r="BL154" i="18" s="1"/>
  <c r="BK153" i="18"/>
  <c r="BL153" i="18" s="1"/>
  <c r="BL152" i="18"/>
  <c r="BK152" i="18"/>
  <c r="BK151" i="18"/>
  <c r="BL151" i="18" s="1"/>
  <c r="BK150" i="18"/>
  <c r="BL150" i="18" s="1"/>
  <c r="BK149" i="18"/>
  <c r="BL149" i="18" s="1"/>
  <c r="BK148" i="18"/>
  <c r="BL148" i="18" s="1"/>
  <c r="BK147" i="18"/>
  <c r="BL147" i="18" s="1"/>
  <c r="BK146" i="18"/>
  <c r="BL146" i="18" s="1"/>
  <c r="BK145" i="18"/>
  <c r="BL145" i="18" s="1"/>
  <c r="BL144" i="18"/>
  <c r="BK144" i="18"/>
  <c r="BK143" i="18"/>
  <c r="BL143" i="18" s="1"/>
  <c r="BK142" i="18"/>
  <c r="BL142" i="18" s="1"/>
  <c r="BK141" i="18"/>
  <c r="BL141" i="18" s="1"/>
  <c r="BK140" i="18"/>
  <c r="BL140" i="18" s="1"/>
  <c r="BK139" i="18"/>
  <c r="BL139" i="18" s="1"/>
  <c r="BK138" i="18"/>
  <c r="BL138" i="18" s="1"/>
  <c r="BK137" i="18"/>
  <c r="BL137" i="18" s="1"/>
  <c r="BL136" i="18"/>
  <c r="BK136" i="18"/>
  <c r="BK135" i="18"/>
  <c r="BL135" i="18" s="1"/>
  <c r="BK134" i="18"/>
  <c r="BL134" i="18" s="1"/>
  <c r="BK133" i="18"/>
  <c r="BL133" i="18" s="1"/>
  <c r="BK132" i="18"/>
  <c r="BL132" i="18" s="1"/>
  <c r="BK131" i="18"/>
  <c r="BL131" i="18" s="1"/>
  <c r="BK130" i="18"/>
  <c r="BL130" i="18" s="1"/>
  <c r="BK129" i="18"/>
  <c r="BL129" i="18" s="1"/>
  <c r="BL128" i="18"/>
  <c r="BK128" i="18"/>
  <c r="BK127" i="18"/>
  <c r="BL127" i="18" s="1"/>
  <c r="BK126" i="18"/>
  <c r="BL126" i="18" s="1"/>
  <c r="BK125" i="18"/>
  <c r="BL125" i="18" s="1"/>
  <c r="BK124" i="18"/>
  <c r="BL124" i="18" s="1"/>
  <c r="BK123" i="18"/>
  <c r="BL123" i="18" s="1"/>
  <c r="BK122" i="18"/>
  <c r="BL122" i="18" s="1"/>
  <c r="BK121" i="18"/>
  <c r="BL121" i="18" s="1"/>
  <c r="BL120" i="18"/>
  <c r="BK120" i="18"/>
  <c r="BK119" i="18"/>
  <c r="BL119" i="18" s="1"/>
  <c r="BK118" i="18"/>
  <c r="BL118" i="18" s="1"/>
  <c r="BK117" i="18"/>
  <c r="BL117" i="18" s="1"/>
  <c r="BK116" i="18"/>
  <c r="BL116" i="18" s="1"/>
  <c r="BK115" i="18"/>
  <c r="BL115" i="18" s="1"/>
  <c r="BK114" i="18"/>
  <c r="BL114" i="18" s="1"/>
  <c r="BK113" i="18"/>
  <c r="BL113" i="18" s="1"/>
  <c r="BL112" i="18"/>
  <c r="BK112" i="18"/>
  <c r="BK111" i="18"/>
  <c r="BL111" i="18" s="1"/>
  <c r="BK110" i="18"/>
  <c r="BL110" i="18" s="1"/>
  <c r="BK109" i="18"/>
  <c r="BL109" i="18" s="1"/>
  <c r="BK108" i="18"/>
  <c r="BL108" i="18" s="1"/>
  <c r="BK107" i="18"/>
  <c r="BL107" i="18" s="1"/>
  <c r="BK106" i="18"/>
  <c r="BL106" i="18" s="1"/>
  <c r="BK105" i="18"/>
  <c r="BL105" i="18" s="1"/>
  <c r="BL104" i="18"/>
  <c r="BK104" i="18"/>
  <c r="BK103" i="18"/>
  <c r="BL103" i="18" s="1"/>
  <c r="BK102" i="18"/>
  <c r="BL102" i="18" s="1"/>
  <c r="BK101" i="18"/>
  <c r="BL101" i="18" s="1"/>
  <c r="BK100" i="18"/>
  <c r="BL100" i="18" s="1"/>
  <c r="BK99" i="18"/>
  <c r="BL99" i="18" s="1"/>
  <c r="BK98" i="18"/>
  <c r="BL98" i="18" s="1"/>
  <c r="BK97" i="18"/>
  <c r="BL97" i="18" s="1"/>
  <c r="BL96" i="18"/>
  <c r="BK96" i="18"/>
  <c r="BK95" i="18"/>
  <c r="BL95" i="18" s="1"/>
  <c r="BK94" i="18"/>
  <c r="BL94" i="18" s="1"/>
  <c r="BK93" i="18"/>
  <c r="BL93" i="18" s="1"/>
  <c r="BK92" i="18"/>
  <c r="BL92" i="18" s="1"/>
  <c r="BK91" i="18"/>
  <c r="BL91" i="18" s="1"/>
  <c r="BK90" i="18"/>
  <c r="BL90" i="18" s="1"/>
  <c r="BK89" i="18"/>
  <c r="BL89" i="18" s="1"/>
  <c r="BL88" i="18"/>
  <c r="BK88" i="18"/>
  <c r="BK87" i="18"/>
  <c r="BL87" i="18" s="1"/>
  <c r="BK86" i="18"/>
  <c r="BL86" i="18" s="1"/>
  <c r="BK85" i="18"/>
  <c r="BL85" i="18" s="1"/>
  <c r="BK84" i="18"/>
  <c r="BL84" i="18" s="1"/>
  <c r="BK83" i="18"/>
  <c r="BL83" i="18" s="1"/>
  <c r="BK82" i="18"/>
  <c r="BL82" i="18" s="1"/>
  <c r="BK81" i="18"/>
  <c r="BL81" i="18" s="1"/>
  <c r="BL80" i="18"/>
  <c r="BK80" i="18"/>
  <c r="BK79" i="18"/>
  <c r="BL79" i="18" s="1"/>
  <c r="BK78" i="18"/>
  <c r="BL78" i="18" s="1"/>
  <c r="BK77" i="18"/>
  <c r="BL77" i="18" s="1"/>
  <c r="BK76" i="18"/>
  <c r="BL76" i="18" s="1"/>
  <c r="BK75" i="18"/>
  <c r="BL75" i="18" s="1"/>
  <c r="BK74" i="18"/>
  <c r="BL74" i="18" s="1"/>
  <c r="BK73" i="18"/>
  <c r="BL73" i="18" s="1"/>
  <c r="BL72" i="18"/>
  <c r="BK72" i="18"/>
  <c r="BK71" i="18"/>
  <c r="BL71" i="18" s="1"/>
  <c r="BK70" i="18"/>
  <c r="BL70" i="18" s="1"/>
  <c r="BK69" i="18"/>
  <c r="BL69" i="18" s="1"/>
  <c r="BK68" i="18"/>
  <c r="BL68" i="18" s="1"/>
  <c r="BK67" i="18"/>
  <c r="BL67" i="18" s="1"/>
  <c r="BK66" i="18"/>
  <c r="BL66" i="18" s="1"/>
  <c r="BK65" i="18"/>
  <c r="BL65" i="18" s="1"/>
  <c r="BL64" i="18"/>
  <c r="BK64" i="18"/>
  <c r="BK63" i="18"/>
  <c r="BL63" i="18" s="1"/>
  <c r="BK62" i="18"/>
  <c r="BL62" i="18" s="1"/>
  <c r="BK61" i="18"/>
  <c r="BL61" i="18" s="1"/>
  <c r="BK60" i="18"/>
  <c r="BL60" i="18" s="1"/>
  <c r="BK59" i="18"/>
  <c r="BL59" i="18" s="1"/>
  <c r="BK58" i="18"/>
  <c r="BL58" i="18" s="1"/>
  <c r="BK57" i="18"/>
  <c r="BL57" i="18" s="1"/>
  <c r="BL56" i="18"/>
  <c r="BK56" i="18"/>
  <c r="BK55" i="18"/>
  <c r="BL55" i="18" s="1"/>
  <c r="BK54" i="18"/>
  <c r="BL54" i="18" s="1"/>
  <c r="BK53" i="18"/>
  <c r="BL53" i="18" s="1"/>
  <c r="BK52" i="18"/>
  <c r="BL52" i="18" s="1"/>
  <c r="BK51" i="18"/>
  <c r="BL51" i="18" s="1"/>
  <c r="BK50" i="18"/>
  <c r="BL50" i="18" s="1"/>
  <c r="BK49" i="18"/>
  <c r="BL49" i="18" s="1"/>
  <c r="BL48" i="18"/>
  <c r="BK48" i="18"/>
  <c r="BK47" i="18"/>
  <c r="BL47" i="18" s="1"/>
  <c r="BK46" i="18"/>
  <c r="BL46" i="18" s="1"/>
  <c r="BK45" i="18"/>
  <c r="BL45" i="18" s="1"/>
  <c r="BK44" i="18"/>
  <c r="BL44" i="18" s="1"/>
  <c r="BK43" i="18"/>
  <c r="BL43" i="18" s="1"/>
  <c r="BM42" i="18"/>
  <c r="BK42" i="18"/>
  <c r="BL42" i="18" s="1"/>
  <c r="BK41" i="18"/>
  <c r="BL41" i="18" s="1"/>
  <c r="BM40" i="18"/>
  <c r="BK40" i="18"/>
  <c r="BL40" i="18" s="1"/>
  <c r="BK39" i="18"/>
  <c r="BL39" i="18" s="1"/>
  <c r="BL38" i="18"/>
  <c r="BK38" i="18"/>
  <c r="BK37" i="18"/>
  <c r="BL37" i="18" s="1"/>
  <c r="BK36" i="18"/>
  <c r="BL36" i="18" s="1"/>
  <c r="BK35" i="18"/>
  <c r="BL35" i="18" s="1"/>
  <c r="BK34" i="18"/>
  <c r="BL34" i="18" s="1"/>
  <c r="BK33" i="18"/>
  <c r="BL33" i="18" s="1"/>
  <c r="BL32" i="18"/>
  <c r="BK32" i="18"/>
  <c r="BK31" i="18"/>
  <c r="BL31" i="18" s="1"/>
  <c r="BK30" i="18"/>
  <c r="BL30" i="18" s="1"/>
  <c r="BK29" i="18"/>
  <c r="BL29" i="18" s="1"/>
  <c r="BK28" i="18"/>
  <c r="BL28" i="18" s="1"/>
  <c r="BK27" i="18"/>
  <c r="BL27" i="18" s="1"/>
  <c r="BK26" i="18"/>
  <c r="BL26" i="18" s="1"/>
  <c r="BK25" i="18"/>
  <c r="BL25" i="18" s="1"/>
  <c r="BK24" i="18"/>
  <c r="BL24" i="18" s="1"/>
  <c r="BK23" i="18"/>
  <c r="BL23" i="18" s="1"/>
  <c r="BK22" i="18"/>
  <c r="BL22" i="18" s="1"/>
  <c r="BK21" i="18"/>
  <c r="BL21" i="18" s="1"/>
  <c r="BK20" i="18"/>
  <c r="BL20" i="18" s="1"/>
  <c r="BK19" i="18"/>
  <c r="BL19" i="18" s="1"/>
  <c r="BK18" i="18"/>
  <c r="BL18" i="18" s="1"/>
  <c r="BK17" i="18"/>
  <c r="BL17" i="18" s="1"/>
  <c r="BL16" i="18"/>
  <c r="BK16" i="18"/>
  <c r="BK15" i="18"/>
  <c r="BL15" i="18" s="1"/>
  <c r="BK14" i="18"/>
  <c r="BL14" i="18" s="1"/>
  <c r="BK13" i="18"/>
  <c r="BL13" i="18" s="1"/>
  <c r="BK12" i="18"/>
  <c r="BL12" i="18" s="1"/>
  <c r="BK11" i="18"/>
  <c r="BL11" i="18" s="1"/>
  <c r="BK10" i="18"/>
  <c r="BL10" i="18" s="1"/>
  <c r="BK9" i="18"/>
  <c r="BL9" i="18" s="1"/>
  <c r="P5" i="18"/>
  <c r="O5" i="18"/>
  <c r="N5" i="18"/>
  <c r="CD4" i="18"/>
  <c r="CC4" i="18"/>
  <c r="CB4" i="18"/>
  <c r="CA4" i="18"/>
  <c r="BZ4" i="18"/>
  <c r="BY4" i="18"/>
  <c r="BX4" i="18"/>
  <c r="BH4" i="18"/>
  <c r="BG4" i="18"/>
  <c r="BF4" i="18"/>
  <c r="BE4" i="18"/>
  <c r="BD4" i="18"/>
  <c r="BC4" i="18"/>
  <c r="BB4" i="18"/>
  <c r="BA4" i="18"/>
  <c r="P4" i="18"/>
  <c r="N4" i="18"/>
  <c r="CD3" i="18"/>
  <c r="CC3" i="18"/>
  <c r="CB3" i="18"/>
  <c r="CB5" i="18" s="1"/>
  <c r="CA3" i="18"/>
  <c r="BZ3" i="18"/>
  <c r="BY3" i="18"/>
  <c r="BX3" i="18"/>
  <c r="BH3" i="18"/>
  <c r="BG3" i="18"/>
  <c r="BF3" i="18"/>
  <c r="BE3" i="18"/>
  <c r="BD3" i="18"/>
  <c r="BC3" i="18"/>
  <c r="BB3" i="18"/>
  <c r="BA3" i="18"/>
  <c r="BZ5" i="18" l="1"/>
  <c r="BC5" i="18"/>
  <c r="CD5" i="18"/>
  <c r="O4" i="18"/>
  <c r="Q4" i="18" s="1"/>
  <c r="BG5" i="18"/>
  <c r="R4" i="18"/>
  <c r="BY5" i="18"/>
  <c r="CC5" i="18"/>
  <c r="BD5" i="18"/>
  <c r="BH5" i="18"/>
  <c r="CA5" i="18"/>
  <c r="N6" i="18"/>
  <c r="BA5" i="18"/>
  <c r="BE5" i="18"/>
  <c r="BB5" i="18"/>
  <c r="BF5" i="18"/>
  <c r="Q6" i="18"/>
  <c r="BX5" i="18"/>
  <c r="S5" i="18"/>
  <c r="J5" i="18"/>
  <c r="Q5" i="18"/>
  <c r="P6" i="18"/>
  <c r="R5" i="18"/>
  <c r="O6" i="18" l="1"/>
  <c r="S4" i="18"/>
  <c r="S6" i="18" s="1"/>
  <c r="R6" i="18"/>
  <c r="K5" i="10"/>
  <c r="M651" i="10" l="1"/>
  <c r="M647" i="10"/>
  <c r="L646" i="10"/>
  <c r="M646" i="10" s="1"/>
  <c r="L645" i="10"/>
  <c r="M645" i="10" s="1"/>
  <c r="M644" i="10"/>
  <c r="M643" i="10"/>
  <c r="M642" i="10"/>
  <c r="L641" i="10"/>
  <c r="M641" i="10" s="1"/>
  <c r="L640" i="10"/>
  <c r="M640" i="10" s="1"/>
  <c r="M639" i="10"/>
  <c r="L639" i="10"/>
  <c r="M638" i="10"/>
  <c r="L637" i="10"/>
  <c r="M637" i="10" s="1"/>
  <c r="M636" i="10"/>
  <c r="M635" i="10"/>
  <c r="L634" i="10"/>
  <c r="M634" i="10" s="1"/>
  <c r="M633" i="10"/>
  <c r="L632" i="10"/>
  <c r="M632" i="10" s="1"/>
  <c r="L631" i="10"/>
  <c r="M631" i="10" s="1"/>
  <c r="M630" i="10"/>
  <c r="M629" i="10"/>
  <c r="L628" i="10"/>
  <c r="M628" i="10" s="1"/>
  <c r="M627" i="10"/>
  <c r="M626" i="10"/>
  <c r="L625" i="10"/>
  <c r="M625" i="10" s="1"/>
  <c r="L624" i="10"/>
  <c r="M624" i="10" s="1"/>
  <c r="M623" i="10"/>
  <c r="L623" i="10"/>
  <c r="L622" i="10"/>
  <c r="M622" i="10" s="1"/>
  <c r="M621" i="10"/>
  <c r="M620" i="10"/>
  <c r="L619" i="10"/>
  <c r="M619" i="10" s="1"/>
  <c r="L618" i="10"/>
  <c r="M618" i="10" s="1"/>
  <c r="L617" i="10"/>
  <c r="M617" i="10" s="1"/>
  <c r="L616" i="10"/>
  <c r="M616" i="10" s="1"/>
  <c r="L615" i="10"/>
  <c r="M615" i="10" s="1"/>
  <c r="L614" i="10"/>
  <c r="M614" i="10" s="1"/>
  <c r="M613" i="10"/>
  <c r="L612" i="10"/>
  <c r="M612" i="10" s="1"/>
  <c r="L611" i="10"/>
  <c r="M611" i="10" s="1"/>
  <c r="L610" i="10"/>
  <c r="M610" i="10" s="1"/>
  <c r="L609" i="10"/>
  <c r="M609" i="10" s="1"/>
  <c r="L608" i="10"/>
  <c r="M608" i="10" s="1"/>
  <c r="L607" i="10"/>
  <c r="M607" i="10" s="1"/>
  <c r="L606" i="10"/>
  <c r="M606" i="10" s="1"/>
  <c r="L605" i="10"/>
  <c r="M605" i="10" s="1"/>
  <c r="L604" i="10"/>
  <c r="M604" i="10" s="1"/>
  <c r="L603" i="10"/>
  <c r="M603" i="10" s="1"/>
  <c r="L602" i="10"/>
  <c r="M602" i="10" s="1"/>
  <c r="L601" i="10"/>
  <c r="M601" i="10" s="1"/>
  <c r="L600" i="10"/>
  <c r="M600" i="10" s="1"/>
  <c r="L599" i="10"/>
  <c r="M599" i="10" s="1"/>
  <c r="L598" i="10"/>
  <c r="M598" i="10" s="1"/>
  <c r="L597" i="10"/>
  <c r="M597" i="10" s="1"/>
  <c r="L596" i="10"/>
  <c r="M596" i="10" s="1"/>
  <c r="L595" i="10"/>
  <c r="M595" i="10" s="1"/>
  <c r="L594" i="10"/>
  <c r="M594" i="10" s="1"/>
  <c r="L593" i="10"/>
  <c r="M593" i="10" s="1"/>
  <c r="M592" i="10"/>
  <c r="L592" i="10"/>
  <c r="L591" i="10"/>
  <c r="M591" i="10" s="1"/>
  <c r="L590" i="10"/>
  <c r="M590" i="10" s="1"/>
  <c r="L589" i="10"/>
  <c r="M589" i="10" s="1"/>
  <c r="L588" i="10"/>
  <c r="M588" i="10" s="1"/>
  <c r="L587" i="10"/>
  <c r="M587" i="10" s="1"/>
  <c r="L586" i="10"/>
  <c r="M586" i="10" s="1"/>
  <c r="L585" i="10"/>
  <c r="M585" i="10" s="1"/>
  <c r="L584" i="10"/>
  <c r="M584" i="10" s="1"/>
  <c r="L583" i="10"/>
  <c r="M583" i="10" s="1"/>
  <c r="L582" i="10"/>
  <c r="M582" i="10" s="1"/>
  <c r="L581" i="10"/>
  <c r="M581" i="10" s="1"/>
  <c r="L580" i="10"/>
  <c r="M580" i="10" s="1"/>
  <c r="L579" i="10"/>
  <c r="M579" i="10" s="1"/>
  <c r="L578" i="10"/>
  <c r="M578" i="10" s="1"/>
  <c r="L577" i="10"/>
  <c r="M577" i="10" s="1"/>
  <c r="L576" i="10"/>
  <c r="M576" i="10" s="1"/>
  <c r="L575" i="10"/>
  <c r="M575" i="10" s="1"/>
  <c r="L574" i="10"/>
  <c r="M574" i="10" s="1"/>
  <c r="L573" i="10"/>
  <c r="M573" i="10" s="1"/>
  <c r="L572" i="10"/>
  <c r="M572" i="10" s="1"/>
  <c r="L571" i="10"/>
  <c r="M571" i="10" s="1"/>
  <c r="L570" i="10"/>
  <c r="M570" i="10" s="1"/>
  <c r="L569" i="10"/>
  <c r="M569" i="10" s="1"/>
  <c r="L568" i="10"/>
  <c r="M568" i="10" s="1"/>
  <c r="L567" i="10"/>
  <c r="M567" i="10" s="1"/>
  <c r="L566" i="10"/>
  <c r="M566" i="10" s="1"/>
  <c r="L565" i="10"/>
  <c r="M565" i="10" s="1"/>
  <c r="L564" i="10"/>
  <c r="M564" i="10" s="1"/>
  <c r="L563" i="10"/>
  <c r="M563" i="10" s="1"/>
  <c r="L562" i="10"/>
  <c r="M562" i="10" s="1"/>
  <c r="L561" i="10"/>
  <c r="M561" i="10" s="1"/>
  <c r="M560" i="10"/>
  <c r="L560" i="10"/>
  <c r="L559" i="10"/>
  <c r="M559" i="10" s="1"/>
  <c r="L558" i="10"/>
  <c r="M558" i="10" s="1"/>
  <c r="L557" i="10"/>
  <c r="M557" i="10" s="1"/>
  <c r="L556" i="10"/>
  <c r="M556" i="10" s="1"/>
  <c r="L555" i="10"/>
  <c r="M555" i="10" s="1"/>
  <c r="L554" i="10"/>
  <c r="M554" i="10" s="1"/>
  <c r="L553" i="10"/>
  <c r="M553" i="10" s="1"/>
  <c r="L552" i="10"/>
  <c r="M552" i="10" s="1"/>
  <c r="L551" i="10"/>
  <c r="M551" i="10" s="1"/>
  <c r="M550" i="10"/>
  <c r="L550" i="10"/>
  <c r="L549" i="10"/>
  <c r="M549" i="10" s="1"/>
  <c r="L548" i="10"/>
  <c r="M548" i="10" s="1"/>
  <c r="L547" i="10"/>
  <c r="M547" i="10" s="1"/>
  <c r="L546" i="10"/>
  <c r="M546" i="10" s="1"/>
  <c r="L545" i="10"/>
  <c r="M545" i="10" s="1"/>
  <c r="L544" i="10"/>
  <c r="M544" i="10" s="1"/>
  <c r="L543" i="10"/>
  <c r="M543" i="10" s="1"/>
  <c r="L542" i="10"/>
  <c r="M542" i="10" s="1"/>
  <c r="L541" i="10"/>
  <c r="M541" i="10" s="1"/>
  <c r="L540" i="10"/>
  <c r="M540" i="10" s="1"/>
  <c r="L539" i="10"/>
  <c r="M539" i="10" s="1"/>
  <c r="L538" i="10"/>
  <c r="M538" i="10" s="1"/>
  <c r="L537" i="10"/>
  <c r="M537" i="10" s="1"/>
  <c r="L536" i="10"/>
  <c r="M536" i="10" s="1"/>
  <c r="L535" i="10"/>
  <c r="M535" i="10" s="1"/>
  <c r="M534" i="10"/>
  <c r="L534" i="10"/>
  <c r="L533" i="10"/>
  <c r="M533" i="10" s="1"/>
  <c r="L532" i="10"/>
  <c r="M532" i="10" s="1"/>
  <c r="L531" i="10"/>
  <c r="M531" i="10" s="1"/>
  <c r="L530" i="10"/>
  <c r="M530" i="10" s="1"/>
  <c r="L529" i="10"/>
  <c r="M529" i="10" s="1"/>
  <c r="L528" i="10"/>
  <c r="M528" i="10" s="1"/>
  <c r="L527" i="10"/>
  <c r="M527" i="10" s="1"/>
  <c r="L526" i="10"/>
  <c r="M526" i="10" s="1"/>
  <c r="L525" i="10"/>
  <c r="M525" i="10" s="1"/>
  <c r="L524" i="10"/>
  <c r="M524" i="10" s="1"/>
  <c r="L523" i="10"/>
  <c r="M523" i="10" s="1"/>
  <c r="L522" i="10"/>
  <c r="M522" i="10" s="1"/>
  <c r="L521" i="10"/>
  <c r="M521" i="10" s="1"/>
  <c r="L520" i="10"/>
  <c r="M520" i="10" s="1"/>
  <c r="L519" i="10"/>
  <c r="M519" i="10" s="1"/>
  <c r="L518" i="10"/>
  <c r="M518" i="10" s="1"/>
  <c r="L517" i="10"/>
  <c r="M517" i="10" s="1"/>
  <c r="L516" i="10"/>
  <c r="M516" i="10" s="1"/>
  <c r="L515" i="10"/>
  <c r="M515" i="10" s="1"/>
  <c r="M514" i="10"/>
  <c r="L514" i="10"/>
  <c r="L513" i="10"/>
  <c r="M513" i="10" s="1"/>
  <c r="L512" i="10"/>
  <c r="M512" i="10" s="1"/>
  <c r="L511" i="10"/>
  <c r="M511" i="10" s="1"/>
  <c r="L510" i="10"/>
  <c r="M510" i="10" s="1"/>
  <c r="L509" i="10"/>
  <c r="M509" i="10" s="1"/>
  <c r="L508" i="10"/>
  <c r="M508" i="10" s="1"/>
  <c r="L507" i="10"/>
  <c r="M507" i="10" s="1"/>
  <c r="L506" i="10"/>
  <c r="M506" i="10" s="1"/>
  <c r="L505" i="10"/>
  <c r="M505" i="10" s="1"/>
  <c r="L504" i="10"/>
  <c r="M504" i="10" s="1"/>
  <c r="L503" i="10"/>
  <c r="M503" i="10" s="1"/>
  <c r="M502" i="10"/>
  <c r="L502" i="10"/>
  <c r="L501" i="10"/>
  <c r="M501" i="10" s="1"/>
  <c r="L500" i="10"/>
  <c r="M500" i="10" s="1"/>
  <c r="L499" i="10"/>
  <c r="M499" i="10" s="1"/>
  <c r="L498" i="10"/>
  <c r="M498" i="10" s="1"/>
  <c r="L497" i="10"/>
  <c r="M497" i="10" s="1"/>
  <c r="M496" i="10"/>
  <c r="L496" i="10"/>
  <c r="L495" i="10"/>
  <c r="M495" i="10" s="1"/>
  <c r="L494" i="10"/>
  <c r="M494" i="10" s="1"/>
  <c r="L493" i="10"/>
  <c r="M493" i="10" s="1"/>
  <c r="L492" i="10"/>
  <c r="M492" i="10" s="1"/>
  <c r="L491" i="10"/>
  <c r="M491" i="10" s="1"/>
  <c r="L490" i="10"/>
  <c r="M490" i="10" s="1"/>
  <c r="L489" i="10"/>
  <c r="M489" i="10" s="1"/>
  <c r="L488" i="10"/>
  <c r="M488" i="10" s="1"/>
  <c r="L487" i="10"/>
  <c r="M487" i="10" s="1"/>
  <c r="L486" i="10"/>
  <c r="M486" i="10" s="1"/>
  <c r="L485" i="10"/>
  <c r="M485" i="10" s="1"/>
  <c r="L484" i="10"/>
  <c r="M484" i="10" s="1"/>
  <c r="L483" i="10"/>
  <c r="M483" i="10" s="1"/>
  <c r="L482" i="10"/>
  <c r="M482" i="10" s="1"/>
  <c r="L481" i="10"/>
  <c r="M481" i="10" s="1"/>
  <c r="L480" i="10"/>
  <c r="M480" i="10" s="1"/>
  <c r="L479" i="10"/>
  <c r="M479" i="10" s="1"/>
  <c r="L478" i="10"/>
  <c r="M478" i="10" s="1"/>
  <c r="L477" i="10"/>
  <c r="M477" i="10" s="1"/>
  <c r="L476" i="10"/>
  <c r="M476" i="10" s="1"/>
  <c r="L475" i="10"/>
  <c r="M475" i="10" s="1"/>
  <c r="L474" i="10"/>
  <c r="M474" i="10" s="1"/>
  <c r="L473" i="10"/>
  <c r="M473" i="10" s="1"/>
  <c r="L472" i="10"/>
  <c r="M472" i="10" s="1"/>
  <c r="L471" i="10"/>
  <c r="M471" i="10" s="1"/>
  <c r="M470" i="10"/>
  <c r="L470" i="10"/>
  <c r="L469" i="10"/>
  <c r="M469" i="10" s="1"/>
  <c r="L468" i="10"/>
  <c r="M468" i="10" s="1"/>
  <c r="L467" i="10"/>
  <c r="M467" i="10" s="1"/>
  <c r="L466" i="10"/>
  <c r="M466" i="10" s="1"/>
  <c r="L465" i="10"/>
  <c r="M465" i="10" s="1"/>
  <c r="L464" i="10"/>
  <c r="M464" i="10" s="1"/>
  <c r="L463" i="10"/>
  <c r="M463" i="10" s="1"/>
  <c r="L462" i="10"/>
  <c r="M462" i="10" s="1"/>
  <c r="L461" i="10"/>
  <c r="M461" i="10" s="1"/>
  <c r="L460" i="10"/>
  <c r="M460" i="10" s="1"/>
  <c r="L459" i="10"/>
  <c r="M459" i="10" s="1"/>
  <c r="L458" i="10"/>
  <c r="M458" i="10" s="1"/>
  <c r="L457" i="10"/>
  <c r="M457" i="10" s="1"/>
  <c r="L456" i="10"/>
  <c r="M456" i="10" s="1"/>
  <c r="L455" i="10"/>
  <c r="M455" i="10" s="1"/>
  <c r="L454" i="10"/>
  <c r="M454" i="10" s="1"/>
  <c r="L453" i="10"/>
  <c r="M453" i="10" s="1"/>
  <c r="L452" i="10"/>
  <c r="M452" i="10" s="1"/>
  <c r="L451" i="10"/>
  <c r="M451" i="10" s="1"/>
  <c r="L450" i="10"/>
  <c r="M450" i="10" s="1"/>
  <c r="L449" i="10"/>
  <c r="M449" i="10" s="1"/>
  <c r="L448" i="10"/>
  <c r="M448" i="10" s="1"/>
  <c r="L447" i="10"/>
  <c r="M447" i="10" s="1"/>
  <c r="L446" i="10"/>
  <c r="M446" i="10" s="1"/>
  <c r="L445" i="10"/>
  <c r="M445" i="10" s="1"/>
  <c r="L444" i="10"/>
  <c r="M444" i="10" s="1"/>
  <c r="L443" i="10"/>
  <c r="M443" i="10" s="1"/>
  <c r="M442" i="10"/>
  <c r="L442" i="10"/>
  <c r="L441" i="10"/>
  <c r="M441" i="10" s="1"/>
  <c r="L440" i="10"/>
  <c r="M440" i="10" s="1"/>
  <c r="L439" i="10"/>
  <c r="M439" i="10" s="1"/>
  <c r="L438" i="10"/>
  <c r="M438" i="10" s="1"/>
  <c r="M437" i="10"/>
  <c r="L437" i="10"/>
  <c r="L436" i="10"/>
  <c r="M436" i="10" s="1"/>
  <c r="L435" i="10"/>
  <c r="M435" i="10" s="1"/>
  <c r="L434" i="10"/>
  <c r="M434" i="10" s="1"/>
  <c r="M433" i="10"/>
  <c r="L433" i="10"/>
  <c r="L432" i="10"/>
  <c r="M432" i="10" s="1"/>
  <c r="L431" i="10"/>
  <c r="M431" i="10" s="1"/>
  <c r="M430" i="10"/>
  <c r="L430" i="10"/>
  <c r="L429" i="10"/>
  <c r="M429" i="10" s="1"/>
  <c r="M428" i="10"/>
  <c r="L428" i="10"/>
  <c r="L427" i="10"/>
  <c r="M427" i="10" s="1"/>
  <c r="L426" i="10"/>
  <c r="M426" i="10" s="1"/>
  <c r="L425" i="10"/>
  <c r="M425" i="10" s="1"/>
  <c r="L424" i="10"/>
  <c r="M424" i="10" s="1"/>
  <c r="L423" i="10"/>
  <c r="M423" i="10" s="1"/>
  <c r="L422" i="10"/>
  <c r="M422" i="10" s="1"/>
  <c r="L421" i="10"/>
  <c r="M421" i="10" s="1"/>
  <c r="L420" i="10"/>
  <c r="M420" i="10" s="1"/>
  <c r="L419" i="10"/>
  <c r="M419" i="10" s="1"/>
  <c r="L418" i="10"/>
  <c r="M418" i="10" s="1"/>
  <c r="L417" i="10"/>
  <c r="M417" i="10" s="1"/>
  <c r="L416" i="10"/>
  <c r="M416" i="10" s="1"/>
  <c r="L415" i="10"/>
  <c r="M415" i="10" s="1"/>
  <c r="L414" i="10"/>
  <c r="M414" i="10" s="1"/>
  <c r="L413" i="10"/>
  <c r="M413" i="10" s="1"/>
  <c r="L412" i="10"/>
  <c r="M412" i="10" s="1"/>
  <c r="L411" i="10"/>
  <c r="M411" i="10" s="1"/>
  <c r="M410" i="10"/>
  <c r="L410" i="10"/>
  <c r="L409" i="10"/>
  <c r="M409" i="10" s="1"/>
  <c r="L408" i="10"/>
  <c r="M408" i="10" s="1"/>
  <c r="L407" i="10"/>
  <c r="M407" i="10" s="1"/>
  <c r="L406" i="10"/>
  <c r="M406" i="10" s="1"/>
  <c r="L405" i="10"/>
  <c r="M405" i="10" s="1"/>
  <c r="L404" i="10"/>
  <c r="M404" i="10" s="1"/>
  <c r="L403" i="10"/>
  <c r="M403" i="10" s="1"/>
  <c r="M402" i="10"/>
  <c r="L402" i="10"/>
  <c r="M401" i="10"/>
  <c r="L401" i="10"/>
  <c r="L400" i="10"/>
  <c r="M400" i="10" s="1"/>
  <c r="L399" i="10"/>
  <c r="M399" i="10" s="1"/>
  <c r="M398" i="10"/>
  <c r="L398" i="10"/>
  <c r="L397" i="10"/>
  <c r="M397" i="10" s="1"/>
  <c r="L396" i="10"/>
  <c r="M396" i="10" s="1"/>
  <c r="L395" i="10"/>
  <c r="M395" i="10" s="1"/>
  <c r="L394" i="10"/>
  <c r="M394" i="10" s="1"/>
  <c r="M393" i="10"/>
  <c r="L393" i="10"/>
  <c r="L392" i="10"/>
  <c r="M392" i="10" s="1"/>
  <c r="L391" i="10"/>
  <c r="M391" i="10" s="1"/>
  <c r="L390" i="10"/>
  <c r="M390" i="10" s="1"/>
  <c r="L389" i="10"/>
  <c r="M389" i="10" s="1"/>
  <c r="L388" i="10"/>
  <c r="M388" i="10" s="1"/>
  <c r="L387" i="10"/>
  <c r="M387" i="10" s="1"/>
  <c r="L386" i="10"/>
  <c r="M386" i="10" s="1"/>
  <c r="L385" i="10"/>
  <c r="M385" i="10" s="1"/>
  <c r="M384" i="10"/>
  <c r="L384" i="10"/>
  <c r="L383" i="10"/>
  <c r="M383" i="10" s="1"/>
  <c r="L382" i="10"/>
  <c r="M382" i="10" s="1"/>
  <c r="L381" i="10"/>
  <c r="M381" i="10" s="1"/>
  <c r="L380" i="10"/>
  <c r="M380" i="10" s="1"/>
  <c r="M379" i="10"/>
  <c r="L378" i="10"/>
  <c r="M378" i="10" s="1"/>
  <c r="L377" i="10"/>
  <c r="M377" i="10" s="1"/>
  <c r="L376" i="10"/>
  <c r="M376" i="10" s="1"/>
  <c r="L375" i="10"/>
  <c r="M375" i="10" s="1"/>
  <c r="L374" i="10"/>
  <c r="M374" i="10" s="1"/>
  <c r="L373" i="10"/>
  <c r="M373" i="10" s="1"/>
  <c r="L372" i="10"/>
  <c r="M372" i="10" s="1"/>
  <c r="L371" i="10"/>
  <c r="M371" i="10" s="1"/>
  <c r="L370" i="10"/>
  <c r="M370" i="10" s="1"/>
  <c r="L369" i="10"/>
  <c r="M369" i="10" s="1"/>
  <c r="L368" i="10"/>
  <c r="M368" i="10" s="1"/>
  <c r="L367" i="10"/>
  <c r="M367" i="10" s="1"/>
  <c r="L366" i="10"/>
  <c r="M366" i="10" s="1"/>
  <c r="L365" i="10"/>
  <c r="M365" i="10" s="1"/>
  <c r="M364" i="10"/>
  <c r="L364" i="10"/>
  <c r="L363" i="10"/>
  <c r="M363" i="10" s="1"/>
  <c r="L362" i="10"/>
  <c r="M362" i="10" s="1"/>
  <c r="L361" i="10"/>
  <c r="M361" i="10" s="1"/>
  <c r="L360" i="10"/>
  <c r="M360" i="10" s="1"/>
  <c r="L359" i="10"/>
  <c r="M359" i="10" s="1"/>
  <c r="L358" i="10"/>
  <c r="M358" i="10" s="1"/>
  <c r="L357" i="10"/>
  <c r="M357" i="10" s="1"/>
  <c r="L356" i="10"/>
  <c r="M356" i="10" s="1"/>
  <c r="L355" i="10"/>
  <c r="M355" i="10" s="1"/>
  <c r="L354" i="10"/>
  <c r="M354" i="10" s="1"/>
  <c r="L353" i="10"/>
  <c r="M353" i="10" s="1"/>
  <c r="L352" i="10"/>
  <c r="M352" i="10" s="1"/>
  <c r="L351" i="10"/>
  <c r="M351" i="10" s="1"/>
  <c r="L350" i="10"/>
  <c r="M350" i="10" s="1"/>
  <c r="L349" i="10"/>
  <c r="M349" i="10" s="1"/>
  <c r="L348" i="10"/>
  <c r="M348" i="10" s="1"/>
  <c r="L347" i="10"/>
  <c r="M347" i="10" s="1"/>
  <c r="L346" i="10"/>
  <c r="M346" i="10" s="1"/>
  <c r="L345" i="10"/>
  <c r="M345" i="10" s="1"/>
  <c r="L344" i="10"/>
  <c r="M344" i="10" s="1"/>
  <c r="L343" i="10"/>
  <c r="M343" i="10" s="1"/>
  <c r="L342" i="10"/>
  <c r="M342" i="10" s="1"/>
  <c r="L341" i="10"/>
  <c r="M341" i="10" s="1"/>
  <c r="L340" i="10"/>
  <c r="M340" i="10" s="1"/>
  <c r="L339" i="10"/>
  <c r="M339" i="10" s="1"/>
  <c r="L338" i="10"/>
  <c r="M338" i="10" s="1"/>
  <c r="L337" i="10"/>
  <c r="M337" i="10" s="1"/>
  <c r="L336" i="10"/>
  <c r="M336" i="10" s="1"/>
  <c r="L335" i="10"/>
  <c r="M335" i="10" s="1"/>
  <c r="L334" i="10"/>
  <c r="M334" i="10" s="1"/>
  <c r="L333" i="10"/>
  <c r="M333" i="10" s="1"/>
  <c r="M332" i="10"/>
  <c r="L332" i="10"/>
  <c r="L331" i="10"/>
  <c r="M331" i="10" s="1"/>
  <c r="L330" i="10"/>
  <c r="M330" i="10" s="1"/>
  <c r="L329" i="10"/>
  <c r="M329" i="10" s="1"/>
  <c r="L328" i="10"/>
  <c r="M328" i="10" s="1"/>
  <c r="L327" i="10"/>
  <c r="M327" i="10" s="1"/>
  <c r="L326" i="10"/>
  <c r="M326" i="10" s="1"/>
  <c r="L325" i="10"/>
  <c r="M325" i="10" s="1"/>
  <c r="L324" i="10"/>
  <c r="M324" i="10" s="1"/>
  <c r="L323" i="10"/>
  <c r="M323" i="10" s="1"/>
  <c r="L322" i="10"/>
  <c r="M322" i="10" s="1"/>
  <c r="L321" i="10"/>
  <c r="M321" i="10" s="1"/>
  <c r="L320" i="10"/>
  <c r="M320" i="10" s="1"/>
  <c r="L319" i="10"/>
  <c r="M319" i="10" s="1"/>
  <c r="L318" i="10"/>
  <c r="M318" i="10" s="1"/>
  <c r="L317" i="10"/>
  <c r="M317" i="10" s="1"/>
  <c r="L316" i="10"/>
  <c r="M316" i="10" s="1"/>
  <c r="L315" i="10"/>
  <c r="M315" i="10" s="1"/>
  <c r="L314" i="10"/>
  <c r="M314" i="10" s="1"/>
  <c r="L313" i="10"/>
  <c r="M313" i="10" s="1"/>
  <c r="L312" i="10"/>
  <c r="M312" i="10" s="1"/>
  <c r="L311" i="10"/>
  <c r="M311" i="10" s="1"/>
  <c r="L310" i="10"/>
  <c r="M310" i="10" s="1"/>
  <c r="L309" i="10"/>
  <c r="M309" i="10" s="1"/>
  <c r="L308" i="10"/>
  <c r="M308" i="10" s="1"/>
  <c r="L307" i="10"/>
  <c r="M307" i="10" s="1"/>
  <c r="L306" i="10"/>
  <c r="M306" i="10" s="1"/>
  <c r="L305" i="10"/>
  <c r="M305" i="10" s="1"/>
  <c r="L304" i="10"/>
  <c r="M304" i="10" s="1"/>
  <c r="L303" i="10"/>
  <c r="M303" i="10" s="1"/>
  <c r="L302" i="10"/>
  <c r="M302" i="10" s="1"/>
  <c r="L301" i="10"/>
  <c r="M301" i="10" s="1"/>
  <c r="L300" i="10"/>
  <c r="M300" i="10" s="1"/>
  <c r="L299" i="10"/>
  <c r="M299" i="10" s="1"/>
  <c r="L298" i="10"/>
  <c r="M298" i="10" s="1"/>
  <c r="L297" i="10"/>
  <c r="M297" i="10" s="1"/>
  <c r="M296" i="10"/>
  <c r="L296" i="10"/>
  <c r="L295" i="10"/>
  <c r="M295" i="10" s="1"/>
  <c r="L294" i="10"/>
  <c r="M294" i="10" s="1"/>
  <c r="L293" i="10"/>
  <c r="M293" i="10" s="1"/>
  <c r="M292" i="10"/>
  <c r="L292" i="10"/>
  <c r="L291" i="10"/>
  <c r="M291" i="10" s="1"/>
  <c r="L290" i="10"/>
  <c r="M290" i="10" s="1"/>
  <c r="L289" i="10"/>
  <c r="M289" i="10" s="1"/>
  <c r="L288" i="10"/>
  <c r="M288" i="10" s="1"/>
  <c r="L287" i="10"/>
  <c r="M287" i="10" s="1"/>
  <c r="L286" i="10"/>
  <c r="M286" i="10" s="1"/>
  <c r="L285" i="10"/>
  <c r="M285" i="10" s="1"/>
  <c r="L284" i="10"/>
  <c r="M284" i="10" s="1"/>
  <c r="L283" i="10"/>
  <c r="M283" i="10" s="1"/>
  <c r="L282" i="10"/>
  <c r="M282" i="10" s="1"/>
  <c r="L281" i="10"/>
  <c r="M281" i="10" s="1"/>
  <c r="L280" i="10"/>
  <c r="M280" i="10" s="1"/>
  <c r="L279" i="10"/>
  <c r="M279" i="10" s="1"/>
  <c r="L278" i="10"/>
  <c r="M278" i="10" s="1"/>
  <c r="L277" i="10"/>
  <c r="M277" i="10" s="1"/>
  <c r="L276" i="10"/>
  <c r="M276" i="10" s="1"/>
  <c r="L275" i="10"/>
  <c r="M275" i="10" s="1"/>
  <c r="L274" i="10"/>
  <c r="M274" i="10" s="1"/>
  <c r="L273" i="10"/>
  <c r="M273" i="10" s="1"/>
  <c r="L272" i="10"/>
  <c r="M272" i="10" s="1"/>
  <c r="L271" i="10"/>
  <c r="M271" i="10" s="1"/>
  <c r="L270" i="10"/>
  <c r="M270" i="10" s="1"/>
  <c r="L269" i="10"/>
  <c r="M269" i="10" s="1"/>
  <c r="L268" i="10"/>
  <c r="M268" i="10" s="1"/>
  <c r="L267" i="10"/>
  <c r="M267" i="10" s="1"/>
  <c r="L266" i="10"/>
  <c r="M266" i="10" s="1"/>
  <c r="L265" i="10"/>
  <c r="M265" i="10" s="1"/>
  <c r="L264" i="10"/>
  <c r="M264" i="10" s="1"/>
  <c r="L263" i="10"/>
  <c r="M263" i="10" s="1"/>
  <c r="L262" i="10"/>
  <c r="M262" i="10" s="1"/>
  <c r="L261" i="10"/>
  <c r="M261" i="10" s="1"/>
  <c r="L260" i="10"/>
  <c r="M260" i="10" s="1"/>
  <c r="L259" i="10"/>
  <c r="M259" i="10" s="1"/>
  <c r="L258" i="10"/>
  <c r="M258" i="10" s="1"/>
  <c r="L257" i="10"/>
  <c r="M257" i="10" s="1"/>
  <c r="L256" i="10"/>
  <c r="M256" i="10" s="1"/>
  <c r="L255" i="10"/>
  <c r="M255" i="10" s="1"/>
  <c r="L254" i="10"/>
  <c r="L253" i="10"/>
  <c r="M253" i="10" s="1"/>
  <c r="L252" i="10"/>
  <c r="M252" i="10" s="1"/>
  <c r="L251" i="10"/>
  <c r="M251" i="10" s="1"/>
  <c r="L250" i="10"/>
  <c r="M250" i="10" s="1"/>
  <c r="L249" i="10"/>
  <c r="M249" i="10" s="1"/>
  <c r="L248" i="10"/>
  <c r="M248" i="10" s="1"/>
  <c r="L247" i="10"/>
  <c r="M247" i="10" s="1"/>
  <c r="L246" i="10"/>
  <c r="M246" i="10" s="1"/>
  <c r="L245" i="10"/>
  <c r="M245" i="10" s="1"/>
  <c r="L244" i="10"/>
  <c r="M244" i="10" s="1"/>
  <c r="L243" i="10"/>
  <c r="M243" i="10" s="1"/>
  <c r="L242" i="10"/>
  <c r="M242" i="10" s="1"/>
  <c r="L241" i="10"/>
  <c r="M241" i="10" s="1"/>
  <c r="L240" i="10"/>
  <c r="M240" i="10" s="1"/>
  <c r="L239" i="10"/>
  <c r="M239" i="10" s="1"/>
  <c r="L238" i="10"/>
  <c r="M238" i="10" s="1"/>
  <c r="M237" i="10"/>
  <c r="L237" i="10"/>
  <c r="L236" i="10"/>
  <c r="M236" i="10" s="1"/>
  <c r="L235" i="10"/>
  <c r="M235" i="10" s="1"/>
  <c r="L234" i="10"/>
  <c r="M234" i="10" s="1"/>
  <c r="L233" i="10"/>
  <c r="M233" i="10" s="1"/>
  <c r="L232" i="10"/>
  <c r="M232" i="10" s="1"/>
  <c r="L231" i="10"/>
  <c r="M231" i="10" s="1"/>
  <c r="L230" i="10"/>
  <c r="M230" i="10" s="1"/>
  <c r="L229" i="10"/>
  <c r="M229" i="10" s="1"/>
  <c r="L228" i="10"/>
  <c r="M228" i="10" s="1"/>
  <c r="L227" i="10"/>
  <c r="M227" i="10" s="1"/>
  <c r="L226" i="10"/>
  <c r="M226" i="10" s="1"/>
  <c r="L225" i="10"/>
  <c r="M225" i="10" s="1"/>
  <c r="L224" i="10"/>
  <c r="M224" i="10" s="1"/>
  <c r="L223" i="10"/>
  <c r="M223" i="10" s="1"/>
  <c r="M222" i="10"/>
  <c r="L222" i="10"/>
  <c r="M221" i="10"/>
  <c r="L221" i="10"/>
  <c r="L220" i="10"/>
  <c r="M220" i="10" s="1"/>
  <c r="L219" i="10"/>
  <c r="M219" i="10" s="1"/>
  <c r="L218" i="10"/>
  <c r="M218" i="10" s="1"/>
  <c r="L217" i="10"/>
  <c r="M217" i="10" s="1"/>
  <c r="L216" i="10"/>
  <c r="M216" i="10" s="1"/>
  <c r="L215" i="10"/>
  <c r="M215" i="10" s="1"/>
  <c r="L214" i="10"/>
  <c r="M214" i="10" s="1"/>
  <c r="L213" i="10"/>
  <c r="M213" i="10" s="1"/>
  <c r="L212" i="10"/>
  <c r="M212" i="10" s="1"/>
  <c r="L211" i="10"/>
  <c r="M211" i="10" s="1"/>
  <c r="L210" i="10"/>
  <c r="M210" i="10" s="1"/>
  <c r="L209" i="10"/>
  <c r="M209" i="10" s="1"/>
  <c r="L208" i="10"/>
  <c r="M208" i="10" s="1"/>
  <c r="L207" i="10"/>
  <c r="M207" i="10" s="1"/>
  <c r="L206" i="10"/>
  <c r="M206" i="10" s="1"/>
  <c r="M205" i="10"/>
  <c r="L205" i="10"/>
  <c r="L204" i="10"/>
  <c r="M204" i="10" s="1"/>
  <c r="L203" i="10"/>
  <c r="M203" i="10" s="1"/>
  <c r="L202" i="10"/>
  <c r="M202" i="10" s="1"/>
  <c r="L201" i="10"/>
  <c r="M201" i="10" s="1"/>
  <c r="L200" i="10"/>
  <c r="M200" i="10" s="1"/>
  <c r="L199" i="10"/>
  <c r="M199" i="10" s="1"/>
  <c r="L198" i="10"/>
  <c r="M198" i="10" s="1"/>
  <c r="L197" i="10"/>
  <c r="M197" i="10" s="1"/>
  <c r="L196" i="10"/>
  <c r="M196" i="10" s="1"/>
  <c r="L195" i="10"/>
  <c r="M195" i="10" s="1"/>
  <c r="L194" i="10"/>
  <c r="M194" i="10" s="1"/>
  <c r="L193" i="10"/>
  <c r="M193" i="10" s="1"/>
  <c r="L192" i="10"/>
  <c r="M192" i="10" s="1"/>
  <c r="L191" i="10"/>
  <c r="M191" i="10" s="1"/>
  <c r="L190" i="10"/>
  <c r="M190" i="10" s="1"/>
  <c r="M189" i="10"/>
  <c r="L189" i="10"/>
  <c r="L188" i="10"/>
  <c r="M188" i="10" s="1"/>
  <c r="L187" i="10"/>
  <c r="M187" i="10" s="1"/>
  <c r="L186" i="10"/>
  <c r="M186" i="10" s="1"/>
  <c r="L185" i="10"/>
  <c r="M185" i="10" s="1"/>
  <c r="L184" i="10"/>
  <c r="M184" i="10" s="1"/>
  <c r="L183" i="10"/>
  <c r="M183" i="10" s="1"/>
  <c r="L182" i="10"/>
  <c r="M182" i="10" s="1"/>
  <c r="L181" i="10"/>
  <c r="M181" i="10" s="1"/>
  <c r="L180" i="10"/>
  <c r="M180" i="10" s="1"/>
  <c r="L179" i="10"/>
  <c r="M179" i="10" s="1"/>
  <c r="L178" i="10"/>
  <c r="M178" i="10" s="1"/>
  <c r="L177" i="10"/>
  <c r="M177" i="10" s="1"/>
  <c r="L176" i="10"/>
  <c r="M176" i="10" s="1"/>
  <c r="L175" i="10"/>
  <c r="M175" i="10" s="1"/>
  <c r="M174" i="10"/>
  <c r="L174" i="10"/>
  <c r="M173" i="10"/>
  <c r="L173" i="10"/>
  <c r="L172" i="10"/>
  <c r="M172" i="10" s="1"/>
  <c r="L171" i="10"/>
  <c r="M171" i="10" s="1"/>
  <c r="L170" i="10"/>
  <c r="M170" i="10" s="1"/>
  <c r="M169" i="10"/>
  <c r="L169" i="10"/>
  <c r="L168" i="10"/>
  <c r="M168" i="10" s="1"/>
  <c r="L167" i="10"/>
  <c r="M167" i="10" s="1"/>
  <c r="L166" i="10"/>
  <c r="M166" i="10" s="1"/>
  <c r="L165" i="10"/>
  <c r="M165" i="10" s="1"/>
  <c r="L164" i="10"/>
  <c r="M164" i="10" s="1"/>
  <c r="L163" i="10"/>
  <c r="M163" i="10" s="1"/>
  <c r="L162" i="10"/>
  <c r="M162" i="10" s="1"/>
  <c r="L161" i="10"/>
  <c r="M161" i="10" s="1"/>
  <c r="L160" i="10"/>
  <c r="M160" i="10" s="1"/>
  <c r="L159" i="10"/>
  <c r="M159" i="10" s="1"/>
  <c r="L158" i="10"/>
  <c r="M158" i="10" s="1"/>
  <c r="M157" i="10"/>
  <c r="L157" i="10"/>
  <c r="L156" i="10"/>
  <c r="M156" i="10" s="1"/>
  <c r="L155" i="10"/>
  <c r="M155" i="10" s="1"/>
  <c r="L154" i="10"/>
  <c r="M154" i="10" s="1"/>
  <c r="L153" i="10"/>
  <c r="M153" i="10" s="1"/>
  <c r="L152" i="10"/>
  <c r="M152" i="10" s="1"/>
  <c r="L151" i="10"/>
  <c r="M151" i="10" s="1"/>
  <c r="L150" i="10"/>
  <c r="M150" i="10" s="1"/>
  <c r="L149" i="10"/>
  <c r="M149" i="10" s="1"/>
  <c r="L148" i="10"/>
  <c r="M148" i="10" s="1"/>
  <c r="L147" i="10"/>
  <c r="M147" i="10" s="1"/>
  <c r="L146" i="10"/>
  <c r="M146" i="10" s="1"/>
  <c r="L145" i="10"/>
  <c r="M145" i="10" s="1"/>
  <c r="L144" i="10"/>
  <c r="M144" i="10" s="1"/>
  <c r="L143" i="10"/>
  <c r="M143" i="10" s="1"/>
  <c r="L142" i="10"/>
  <c r="M142" i="10" s="1"/>
  <c r="M141" i="10"/>
  <c r="L141" i="10"/>
  <c r="L140" i="10"/>
  <c r="M140" i="10" s="1"/>
  <c r="L139" i="10"/>
  <c r="M139" i="10" s="1"/>
  <c r="L138" i="10"/>
  <c r="M138" i="10" s="1"/>
  <c r="L137" i="10"/>
  <c r="M137" i="10" s="1"/>
  <c r="L136" i="10"/>
  <c r="M136" i="10" s="1"/>
  <c r="L135" i="10"/>
  <c r="M135" i="10" s="1"/>
  <c r="L134" i="10"/>
  <c r="M134" i="10" s="1"/>
  <c r="L133" i="10"/>
  <c r="M133" i="10" s="1"/>
  <c r="L132" i="10"/>
  <c r="M132" i="10" s="1"/>
  <c r="L131" i="10"/>
  <c r="M131" i="10" s="1"/>
  <c r="M130" i="10"/>
  <c r="L130" i="10"/>
  <c r="L129" i="10"/>
  <c r="M129" i="10" s="1"/>
  <c r="L128" i="10"/>
  <c r="M128" i="10" s="1"/>
  <c r="L127" i="10"/>
  <c r="M127" i="10" s="1"/>
  <c r="L126" i="10"/>
  <c r="M126" i="10" s="1"/>
  <c r="M125" i="10"/>
  <c r="L125" i="10"/>
  <c r="L124" i="10"/>
  <c r="M124" i="10" s="1"/>
  <c r="L123" i="10"/>
  <c r="M123" i="10" s="1"/>
  <c r="L122" i="10"/>
  <c r="M122" i="10" s="1"/>
  <c r="M121" i="10"/>
  <c r="L121" i="10"/>
  <c r="L120" i="10"/>
  <c r="M120" i="10" s="1"/>
  <c r="L119" i="10"/>
  <c r="M119" i="10" s="1"/>
  <c r="L118" i="10"/>
  <c r="M118" i="10" s="1"/>
  <c r="L117" i="10"/>
  <c r="M117" i="10" s="1"/>
  <c r="L116" i="10"/>
  <c r="M116" i="10" s="1"/>
  <c r="L115" i="10"/>
  <c r="M115" i="10" s="1"/>
  <c r="L114" i="10"/>
  <c r="M114" i="10" s="1"/>
  <c r="L113" i="10"/>
  <c r="M113" i="10" s="1"/>
  <c r="L112" i="10"/>
  <c r="M112" i="10" s="1"/>
  <c r="L111" i="10"/>
  <c r="M111" i="10" s="1"/>
  <c r="L110" i="10"/>
  <c r="M110" i="10" s="1"/>
  <c r="M109" i="10"/>
  <c r="L109" i="10"/>
  <c r="L108" i="10"/>
  <c r="M108" i="10" s="1"/>
  <c r="L107" i="10"/>
  <c r="M107" i="10" s="1"/>
  <c r="L106" i="10"/>
  <c r="M106" i="10" s="1"/>
  <c r="L105" i="10"/>
  <c r="M105" i="10" s="1"/>
  <c r="L104" i="10"/>
  <c r="M104" i="10" s="1"/>
  <c r="L103" i="10"/>
  <c r="M103" i="10" s="1"/>
  <c r="L102" i="10"/>
  <c r="M102" i="10" s="1"/>
  <c r="L101" i="10"/>
  <c r="M101" i="10" s="1"/>
  <c r="L100" i="10"/>
  <c r="M100" i="10" s="1"/>
  <c r="L99" i="10"/>
  <c r="M99" i="10" s="1"/>
  <c r="L98" i="10"/>
  <c r="M98" i="10" s="1"/>
  <c r="L97" i="10"/>
  <c r="M97" i="10" s="1"/>
  <c r="L96" i="10"/>
  <c r="M96" i="10" s="1"/>
  <c r="L95" i="10"/>
  <c r="M95" i="10" s="1"/>
  <c r="L94" i="10"/>
  <c r="M94" i="10" s="1"/>
  <c r="M93" i="10"/>
  <c r="L93" i="10"/>
  <c r="L92" i="10"/>
  <c r="M92" i="10" s="1"/>
  <c r="L91" i="10"/>
  <c r="M91" i="10" s="1"/>
  <c r="L90" i="10"/>
  <c r="M90" i="10" s="1"/>
  <c r="L89" i="10"/>
  <c r="M89" i="10" s="1"/>
  <c r="L88" i="10"/>
  <c r="M88" i="10" s="1"/>
  <c r="L87" i="10"/>
  <c r="M87" i="10" s="1"/>
  <c r="L86" i="10"/>
  <c r="M86" i="10" s="1"/>
  <c r="L85" i="10"/>
  <c r="M85" i="10" s="1"/>
  <c r="L84" i="10"/>
  <c r="M84" i="10" s="1"/>
  <c r="L83" i="10"/>
  <c r="M83" i="10" s="1"/>
  <c r="M82" i="10"/>
  <c r="L82" i="10"/>
  <c r="L81" i="10"/>
  <c r="M81" i="10" s="1"/>
  <c r="L80" i="10"/>
  <c r="M80" i="10" s="1"/>
  <c r="L79" i="10"/>
  <c r="M79" i="10" s="1"/>
  <c r="L78" i="10"/>
  <c r="M78" i="10" s="1"/>
  <c r="M77" i="10"/>
  <c r="L77" i="10"/>
  <c r="L76" i="10"/>
  <c r="M76" i="10" s="1"/>
  <c r="L75" i="10"/>
  <c r="M75" i="10" s="1"/>
  <c r="L74" i="10"/>
  <c r="M74" i="10" s="1"/>
  <c r="M73" i="10"/>
  <c r="L73" i="10"/>
  <c r="L72" i="10"/>
  <c r="M72" i="10" s="1"/>
  <c r="L71" i="10"/>
  <c r="M71" i="10" s="1"/>
  <c r="L70" i="10"/>
  <c r="M70" i="10" s="1"/>
  <c r="L69" i="10"/>
  <c r="M69" i="10" s="1"/>
  <c r="L68" i="10"/>
  <c r="M68" i="10" s="1"/>
  <c r="L67" i="10"/>
  <c r="M67" i="10" s="1"/>
  <c r="L66" i="10"/>
  <c r="M66" i="10" s="1"/>
  <c r="L65" i="10"/>
  <c r="M65" i="10" s="1"/>
  <c r="L64" i="10"/>
  <c r="M64" i="10" s="1"/>
  <c r="L63" i="10"/>
  <c r="M63" i="10" s="1"/>
  <c r="L62" i="10"/>
  <c r="M62" i="10" s="1"/>
  <c r="M61" i="10"/>
  <c r="L61" i="10"/>
  <c r="L60" i="10"/>
  <c r="M60" i="10" s="1"/>
  <c r="L59" i="10"/>
  <c r="M59" i="10" s="1"/>
  <c r="L58" i="10"/>
  <c r="M58" i="10" s="1"/>
  <c r="L57" i="10"/>
  <c r="M57" i="10" s="1"/>
  <c r="L56" i="10"/>
  <c r="M56" i="10" s="1"/>
  <c r="L55" i="10"/>
  <c r="M55" i="10" s="1"/>
  <c r="L54" i="10"/>
  <c r="M54" i="10" s="1"/>
  <c r="L53" i="10"/>
  <c r="M53" i="10" s="1"/>
  <c r="L52" i="10"/>
  <c r="M52" i="10" s="1"/>
  <c r="L51" i="10"/>
  <c r="M51" i="10" s="1"/>
  <c r="L50" i="10"/>
  <c r="M50" i="10" s="1"/>
  <c r="L49" i="10"/>
  <c r="M49" i="10" s="1"/>
  <c r="L48" i="10"/>
  <c r="M48" i="10" s="1"/>
  <c r="L47" i="10"/>
  <c r="M47" i="10" s="1"/>
  <c r="L46" i="10"/>
  <c r="M46" i="10" s="1"/>
  <c r="M45" i="10"/>
  <c r="L45" i="10"/>
  <c r="L44" i="10"/>
  <c r="M44" i="10" s="1"/>
  <c r="L43" i="10"/>
  <c r="M43" i="10" s="1"/>
  <c r="L42" i="10"/>
  <c r="M42" i="10" s="1"/>
  <c r="L41" i="10"/>
  <c r="M41" i="10" s="1"/>
  <c r="L40" i="10"/>
  <c r="M40" i="10" s="1"/>
  <c r="L39" i="10"/>
  <c r="M39" i="10" s="1"/>
  <c r="L38" i="10"/>
  <c r="M38" i="10" s="1"/>
  <c r="L37" i="10"/>
  <c r="M37" i="10" s="1"/>
  <c r="L36" i="10"/>
  <c r="M36" i="10" s="1"/>
  <c r="L35" i="10"/>
  <c r="M35" i="10" s="1"/>
  <c r="M34" i="10"/>
  <c r="L34" i="10"/>
  <c r="L33" i="10"/>
  <c r="M33" i="10" s="1"/>
  <c r="L32" i="10"/>
  <c r="M32" i="10" s="1"/>
  <c r="L31" i="10"/>
  <c r="M31" i="10" s="1"/>
  <c r="L30" i="10"/>
  <c r="M30" i="10" s="1"/>
  <c r="M29" i="10"/>
  <c r="L29" i="10"/>
  <c r="L28" i="10"/>
  <c r="M28" i="10" s="1"/>
  <c r="L27" i="10"/>
  <c r="M27" i="10" s="1"/>
  <c r="L26" i="10"/>
  <c r="M26" i="10" s="1"/>
  <c r="M25" i="10"/>
  <c r="L25" i="10"/>
  <c r="L24" i="10"/>
  <c r="M24" i="10" s="1"/>
  <c r="L23" i="10"/>
  <c r="M23" i="10" s="1"/>
  <c r="L22" i="10"/>
  <c r="M22" i="10" s="1"/>
  <c r="M21" i="10"/>
  <c r="M20" i="10"/>
  <c r="M19" i="10"/>
  <c r="M18" i="10"/>
  <c r="M17" i="10"/>
  <c r="M16" i="10"/>
  <c r="M15" i="10"/>
  <c r="M14" i="10"/>
  <c r="M13" i="10"/>
  <c r="M12" i="10"/>
  <c r="M11" i="10"/>
  <c r="M10" i="10"/>
  <c r="M9" i="10"/>
  <c r="N5" i="10"/>
  <c r="N4" i="10"/>
  <c r="K4" i="10"/>
  <c r="K6" i="10" s="1"/>
  <c r="L4" i="10" l="1"/>
  <c r="P4" i="10" s="1"/>
  <c r="L5" i="10"/>
  <c r="P5" i="10" s="1"/>
  <c r="P6" i="10" s="1"/>
  <c r="N6" i="10"/>
  <c r="M254" i="10"/>
  <c r="L6" i="10" l="1"/>
  <c r="M5" i="10"/>
  <c r="M4" i="10"/>
  <c r="O4" i="10" s="1"/>
  <c r="Q4" i="10" l="1"/>
  <c r="Q5" i="10"/>
  <c r="Q6" i="10" s="1"/>
  <c r="M6" i="10"/>
  <c r="O5" i="10"/>
  <c r="O6"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Carmen Matas Muñoz</author>
  </authors>
  <commentList>
    <comment ref="A9" authorId="0" shapeId="0" xr:uid="{EA63FD75-3F09-48C7-98D9-05EB41A83941}">
      <text>
        <r>
          <rPr>
            <b/>
            <sz val="9"/>
            <color indexed="81"/>
            <rFont val="Tahoma"/>
            <family val="2"/>
          </rPr>
          <t>Carmen Matas Muñoz:</t>
        </r>
        <r>
          <rPr>
            <sz val="9"/>
            <color indexed="81"/>
            <rFont val="Tahoma"/>
            <family val="2"/>
          </rPr>
          <t xml:space="preserve">
PERTENECE AL COLECTIVO 67735</t>
        </r>
      </text>
    </comment>
    <comment ref="A10" authorId="0" shapeId="0" xr:uid="{96BBB3B8-155D-4BBE-B106-F7F1D800916F}">
      <text>
        <r>
          <rPr>
            <b/>
            <sz val="9"/>
            <color indexed="81"/>
            <rFont val="Tahoma"/>
            <family val="2"/>
          </rPr>
          <t>Carmen Matas Muñoz:</t>
        </r>
        <r>
          <rPr>
            <sz val="9"/>
            <color indexed="81"/>
            <rFont val="Tahoma"/>
            <family val="2"/>
          </rPr>
          <t xml:space="preserve">
PERTENECE AL COLECTIVO 67735</t>
        </r>
      </text>
    </comment>
    <comment ref="A11" authorId="0" shapeId="0" xr:uid="{082B4A7A-E218-4696-AD7E-4170F0A2403D}">
      <text>
        <r>
          <rPr>
            <b/>
            <sz val="9"/>
            <color indexed="81"/>
            <rFont val="Tahoma"/>
            <family val="2"/>
          </rPr>
          <t>Carmen Matas Muñoz:</t>
        </r>
        <r>
          <rPr>
            <sz val="9"/>
            <color indexed="81"/>
            <rFont val="Tahoma"/>
            <family val="2"/>
          </rPr>
          <t xml:space="preserve">
PERTENECE AL COLECTIVO 67735</t>
        </r>
      </text>
    </comment>
    <comment ref="A12" authorId="0" shapeId="0" xr:uid="{DEBE73B8-8DE3-49D7-BFD1-1F03D6F370B1}">
      <text>
        <r>
          <rPr>
            <b/>
            <sz val="9"/>
            <color indexed="81"/>
            <rFont val="Tahoma"/>
            <family val="2"/>
          </rPr>
          <t>Carmen Matas Muñoz:</t>
        </r>
        <r>
          <rPr>
            <sz val="9"/>
            <color indexed="81"/>
            <rFont val="Tahoma"/>
            <family val="2"/>
          </rPr>
          <t xml:space="preserve">
PERTENECE AL COLECTIVO 67735</t>
        </r>
      </text>
    </comment>
  </commentList>
</comments>
</file>

<file path=xl/sharedStrings.xml><?xml version="1.0" encoding="utf-8"?>
<sst xmlns="http://schemas.openxmlformats.org/spreadsheetml/2006/main" count="81928" uniqueCount="7078">
  <si>
    <t>cod_contrato</t>
  </si>
  <si>
    <t>producto_codigo</t>
  </si>
  <si>
    <t>producto_nombre</t>
  </si>
  <si>
    <t>cliente</t>
  </si>
  <si>
    <t>expediente</t>
  </si>
  <si>
    <t>TipoSociedad</t>
  </si>
  <si>
    <t>agrupacion</t>
  </si>
  <si>
    <t>compania</t>
  </si>
  <si>
    <t>ramo</t>
  </si>
  <si>
    <t>producto_cia</t>
  </si>
  <si>
    <t>prima_neta_anualizada</t>
  </si>
  <si>
    <t>contrato</t>
  </si>
  <si>
    <t>TipoVIP</t>
  </si>
  <si>
    <t>sector_comercial</t>
  </si>
  <si>
    <t>fefecto</t>
  </si>
  <si>
    <t>fvencimiento</t>
  </si>
  <si>
    <t>tipo_duracion</t>
  </si>
  <si>
    <t>fproximo_recibo</t>
  </si>
  <si>
    <t>medio_pago</t>
  </si>
  <si>
    <t>forma_pago</t>
  </si>
  <si>
    <t>RComercial</t>
  </si>
  <si>
    <t>GestorComercial</t>
  </si>
  <si>
    <t>linea_negocio</t>
  </si>
  <si>
    <t>producto</t>
  </si>
  <si>
    <t>familia_riesgo</t>
  </si>
  <si>
    <t>riesgo</t>
  </si>
  <si>
    <t>situacion_riesgo</t>
  </si>
  <si>
    <t>fecha_en_que_se_anula</t>
  </si>
  <si>
    <t>fec_anulacion</t>
  </si>
  <si>
    <t>motivo_anulacion</t>
  </si>
  <si>
    <t>anul_iniciativa</t>
  </si>
  <si>
    <t>obs_anulacion</t>
  </si>
  <si>
    <t>f_recepcion_anulacion</t>
  </si>
  <si>
    <t>Sustituye_a</t>
  </si>
  <si>
    <t>sustituido_por</t>
  </si>
  <si>
    <t>revision_correcta</t>
  </si>
  <si>
    <t>num_poliza</t>
  </si>
  <si>
    <t>Regularizable</t>
  </si>
  <si>
    <t>Flotantes</t>
  </si>
  <si>
    <t>PAX</t>
  </si>
  <si>
    <t>colectivo</t>
  </si>
  <si>
    <t>colectivo_principal</t>
  </si>
  <si>
    <t>modo_comunicacion</t>
  </si>
  <si>
    <t>reduccion</t>
  </si>
  <si>
    <t>email</t>
  </si>
  <si>
    <t>email_seguimiento1</t>
  </si>
  <si>
    <t>email_seguimiento2</t>
  </si>
  <si>
    <t>fecha_envio</t>
  </si>
  <si>
    <t>mediador</t>
  </si>
  <si>
    <t>tipo</t>
  </si>
  <si>
    <t>subcontrato_virtual</t>
  </si>
  <si>
    <t>dificil_colocacion</t>
  </si>
  <si>
    <t>NumeroSiniestrosTotal</t>
  </si>
  <si>
    <t>NumeroSiniestrosTotalConPRMayorCero</t>
  </si>
  <si>
    <t>ImporteTotalPRTodosSiniestros</t>
  </si>
  <si>
    <t>NumeroSiniestrosTotalConPRMayorCeroAbierto16MesesAntesVtoContrato</t>
  </si>
  <si>
    <t>ImporteTotalPRTodosSiniestrosAbierto16MesesAntesVtoContrato</t>
  </si>
  <si>
    <t>NumeroSiniestrosTotalConPRMayorCeroAbierto16MesesAntesVtoContratoIncluyendoSustituido</t>
  </si>
  <si>
    <t>ImporteTotalPRTodosSiniestrosAbierto16MesesAntesVtoContratoIncluyendoSustituido</t>
  </si>
  <si>
    <t>prima_neta_anualizada2</t>
  </si>
  <si>
    <t>00013841</t>
  </si>
  <si>
    <t>2101501GE</t>
  </si>
  <si>
    <t>VEHICULOS 1ª CATEGORÍA</t>
  </si>
  <si>
    <t>PELAYO OROZCO ANA MARIA</t>
  </si>
  <si>
    <t>1-Pesona Física</t>
  </si>
  <si>
    <t>FIATC MUTUA DE SEGUROS Y REASEGUROS</t>
  </si>
  <si>
    <t>1501-Turismos y Furgonetas</t>
  </si>
  <si>
    <t>ENV</t>
  </si>
  <si>
    <t>No VIP</t>
  </si>
  <si>
    <t>1.G. PARTICULARES</t>
  </si>
  <si>
    <t>Anual renovable tácito</t>
  </si>
  <si>
    <t>REMESA</t>
  </si>
  <si>
    <t>Semestral</t>
  </si>
  <si>
    <t>JAntonio</t>
  </si>
  <si>
    <t>4A1 - ATENCIÓN A LA DEMANDA. CARTERA DIRECTA</t>
  </si>
  <si>
    <t>Autos</t>
  </si>
  <si>
    <t>411001-Autos, turismos, menos 100 CV</t>
  </si>
  <si>
    <t xml:space="preserve">Matrícula: 9927GVN Marca: VOLKSWAGEN Modelo: POLO </t>
  </si>
  <si>
    <t/>
  </si>
  <si>
    <t>102-Desaparición riesgo</t>
  </si>
  <si>
    <t>Cliente</t>
  </si>
  <si>
    <t>Póliza extornada, se asegura el nuevo vehiculo</t>
  </si>
  <si>
    <t>00006739</t>
  </si>
  <si>
    <t>20-6188379</t>
  </si>
  <si>
    <t>eMail</t>
  </si>
  <si>
    <t>EPG Y SALINAS, S.L.</t>
  </si>
  <si>
    <t>Contrato</t>
  </si>
  <si>
    <t>NO</t>
  </si>
  <si>
    <t>00014119</t>
  </si>
  <si>
    <t>CAÑAS ESCAMILLA JUAN JESUS</t>
  </si>
  <si>
    <t>REALE SEGUROS GENERALES, S.A.</t>
  </si>
  <si>
    <t>COMPAÑÍA</t>
  </si>
  <si>
    <t>3A1 - MANTENIMIENTO DE LA CARTERA RENTABLE (recibos producción de sustitución, grupo 1)</t>
  </si>
  <si>
    <t xml:space="preserve">Matrícula: 3226CXV Marca: CITROEN Modelo: XSARA </t>
  </si>
  <si>
    <t>00011177</t>
  </si>
  <si>
    <t>3021000141949</t>
  </si>
  <si>
    <t>Cobro compañía</t>
  </si>
  <si>
    <t>mjose.madero@reale.es</t>
  </si>
  <si>
    <t>00009005</t>
  </si>
  <si>
    <t>2100601GE</t>
  </si>
  <si>
    <t>PROTECCION JURÍDICA PARTICULARES</t>
  </si>
  <si>
    <t>GARCIA TORRALBA ALBINO</t>
  </si>
  <si>
    <t>ARAG S.E. SUCURSAL EN ESPAÑA</t>
  </si>
  <si>
    <t>3030-Retirada de carnet</t>
  </si>
  <si>
    <t>Anual</t>
  </si>
  <si>
    <t>4C1 - ATENCIÓN A LA DEMANDA. NUEVOS CLIENTES</t>
  </si>
  <si>
    <t>Particulares - Riesgo Sencillo</t>
  </si>
  <si>
    <t>541002-Retirada Permiso de Conducir - Profesional</t>
  </si>
  <si>
    <t>RETIRADA CARNET ALBINO GARCIA</t>
  </si>
  <si>
    <t>04-9814648</t>
  </si>
  <si>
    <t>00011178</t>
  </si>
  <si>
    <t>1100702GE</t>
  </si>
  <si>
    <t>ASISTENCIA EN VIAJE PERSONAS</t>
  </si>
  <si>
    <t>TOLEDANO PELAEZ MATILDE RAQUEL</t>
  </si>
  <si>
    <t>3060-Asistencia en Viaje Vehiculos</t>
  </si>
  <si>
    <t>Riesgos Especiales</t>
  </si>
  <si>
    <t>531008-A. Viaje vehículos, caravanas</t>
  </si>
  <si>
    <t>A. VIAJE VEH. CARAVANA MATRICULA R-5088-BCH</t>
  </si>
  <si>
    <t>55-0260370</t>
  </si>
  <si>
    <t>00023643</t>
  </si>
  <si>
    <t>VEROZ HERRADON RICARDO</t>
  </si>
  <si>
    <t>ZURICH INSURANCE, PLC SUCURSAL EN ESPAÑA</t>
  </si>
  <si>
    <t>411002-Autos, turismos, entre 100 CV y 150 CV</t>
  </si>
  <si>
    <t xml:space="preserve">Matrícula: 2795GVB Marca: TOYOTA Modelo: PRIUS </t>
  </si>
  <si>
    <t>68176817</t>
  </si>
  <si>
    <t>oficina.cordoba-es@zurich.com</t>
  </si>
  <si>
    <t>00000535</t>
  </si>
  <si>
    <t>PORRAS BLANCO MARIA PILAR</t>
  </si>
  <si>
    <t>3061-P. J. Familiar</t>
  </si>
  <si>
    <t>512002-Prot. Jur. Familiar, Básica 6.000,</t>
  </si>
  <si>
    <t>PROT. JURIDICA VVDA. SANTA RAFAELA MARIA PORRAS, 1-CORDOBA-</t>
  </si>
  <si>
    <t>04-7984599</t>
  </si>
  <si>
    <t>C.Postal ** NO USAR **</t>
  </si>
  <si>
    <t>00000954</t>
  </si>
  <si>
    <t>BERBEL DELGADO JULIO</t>
  </si>
  <si>
    <t>3B1 - CARTERA. DESARROLLO DE LA CARTERA - PARTICULARES</t>
  </si>
  <si>
    <t>512001-Prot. Jur. Familiar, Básica 3.000,</t>
  </si>
  <si>
    <t>BERBEL DELGADO, JULIO</t>
  </si>
  <si>
    <t>04-7418339</t>
  </si>
  <si>
    <t>00001053</t>
  </si>
  <si>
    <t>UBERA JIMENEZ JOSE LUIS</t>
  </si>
  <si>
    <t>512102-Prot. Jur. Familiar, Nomal 6.000,</t>
  </si>
  <si>
    <t>JOSE LUIS UBERA JIMENEZ</t>
  </si>
  <si>
    <t>04-7418436</t>
  </si>
  <si>
    <t>00001110</t>
  </si>
  <si>
    <t>ARENAS MARTIN ARACELI</t>
  </si>
  <si>
    <t>PROTECCIÓN JURÍDICA FAMILIAR C/DOCTOR BARRAQUER-CORDOBA-</t>
  </si>
  <si>
    <t>04-8095183</t>
  </si>
  <si>
    <t>00008668</t>
  </si>
  <si>
    <t>HOLANDA FUILLERAT RAFAELA</t>
  </si>
  <si>
    <t>RUMBAO AGUIRRE JOSE</t>
  </si>
  <si>
    <t>5A1 - OFERTA Y DESARROLLO GENERALISTA - CONTACTOS DE CARTERA</t>
  </si>
  <si>
    <t>PROTECCION JURIDICA FAMILIAR RAFAELA HOLANDA FUILLERAT</t>
  </si>
  <si>
    <t>04-9761241</t>
  </si>
  <si>
    <t>00006042</t>
  </si>
  <si>
    <t>1100601GE</t>
  </si>
  <si>
    <t>PROTECCION JURÍDICA EMPRESAS</t>
  </si>
  <si>
    <t xml:space="preserve">EXCMO. AYUNTAMIENTO DE ZUHEROS </t>
  </si>
  <si>
    <t>10-A.Púb.Ayuntamiento</t>
  </si>
  <si>
    <t>3066-P.J. Comercios</t>
  </si>
  <si>
    <t>1.F. EMPRESAS</t>
  </si>
  <si>
    <t>513202-Prot. Jur. Empresa, Top 6.000,</t>
  </si>
  <si>
    <t>PROT. JURIDICA AYUNTAMIENTO</t>
  </si>
  <si>
    <t>04-9314538</t>
  </si>
  <si>
    <t>00009196</t>
  </si>
  <si>
    <t>1200702TA</t>
  </si>
  <si>
    <t>ASISTENCIA EN VIAJE PERSONAS TA</t>
  </si>
  <si>
    <t xml:space="preserve">QUIVIROCIO DEPORTE Y AVENTURA, S.L. </t>
  </si>
  <si>
    <t>7-Sdad. Limitada</t>
  </si>
  <si>
    <t>3068-Asist. Viaje Personas</t>
  </si>
  <si>
    <t>1C3 - OFERTA ESPECIALIZADA. TURISMO ACTIVO - ASISTENCIA VIAJE EMPRESAS</t>
  </si>
  <si>
    <t>Productos Especificos</t>
  </si>
  <si>
    <t>521001-A. Viaje personas, P.E., Turismo Activo</t>
  </si>
  <si>
    <t>ASISTENCIA PARTICIPANTES EN LAS ACTIVIDADES DEL TOMADOR</t>
  </si>
  <si>
    <t>04-9850644</t>
  </si>
  <si>
    <t>00011135</t>
  </si>
  <si>
    <t>POLLOK DE AVILA DORCAS VERONICA</t>
  </si>
  <si>
    <t>ASISTENCIA EN VIAJE AVENTURA</t>
  </si>
  <si>
    <t>55-0255224</t>
  </si>
  <si>
    <t>00022275</t>
  </si>
  <si>
    <t xml:space="preserve">CLUB DE SENDERISMO LLEGA COMO PUEDAS </t>
  </si>
  <si>
    <t>3-Asoc. Deportiva</t>
  </si>
  <si>
    <t>1C5 - OFERTA ESPECIALIZADA. TURISMO ACTIVO - ASISTENCIA VIAJE ASOCIACIONES/CLUBS</t>
  </si>
  <si>
    <t>PARTICIPANTES EN ACTIVIDADES ORGANIZADAS POR EL TOMADOR</t>
  </si>
  <si>
    <t>00005339</t>
  </si>
  <si>
    <t>55-0733971</t>
  </si>
  <si>
    <t>jmoyano@arag.es</t>
  </si>
  <si>
    <t>QUINTANA MUÑOZ JOSE</t>
  </si>
  <si>
    <t>00022918</t>
  </si>
  <si>
    <t xml:space="preserve">CLUB DEPORTIVO VERTICALIA </t>
  </si>
  <si>
    <t>ASISTENCIA EN VIAJE EMPRESA DE TURISMO ACTIVO</t>
  </si>
  <si>
    <t>55-0759411</t>
  </si>
  <si>
    <t>sam@arag.es</t>
  </si>
  <si>
    <t>00025434</t>
  </si>
  <si>
    <t xml:space="preserve">CENTRO DE INICIATIVAS PARA LA COOPERACION BATA </t>
  </si>
  <si>
    <t>25-Asoc. Juvenil</t>
  </si>
  <si>
    <t>SEGURO DE ASISTENCIA EMPRESA DE TURISMO ACTIVO</t>
  </si>
  <si>
    <t>55-0843427</t>
  </si>
  <si>
    <t>00040494</t>
  </si>
  <si>
    <t>MONTERO SANCHEZ ELENA MARIA</t>
  </si>
  <si>
    <t>BILBAO COMPAÑIA DE SEGUROS Y REASEGUROS, S.A.</t>
  </si>
  <si>
    <t>AUTOMOVILES GAMA DRIVE</t>
  </si>
  <si>
    <t xml:space="preserve">Matrícula: 6402-GXC Marca: FIAT Modelo: PUNTO </t>
  </si>
  <si>
    <t>1-95-3922706</t>
  </si>
  <si>
    <t>natividadgomez@segurosbilbao.com</t>
  </si>
  <si>
    <t>00041019</t>
  </si>
  <si>
    <t>FERNANDEZ TORRICO FRANCISCO</t>
  </si>
  <si>
    <t xml:space="preserve">Matrícula: 7118-JTK Marca: NISSAN Modelo: QASQUAI </t>
  </si>
  <si>
    <t>1-95-3930738</t>
  </si>
  <si>
    <t>00041294</t>
  </si>
  <si>
    <t>BRIONES NAVARRO ANTONIO MANUEL</t>
  </si>
  <si>
    <t xml:space="preserve">Matrícula: 1429-JVS Marca: VOLVO Modelo: V40 CROSS COUNTRY 2.0 </t>
  </si>
  <si>
    <t>1-95-3937815</t>
  </si>
  <si>
    <t>00046383</t>
  </si>
  <si>
    <t>MUÑOZ SANCHEZ RAFAEL</t>
  </si>
  <si>
    <t>TRANSFERENCIA</t>
  </si>
  <si>
    <t xml:space="preserve">Matrícula: 4475-GFJ Marca: AUDI Modelo: A4 2.0 TDI 143 DPF </t>
  </si>
  <si>
    <t>00022706</t>
  </si>
  <si>
    <t>1-95-4003371</t>
  </si>
  <si>
    <t>00063003</t>
  </si>
  <si>
    <t>CASTILLA ROJAS ALFONSO</t>
  </si>
  <si>
    <t xml:space="preserve">Matrícula: 0134HVS Marca: TOYOTA Modelo: AURIS ACTIVE 1.8 VVT-I HYBRID </t>
  </si>
  <si>
    <t>00037096</t>
  </si>
  <si>
    <t>1-95-4242084</t>
  </si>
  <si>
    <t>00063732</t>
  </si>
  <si>
    <t>1101501GE</t>
  </si>
  <si>
    <t>VEHICULOS 1ª CATEGORIA</t>
  </si>
  <si>
    <t xml:space="preserve">PROMOCIONES INMOBILIARIAS SALVADOR ROJANO, S.L. </t>
  </si>
  <si>
    <t>ROJANO CASTILLEJO SALVADOR</t>
  </si>
  <si>
    <t>15-S.L.L.</t>
  </si>
  <si>
    <t xml:space="preserve">Matrícula: CO7101AN Marca: TOYOTA Modelo: LAND CRUISER </t>
  </si>
  <si>
    <t>00037011</t>
  </si>
  <si>
    <t>1-95-4244870</t>
  </si>
  <si>
    <t>00038601</t>
  </si>
  <si>
    <t>2101503GE</t>
  </si>
  <si>
    <t>VEHICULOS 3ª CATEGORÍA</t>
  </si>
  <si>
    <t xml:space="preserve">RAIGON MUÑOZ, ALBERTO </t>
  </si>
  <si>
    <t>1503-Motocicletas</t>
  </si>
  <si>
    <t>AUTOMOVILES OTROS USOS XXI</t>
  </si>
  <si>
    <t>421004-Motocicletas 250 c.c.</t>
  </si>
  <si>
    <t xml:space="preserve">Matrícula: 2795-CKG Marca: SUZUKI Modelo: MARAUDER </t>
  </si>
  <si>
    <t>00024690</t>
  </si>
  <si>
    <t>1-95-3888385</t>
  </si>
  <si>
    <t>00043593</t>
  </si>
  <si>
    <t>2100507GE</t>
  </si>
  <si>
    <t>COMUNIDADES DE PROPIETARIOS</t>
  </si>
  <si>
    <t xml:space="preserve">COMUNIDAD DE PROPIETARIOS C/ PINTOR ZURBARAN Nº 5 </t>
  </si>
  <si>
    <t>18-Cdad. Propietarios</t>
  </si>
  <si>
    <t>3366-Multirriesgo Comunidades</t>
  </si>
  <si>
    <t>COMUNIDADES</t>
  </si>
  <si>
    <t>Particulares - Riesgos complejo</t>
  </si>
  <si>
    <t>181001-Edificios, viviendas en bloque</t>
  </si>
  <si>
    <t xml:space="preserve">COMUNIDAD DE PROPIETARIOS  PINTOR ZURBARAN, </t>
  </si>
  <si>
    <t xml:space="preserve"> CL PINTOR ZURBARAN, Nº 5</t>
  </si>
  <si>
    <t>112-Deseo cambio a otra Cía./Mejora condiciones en Cia. actual</t>
  </si>
  <si>
    <t>CONSOLIDACION GENERALI. EL CLIENTE NOS COMUNICA HOY QUE QUIEREN REALIZAR LA POLIZA EN GENERALI, SABEN QUE ESTAN FUERA DE PLAZO, PERO VAN A DEVOLVER EL RECIBO, PROCEDO CON LA ANULACION FUERA DE PLAZO.</t>
  </si>
  <si>
    <t>00074614</t>
  </si>
  <si>
    <t>1-66-8119320</t>
  </si>
  <si>
    <t>00037169</t>
  </si>
  <si>
    <t>1100501GE</t>
  </si>
  <si>
    <t>MULTIRRIESGOS</t>
  </si>
  <si>
    <t xml:space="preserve">GRUPO EMPRESARIAL CASTILLA LUNA, S.L. </t>
  </si>
  <si>
    <t>3381-Multirriesgo Industrial</t>
  </si>
  <si>
    <t>FLEXIPYME RESTO DE FAMILIAS</t>
  </si>
  <si>
    <t>Empresas</t>
  </si>
  <si>
    <t>126001-Servicios y salud, farmacia</t>
  </si>
  <si>
    <t>RESIDENCIA DE ANCIANOS (GERIATRICO)</t>
  </si>
  <si>
    <t>00008260</t>
  </si>
  <si>
    <t>1-63-8053001</t>
  </si>
  <si>
    <t>ecarreno@segurosbilbao.com</t>
  </si>
  <si>
    <t>00051171</t>
  </si>
  <si>
    <t>SAEZ MARTINEZ JAVIER</t>
  </si>
  <si>
    <t>3724-Accidentes Convenio Colectivo</t>
  </si>
  <si>
    <t>COLECTIVO ACCIDENTES</t>
  </si>
  <si>
    <t>Colectivos - Riesgo sencillo</t>
  </si>
  <si>
    <t>313004-Acc. Conv. Colectivo, Hostelería Córdoba</t>
  </si>
  <si>
    <t xml:space="preserve">ACCIDENTES DE CONVENIO TRABAJADORES </t>
  </si>
  <si>
    <t>1-10-8197870</t>
  </si>
  <si>
    <t>00020485</t>
  </si>
  <si>
    <t>RUIZ OLIVARES  MARIA ROSARIO</t>
  </si>
  <si>
    <t>HERRERA POCH FERNANDO</t>
  </si>
  <si>
    <t>GENERALI ESPAÑA, S.A. DE SEGUROS Y REASEGUROS</t>
  </si>
  <si>
    <t>MOTOR TURISMOS</t>
  </si>
  <si>
    <t xml:space="preserve">Matrícula: 2704FLR Marca: RENAULT Modelo: GRAND SCENIC </t>
  </si>
  <si>
    <t>UV-G-140003927</t>
  </si>
  <si>
    <t>00021499</t>
  </si>
  <si>
    <t>GONZALEZ GARCIA  MARIA ANGELES</t>
  </si>
  <si>
    <t>3A2 - MANTENIMIENTO DE LA CARTERA RENTABLE (recibos producción de sustitución, salvo grupo 1)</t>
  </si>
  <si>
    <t>Importado FastBroker</t>
  </si>
  <si>
    <t xml:space="preserve">Matrícula: 4135CKD Marca: PEUGEOT Modelo: 406 </t>
  </si>
  <si>
    <t>00018544</t>
  </si>
  <si>
    <t>UV-G-140006627</t>
  </si>
  <si>
    <t>abustosa@laestrella.es; abustosa@generali.es</t>
  </si>
  <si>
    <t>00036310</t>
  </si>
  <si>
    <t>AREVALO MURILLO MARIA DEL CARMEN</t>
  </si>
  <si>
    <t>TORRES LEIVA JOSE LUIS</t>
  </si>
  <si>
    <t xml:space="preserve">PLUS ULTRA, SEGUROS GENERALES Y VIDA, S.A. </t>
  </si>
  <si>
    <t>AUTOS PLUS - 1ª CAT - TURISMOS</t>
  </si>
  <si>
    <t xml:space="preserve"> - - - 8266-CCG RENAULT SCENIC 1.9 DCI EXPRESSION</t>
  </si>
  <si>
    <t>00026486</t>
  </si>
  <si>
    <t>GPAFD0300289</t>
  </si>
  <si>
    <t>tandalucia.autos@plusultra.es</t>
  </si>
  <si>
    <t>tandalucia.particulares@plusultra.es</t>
  </si>
  <si>
    <t>00026254</t>
  </si>
  <si>
    <t>1200103CR</t>
  </si>
  <si>
    <t>RESPONSABILIDAD CIVIL JUNTA DE GOBIERNO Y CARGOS DIRECCION</t>
  </si>
  <si>
    <t>RAMIREZ RUIZ  RAUL</t>
  </si>
  <si>
    <t>6823-GRV PEUGEOT 308 CONFORT 1.6 HDI</t>
  </si>
  <si>
    <t>00012326</t>
  </si>
  <si>
    <t>UV-G-140014291</t>
  </si>
  <si>
    <t>abustosa@generali.es</t>
  </si>
  <si>
    <t>00031182</t>
  </si>
  <si>
    <t>DOMINGUEZ RODRIGUEZ MARINA</t>
  </si>
  <si>
    <t xml:space="preserve">JOMA BASSISA, S.L. </t>
  </si>
  <si>
    <t>4B1 - ATENCIÓN A LA DEMANDA. CARTERA INDIRECTA</t>
  </si>
  <si>
    <t xml:space="preserve">Matrícula: M-2523-NT Marca: CITROEN Modelo: ZX 2.0 16V </t>
  </si>
  <si>
    <t>UV-G-140018558</t>
  </si>
  <si>
    <t>mariaantonia.perez@generali.com</t>
  </si>
  <si>
    <t>00031449</t>
  </si>
  <si>
    <t xml:space="preserve">TALLERES FLAMAR, S.L. </t>
  </si>
  <si>
    <t>GENERALI MOTOR (FURGONETAS)</t>
  </si>
  <si>
    <t>412001-Autos, furgonetas, transportes propios</t>
  </si>
  <si>
    <t>0210-DSS IVECO 35C12</t>
  </si>
  <si>
    <t>00016108</t>
  </si>
  <si>
    <t>UY-G-140004745</t>
  </si>
  <si>
    <t>00032318</t>
  </si>
  <si>
    <t>CAÑERO BAENA RAFAEL</t>
  </si>
  <si>
    <t xml:space="preserve"> 6831-HMD RENAULT CLIO DYNAMIQUE 1.2 TCE 100</t>
  </si>
  <si>
    <t>UV-G-140019843</t>
  </si>
  <si>
    <t>00039596</t>
  </si>
  <si>
    <t>LABRADOR TABARES FRANCISCO ANTONIO</t>
  </si>
  <si>
    <t xml:space="preserve">Matrícula: 0381JRX Marca: AUDI Modelo: A3 </t>
  </si>
  <si>
    <t>00007357</t>
  </si>
  <si>
    <t>20-6594935</t>
  </si>
  <si>
    <t>00039765</t>
  </si>
  <si>
    <t>LUQUE JIMENEZ ANA LUCIA</t>
  </si>
  <si>
    <t xml:space="preserve">AXA SEGUROS GENERALES, S.A. </t>
  </si>
  <si>
    <t xml:space="preserve">Matrícula: 7633FMF Marca: KIA Modelo: SPORTAGE </t>
  </si>
  <si>
    <t>7633FMF-AUTO</t>
  </si>
  <si>
    <t>45435502</t>
  </si>
  <si>
    <t>personales.noauto.madrid@axa.es</t>
  </si>
  <si>
    <t>00039845</t>
  </si>
  <si>
    <t>OSA HERRERA MONTSERRAT DE LA</t>
  </si>
  <si>
    <t xml:space="preserve">Matrícula: 2332-BND Marca: CITROEN Modelo: XSARA 1.6 PICASSO </t>
  </si>
  <si>
    <t>GPAGG2500149</t>
  </si>
  <si>
    <t>00040099</t>
  </si>
  <si>
    <t>GISBERT LEON JOSE MARIA</t>
  </si>
  <si>
    <t>AUTOMATIC PLUS</t>
  </si>
  <si>
    <t xml:space="preserve">Matrícula: 9551LJC    Marca: CITROEN              Modelo: C4 CACTUS            </t>
  </si>
  <si>
    <t>GPAGS1200199</t>
  </si>
  <si>
    <t>00033036</t>
  </si>
  <si>
    <t>ARANGUREN CARRETERO FRANCISCO</t>
  </si>
  <si>
    <t xml:space="preserve">Matrícula: 7387CGS Marca: OPEL Modelo: ASTRA </t>
  </si>
  <si>
    <t>00008212</t>
  </si>
  <si>
    <t>UV-G-140020887</t>
  </si>
  <si>
    <t>angel.bustos@generali.com</t>
  </si>
  <si>
    <t>00033817</t>
  </si>
  <si>
    <t>HERENCIA PARRILLA JUANA</t>
  </si>
  <si>
    <t xml:space="preserve">Matrícula: 2863FJV Marca: CITROEN Modelo: C1 </t>
  </si>
  <si>
    <t>00028802</t>
  </si>
  <si>
    <t>UV-G-140021902</t>
  </si>
  <si>
    <t>00038603</t>
  </si>
  <si>
    <t>CASTRO CORDOBA RAQUEL MARIA</t>
  </si>
  <si>
    <t xml:space="preserve">Matrícula: 2638-CKP  Marca: TOYOTA COROLLA  Modelo: TERRA 1,4 </t>
  </si>
  <si>
    <t>00024716</t>
  </si>
  <si>
    <t>UV-G-140033000</t>
  </si>
  <si>
    <t>00038880</t>
  </si>
  <si>
    <t>JOHANA DE GROOT CECILIA FREDERIKA</t>
  </si>
  <si>
    <t>411004-Autos, turismos, más de 200 CV</t>
  </si>
  <si>
    <t xml:space="preserve">Matrícula: 3733HDZ Marca: BMW Modelo: SERIE 1 </t>
  </si>
  <si>
    <t>00018333</t>
  </si>
  <si>
    <t>UV-G-140033302</t>
  </si>
  <si>
    <t>00040173</t>
  </si>
  <si>
    <t>IBARZABAL AGUIRRESARABE  ANA</t>
  </si>
  <si>
    <t xml:space="preserve">INGEMA, S.L. </t>
  </si>
  <si>
    <t>3A3 - MANTENIMIENTO DE LA CARTERA RENTABLE (recibos producción de sustitución de colaboradores, salvo grupo 1)</t>
  </si>
  <si>
    <t xml:space="preserve">Matrícula: 5836-FGZ Marca: SUZUKI Modelo: SX4 </t>
  </si>
  <si>
    <t>00015911</t>
  </si>
  <si>
    <t>UV-G-140035529</t>
  </si>
  <si>
    <t>00042339</t>
  </si>
  <si>
    <t>9742-HHF VOLVO C30 1.6D MOMENTUM</t>
  </si>
  <si>
    <t>00037001</t>
  </si>
  <si>
    <t>GPAHE2600166</t>
  </si>
  <si>
    <t>00040638</t>
  </si>
  <si>
    <t>FERNANDEZ ARROYO MARIA JOSE</t>
  </si>
  <si>
    <t>HABA MILLAN FRANCISCO DE LA</t>
  </si>
  <si>
    <t xml:space="preserve">Matrícula: 1844-GJJ Marca: LAND ROVER Modelo: FREELANDER 2 TD4 </t>
  </si>
  <si>
    <t>00012060</t>
  </si>
  <si>
    <t>UV-G-140036250</t>
  </si>
  <si>
    <t>00044015</t>
  </si>
  <si>
    <t>LUQUE MENDEZ FERNANDO</t>
  </si>
  <si>
    <t xml:space="preserve">BALLESTAS CORDOBA, S.L. </t>
  </si>
  <si>
    <t xml:space="preserve">Matrícula: CO-2429-AN Marca: RENAULT Modelo: RL 1.4 E  </t>
  </si>
  <si>
    <t>GPAHY0900298</t>
  </si>
  <si>
    <t>00044008</t>
  </si>
  <si>
    <t>VILLORIA VALVERDE JUAN JOSE</t>
  </si>
  <si>
    <t xml:space="preserve">Matrícula: 7251-CKR Marca: FIAT Modelo: STILO </t>
  </si>
  <si>
    <t>00038318</t>
  </si>
  <si>
    <t>UV-G-140039679</t>
  </si>
  <si>
    <t>00045550</t>
  </si>
  <si>
    <t>JUAREZ PIZANA ANGEL</t>
  </si>
  <si>
    <t>LIBERTY COMPAÑIA DE SEGUROS Y REASEGUROS, S.A.</t>
  </si>
  <si>
    <t xml:space="preserve">Matrícula: 9923-KCT Marca: CITROEN Modelo: BERLINGO  </t>
  </si>
  <si>
    <t>02Z112146973</t>
  </si>
  <si>
    <t>tt</t>
  </si>
  <si>
    <t>00045096</t>
  </si>
  <si>
    <t>CASTILLA PORTILLO ANA</t>
  </si>
  <si>
    <t xml:space="preserve">9485-GHJ TOYOTA AURIS 1.6 VVT -I SOL 5P </t>
  </si>
  <si>
    <t>00040172</t>
  </si>
  <si>
    <t>UV-G-140041212</t>
  </si>
  <si>
    <t>00046249</t>
  </si>
  <si>
    <t>CHASTANG RUIZ GABRIEL</t>
  </si>
  <si>
    <t xml:space="preserve"> 5697-HHC   OPEL   CORSA 1.2 85 CMON </t>
  </si>
  <si>
    <t>00040648</t>
  </si>
  <si>
    <t>UV-G-140042396</t>
  </si>
  <si>
    <t>00046477</t>
  </si>
  <si>
    <t>RIO GOMEZ MARIA ISABEL DEL</t>
  </si>
  <si>
    <t xml:space="preserve">Matrícula: 7264-DKR Marca: CITROEN Modelo: C4 1.6 </t>
  </si>
  <si>
    <t>00037010</t>
  </si>
  <si>
    <t>UV-G-140042629</t>
  </si>
  <si>
    <t>00046543</t>
  </si>
  <si>
    <t>GORDILLO OTERO MARIA JOSE</t>
  </si>
  <si>
    <t>MILLAN GOMEZ RAFAEL</t>
  </si>
  <si>
    <t>PELAYO MUTUA DE SEGUROS Y REASEGUROS APF</t>
  </si>
  <si>
    <t xml:space="preserve">Matrícula: 1379-KFN Marca: VOLKSWAGEN  Modelo: GOLF ADVANCE </t>
  </si>
  <si>
    <t>J7172594</t>
  </si>
  <si>
    <t>00049387</t>
  </si>
  <si>
    <t>HERRERA HERNANDEZ JOSE MARIA</t>
  </si>
  <si>
    <t xml:space="preserve">Matrícula: 6141-JCJ Marca: NISSAN Modelo: NOTE </t>
  </si>
  <si>
    <t>UV-G-140045964</t>
  </si>
  <si>
    <t>00049445</t>
  </si>
  <si>
    <t>GONZALEZ CASTRO PURIFICACION</t>
  </si>
  <si>
    <t>RIVERA DIAZ ANTONIO</t>
  </si>
  <si>
    <t>5C1 - OFERTA Y DESARROLLO GENERALISTA - OTROS CONTACTOS</t>
  </si>
  <si>
    <t xml:space="preserve">Matrícula: 6598-DKS Marca: FORD Modelo: MONDEO </t>
  </si>
  <si>
    <t>00038248</t>
  </si>
  <si>
    <t>UV-G-140046071</t>
  </si>
  <si>
    <t>00049523</t>
  </si>
  <si>
    <t>VEROZ GONZALEZ OSCAR</t>
  </si>
  <si>
    <t xml:space="preserve">Matrícula: 9977HHV Marca: TOYOTA Modelo: AVENSIS </t>
  </si>
  <si>
    <t>00038420</t>
  </si>
  <si>
    <t>UV-G-140046157</t>
  </si>
  <si>
    <t>00049752</t>
  </si>
  <si>
    <t>URIOS CARRATALA JOSE</t>
  </si>
  <si>
    <t xml:space="preserve">Matrícula: 6134-FYT Marca: VOLKSWAGEN Modelo: CRAFTER </t>
  </si>
  <si>
    <t>UY-G-140007014</t>
  </si>
  <si>
    <t>00051019</t>
  </si>
  <si>
    <t>PAZOS IBARZABAL AITOR</t>
  </si>
  <si>
    <t xml:space="preserve">Matrícula: 6588-GHY Marca: SEAT Modelo: IBIZA </t>
  </si>
  <si>
    <t>UV-G-140048492</t>
  </si>
  <si>
    <t>00050329</t>
  </si>
  <si>
    <t>MOGOLLON BASANTA FERNANDO</t>
  </si>
  <si>
    <t xml:space="preserve">Matrícula: 5271-GFS Marca: AUDI Modelo: A6 </t>
  </si>
  <si>
    <t>46344332</t>
  </si>
  <si>
    <t>00050809</t>
  </si>
  <si>
    <t>GARCIA TORRES JUAN</t>
  </si>
  <si>
    <t>MAPFRE ESPAÑA SEGUROS Y REASEGUROS, S.A.</t>
  </si>
  <si>
    <t xml:space="preserve">Matrícula: 1018-KNT Marca: PEUGEOT Modelo: 208 </t>
  </si>
  <si>
    <t>7964101353</t>
  </si>
  <si>
    <t>dmapcordjaen@mapfre.com</t>
  </si>
  <si>
    <t>00051036</t>
  </si>
  <si>
    <t>RIOS RODRIGUEZ  Mª ANGELES</t>
  </si>
  <si>
    <t xml:space="preserve">Matrícula: 4462-KKH Marca: KIA Modelo: CEED </t>
  </si>
  <si>
    <t>00040164</t>
  </si>
  <si>
    <t>UV-G-140048597</t>
  </si>
  <si>
    <t>00051935</t>
  </si>
  <si>
    <t>SANCHEZ MARTINEZ ANTONIO</t>
  </si>
  <si>
    <t>411003-Autos, turismos, entre 150 CV y 200 CV</t>
  </si>
  <si>
    <t>2443-JHX VOLVO XC60 D5 SUMMUM AWD AUT.</t>
  </si>
  <si>
    <t>UV-G-140049995</t>
  </si>
  <si>
    <t>00053593</t>
  </si>
  <si>
    <t>PARADELAS DIAZ PEDRO</t>
  </si>
  <si>
    <t xml:space="preserve">Matrícula: 1746-KTW Marca: OPEL  Modelo: ZAFIRA TOURER </t>
  </si>
  <si>
    <t>UV-G-140052348</t>
  </si>
  <si>
    <t>00051249</t>
  </si>
  <si>
    <t>2092-HYG OPEL CORSA 1.2 85 CV</t>
  </si>
  <si>
    <t>GPAIS2800508</t>
  </si>
  <si>
    <t>00054153</t>
  </si>
  <si>
    <t>CAMACHO MENOR  Mª JOSE</t>
  </si>
  <si>
    <t xml:space="preserve">Matrícula: 0867-KVX Marca: NISSAN Modelo: QASHQAI 1.3 DIG-T ACENT </t>
  </si>
  <si>
    <t>UV-G-140053461</t>
  </si>
  <si>
    <t>00052258</t>
  </si>
  <si>
    <t>TORNERO LOPEZ  ANTONIO ENRIQUE</t>
  </si>
  <si>
    <t xml:space="preserve">Matrícula: 2262-HNK Marca: HYUNDAI Modelo: I30 </t>
  </si>
  <si>
    <t>00022912</t>
  </si>
  <si>
    <t>GPAJE0200002</t>
  </si>
  <si>
    <t>ZURICH MOTOR PACK - TURISMOS</t>
  </si>
  <si>
    <t>csm3.corredores@zurich.com</t>
  </si>
  <si>
    <t>00054329</t>
  </si>
  <si>
    <t>CID GARCIA SILVIA</t>
  </si>
  <si>
    <t xml:space="preserve">Matrícula: 4760GML Marca: CITROEN Modelo: C3 1.1 COOL </t>
  </si>
  <si>
    <t>00034046</t>
  </si>
  <si>
    <t>UV-G-140054232</t>
  </si>
  <si>
    <t>00055778</t>
  </si>
  <si>
    <t>COPE GARRIDO  FRANCISCA</t>
  </si>
  <si>
    <t xml:space="preserve">Matrícula: 5673-HNR Marca: TOYOTA  Modelo: YARIS HYBRID </t>
  </si>
  <si>
    <t>UV-G-140055852</t>
  </si>
  <si>
    <t>00056651</t>
  </si>
  <si>
    <t>GARCIA ALVAREZ AGUSTIN</t>
  </si>
  <si>
    <t xml:space="preserve">Matrícula: 4565-FNZ Marca: PEUGEOT Modelo: 307 </t>
  </si>
  <si>
    <t>UV-G-140056919</t>
  </si>
  <si>
    <t>00058015</t>
  </si>
  <si>
    <t>ROMERO CARMONA ANTONIO</t>
  </si>
  <si>
    <t xml:space="preserve">Matrícula: 6016JPF Marca: CITROEN Modelo: C5  </t>
  </si>
  <si>
    <t>CORDOBA</t>
  </si>
  <si>
    <t>00037125</t>
  </si>
  <si>
    <t>UV-G-140059596</t>
  </si>
  <si>
    <t>00058046</t>
  </si>
  <si>
    <t>ARIAS CORDOBA MANUEL</t>
  </si>
  <si>
    <t>2913-FBX  VOLKSWAGEN GOLF TRENDLINE 1.9 TDI 5P</t>
  </si>
  <si>
    <t>00041559</t>
  </si>
  <si>
    <t>UV-G-140059637</t>
  </si>
  <si>
    <t>00054801</t>
  </si>
  <si>
    <t>ORDOÑEZ GARCIA MARIANO</t>
  </si>
  <si>
    <t>Mensual</t>
  </si>
  <si>
    <t xml:space="preserve">Matrícula: 9498-KXD Marca: VOLKSWAGEN Modelo: SCIROCCO </t>
  </si>
  <si>
    <t>5727767703</t>
  </si>
  <si>
    <t>00054950</t>
  </si>
  <si>
    <t>AÑON AGUILERA JESUS JUAN</t>
  </si>
  <si>
    <t xml:space="preserve">Matrícula: 4469-KTF Marca: HYUNDAI Modelo: I20 ACTIVE ESSENCE </t>
  </si>
  <si>
    <t>5727774160</t>
  </si>
  <si>
    <t>00055083</t>
  </si>
  <si>
    <t>NOVALES DURAN MARIA</t>
  </si>
  <si>
    <t xml:space="preserve">Matrícula: 1919FCH Marca: TOYOTA Modelo: YARIS </t>
  </si>
  <si>
    <t>GPAJJ1200201</t>
  </si>
  <si>
    <t>00055138</t>
  </si>
  <si>
    <t>GARCIA SANTANA ELENA</t>
  </si>
  <si>
    <t>MOLINA GARCIA  ENRIQUE</t>
  </si>
  <si>
    <t>2678-HLN OPEL MERIVA ENJOY 1.7 CDTI</t>
  </si>
  <si>
    <t>236913115</t>
  </si>
  <si>
    <t>00055279</t>
  </si>
  <si>
    <t>BADAJOZ URBANO BERNARDO</t>
  </si>
  <si>
    <t>ALLIANZ, COMPAÑIA DE SEGUROS Y REASEGUROS, S.A.</t>
  </si>
  <si>
    <t xml:space="preserve">Matrícula: 1326-JSW Marca: SEAT Modelo: LEON STYLE 1.2 TSI 110 DSG7 S/S (2015) 5P </t>
  </si>
  <si>
    <t>042171744</t>
  </si>
  <si>
    <t>felix.garcia@allianz.es</t>
  </si>
  <si>
    <t>francisca.navas@allianz.es</t>
  </si>
  <si>
    <t>00061020</t>
  </si>
  <si>
    <t xml:space="preserve">Matrícula: 7883JWF Marca: BMW Modelo: SERIE 1 116D EFFICIENT DYNAMICS </t>
  </si>
  <si>
    <t>UV-G-140063188</t>
  </si>
  <si>
    <t>00055808</t>
  </si>
  <si>
    <t>PROSPIN VARGAS RAFAEL</t>
  </si>
  <si>
    <t xml:space="preserve">Matrícula: 5584-JKV Marca: VOLKSWAGEN Modelo: PASSAT </t>
  </si>
  <si>
    <t>00044722</t>
  </si>
  <si>
    <t>7001337684</t>
  </si>
  <si>
    <t>00055904</t>
  </si>
  <si>
    <t>LOPEZ MOLERO JOSE ANTONIO</t>
  </si>
  <si>
    <t xml:space="preserve">Matrícula: 5424-KYZ Marca: PEUGEOT Modelo: 3008 GT-LINE PURETECH 130 </t>
  </si>
  <si>
    <t>7001340213</t>
  </si>
  <si>
    <t>00061593</t>
  </si>
  <si>
    <t>MARTINEZ DE MIGUEL DOMINGO</t>
  </si>
  <si>
    <t xml:space="preserve">Matrícula: 5199DZY Marca: NISSAN Modelo: PATHFINDER </t>
  </si>
  <si>
    <t>UV-G-140064496</t>
  </si>
  <si>
    <t>00056523</t>
  </si>
  <si>
    <t>MARTIN CASTEÑERA FRANCISCO</t>
  </si>
  <si>
    <t xml:space="preserve">Matrícula: 6391-CTN Marca: AUDI Modelo: TT </t>
  </si>
  <si>
    <t>106138704</t>
  </si>
  <si>
    <t>00061986</t>
  </si>
  <si>
    <t>LOPEZ SANCHEZ  JESUS</t>
  </si>
  <si>
    <t xml:space="preserve">Matrícula: 7032-FHL Marca: JAGUAR Modelo: SOVEREIGN 4.0 AUTO </t>
  </si>
  <si>
    <t>UV-G-140065003</t>
  </si>
  <si>
    <t>00057281</t>
  </si>
  <si>
    <t>JIMENEZ CAPITAS GERMAN</t>
  </si>
  <si>
    <t xml:space="preserve">Matrícula: 0799-CPP Marca: VOLKSWAGEN Modelo: PASSAT 1.9  </t>
  </si>
  <si>
    <t>MAIRENA DEL ALCOR-SEVILLA</t>
  </si>
  <si>
    <t>107836512</t>
  </si>
  <si>
    <t>00057304</t>
  </si>
  <si>
    <t xml:space="preserve">Matrícula: 1821-LCW Marca: PEUGEOT Modelo: 3008 GT LINE PURETECH 130 S&amp;S </t>
  </si>
  <si>
    <t>7001401098</t>
  </si>
  <si>
    <t>00062490</t>
  </si>
  <si>
    <t>RIO MOYANO ANTONIO DEL</t>
  </si>
  <si>
    <t>402001-Microcoches</t>
  </si>
  <si>
    <t xml:space="preserve">Matrícula: C-8003-BWK Marca: LIGIER Modelo: JS 50 </t>
  </si>
  <si>
    <t>UV-G-140065946</t>
  </si>
  <si>
    <t>00062706</t>
  </si>
  <si>
    <t>MORALES TORRECILLA VALLE</t>
  </si>
  <si>
    <t>LUQUE BARCO FERNANDO</t>
  </si>
  <si>
    <t xml:space="preserve">Matrícula: 4854-HYF Marca: AUDI Modelo: Q3 2.0 TDI ATTRACTION </t>
  </si>
  <si>
    <t>00053859</t>
  </si>
  <si>
    <t>UV-G-140066325</t>
  </si>
  <si>
    <t>00059525</t>
  </si>
  <si>
    <t xml:space="preserve">Matrícula: 8821HXV Marca: NISSAN Modelo: JUKE ACENTA 1.5 DCI </t>
  </si>
  <si>
    <t xml:space="preserve">CORDOBA_x000D_
</t>
  </si>
  <si>
    <t>02Z112292725</t>
  </si>
  <si>
    <t>00059851</t>
  </si>
  <si>
    <t>LUQUE MENDEZ RAFAEL</t>
  </si>
  <si>
    <t xml:space="preserve">Matrícula: 5139DZX Marca: PEUGEOT 307 Modelo: 1.6 SW  </t>
  </si>
  <si>
    <t>00054751</t>
  </si>
  <si>
    <t>02Z112295375</t>
  </si>
  <si>
    <t>00060121</t>
  </si>
  <si>
    <t>AGUILERA LUNA MANUEL</t>
  </si>
  <si>
    <t xml:space="preserve">Matrícula: 3218HPK Marca: RENAULT CLIO Modelo: DINAMYQUE 1.5 DCI 90 ENERGY S&amp;S </t>
  </si>
  <si>
    <t>00050204</t>
  </si>
  <si>
    <t>110335908</t>
  </si>
  <si>
    <t>00060521</t>
  </si>
  <si>
    <t>ARENAS MARTOS  MANUEL</t>
  </si>
  <si>
    <t xml:space="preserve">Matrícula: 3784HRS Marca: SEAT TOLEDO Modelo:  STYLE 1.6 TDI  105 CV </t>
  </si>
  <si>
    <t>00034364</t>
  </si>
  <si>
    <t>7001450233</t>
  </si>
  <si>
    <t>dmapcordjaen2@mapfre.com</t>
  </si>
  <si>
    <t>00063053</t>
  </si>
  <si>
    <t xml:space="preserve">Matrícula: 0142FKH Marca: MERCEDES Modelo: E 320 CDI AVANTGARDE  </t>
  </si>
  <si>
    <t>00027448</t>
  </si>
  <si>
    <t>UV-G-140066989</t>
  </si>
  <si>
    <t>00061067</t>
  </si>
  <si>
    <t>RODRIGUEZ DEGAYON DANIEL</t>
  </si>
  <si>
    <t xml:space="preserve">Matrícula: 8416HKH Marca: NISSAN Modelo: PATHFINDER 2.5DCI LE </t>
  </si>
  <si>
    <t>00050513</t>
  </si>
  <si>
    <t>7001464916</t>
  </si>
  <si>
    <t>00065997</t>
  </si>
  <si>
    <t>ROMERO RINCON JUAN</t>
  </si>
  <si>
    <t xml:space="preserve">Matrícula: 1391LBJ Marca: VOLKSWAGEN Modelo: T-ROC, ADVANCE STYLE 1.0 TSI </t>
  </si>
  <si>
    <t>UV-G-140069535</t>
  </si>
  <si>
    <t>00061659</t>
  </si>
  <si>
    <t>RAYA GARCIA RAFAEL</t>
  </si>
  <si>
    <t xml:space="preserve">Matrícula: 4826-LJY Marca: KIA Modelo: PICANTO </t>
  </si>
  <si>
    <t>7001518233</t>
  </si>
  <si>
    <t>00061737</t>
  </si>
  <si>
    <t>GUTIERREZ MARTIN RAFAEL</t>
  </si>
  <si>
    <t>RUEDA GRANDE IRENE MARIA</t>
  </si>
  <si>
    <t xml:space="preserve">Matrícula: 9326-JDN Marca: DACIA Modelo: SANDERO AMBIENCE </t>
  </si>
  <si>
    <t>GPAKS2900146</t>
  </si>
  <si>
    <t>corredores.suscripcion.autos@plusultra.es</t>
  </si>
  <si>
    <t>00066030</t>
  </si>
  <si>
    <t>GALLARDO HEREDIA,  JESUS</t>
  </si>
  <si>
    <t xml:space="preserve">NUKLEO CONSUMIBLES Y MATERIAL INFORMÁTICO, S.L. </t>
  </si>
  <si>
    <t xml:space="preserve">Matrícula: 8074JKR Marca: LAND ROVER Modelo: DISCOVERY SPORT  AUTOMATICO </t>
  </si>
  <si>
    <t>UV-G-140069563</t>
  </si>
  <si>
    <t>00066794</t>
  </si>
  <si>
    <t>6733-CYT TOYOTA YARIS 1.0 65 CV</t>
  </si>
  <si>
    <t>00044884</t>
  </si>
  <si>
    <t>UV-G-140070664</t>
  </si>
  <si>
    <t>00066873</t>
  </si>
  <si>
    <t>ALONSO MURILLO  MANUEL</t>
  </si>
  <si>
    <t xml:space="preserve">Matrícula: 6126LPD Marca: CITROEN Modelo: C3 1.2 PURETECH 82 FEEL PACK </t>
  </si>
  <si>
    <t>00030378</t>
  </si>
  <si>
    <t>UV-G-140070830</t>
  </si>
  <si>
    <t>00066876</t>
  </si>
  <si>
    <t>ALONSO LOPEZ MANUEL</t>
  </si>
  <si>
    <t xml:space="preserve">Matrícula: 0350HLZ Marca: CITROEN Modelo: C4 </t>
  </si>
  <si>
    <t>00024445</t>
  </si>
  <si>
    <t>UV-G-140070833</t>
  </si>
  <si>
    <t>00062803</t>
  </si>
  <si>
    <t>MARTOS FERNANDEZ MARIA PILAR</t>
  </si>
  <si>
    <t xml:space="preserve">Matrícula: 3615KSJ Marca: RENAULT Modelo: CLIO 0.9 TCE ENERGY LIMITED </t>
  </si>
  <si>
    <t>7001558378</t>
  </si>
  <si>
    <t>00067233</t>
  </si>
  <si>
    <t xml:space="preserve">INVERSIONS FINANCERES SIMON, S.L. </t>
  </si>
  <si>
    <t xml:space="preserve">NOVATALIA XXI, S.L. </t>
  </si>
  <si>
    <t xml:space="preserve">Matrícula: 7475LGZ Marca: BMW Modelo: SERIE 3 F30 320D </t>
  </si>
  <si>
    <t>UV-G-140071579</t>
  </si>
  <si>
    <t>00067363</t>
  </si>
  <si>
    <t>MASIA DELLA OLGA</t>
  </si>
  <si>
    <t>MONFORTE GARRIDO JOSE</t>
  </si>
  <si>
    <t xml:space="preserve">Matrícula: 0284-FNW Marca: PEUGEOT Modelo: 307 1.6 CC </t>
  </si>
  <si>
    <t>00040360</t>
  </si>
  <si>
    <t>UV-G-140071836</t>
  </si>
  <si>
    <t>00068265</t>
  </si>
  <si>
    <t>PEÑALVER VICENTE ANTONIA CANDELARIA</t>
  </si>
  <si>
    <t xml:space="preserve">Matrícula: 3340-HSG Marca: MERCEDES Modelo: A 180 CDI AMG LINE </t>
  </si>
  <si>
    <t>UV-G-140073356</t>
  </si>
  <si>
    <t>00064729</t>
  </si>
  <si>
    <t>DIAZ VILLOTA VICO MAURO</t>
  </si>
  <si>
    <t xml:space="preserve">Matrícula: 2732BTC Marca: CITROEN Modelo: XSARA 16I16VSX5P ABS </t>
  </si>
  <si>
    <t>47689361</t>
  </si>
  <si>
    <t>00065762</t>
  </si>
  <si>
    <t>ORTIZ ARJONILLA JOSE MANUEL</t>
  </si>
  <si>
    <t>ORTIZ RUEDA IRENE</t>
  </si>
  <si>
    <t xml:space="preserve">Matrícula: 0488FKB Marca: CITROEN Modelo: XSARA PICASSO </t>
  </si>
  <si>
    <t>47768845</t>
  </si>
  <si>
    <t>pilar.jimenez@axa.es</t>
  </si>
  <si>
    <t>00065914</t>
  </si>
  <si>
    <t>ALCANTARA MANZANARES MARIA DOLORES</t>
  </si>
  <si>
    <t xml:space="preserve">Matrícula: 1009DMX Marca: CITROEN C3 Modelo: FURIO 5P </t>
  </si>
  <si>
    <t>48869637</t>
  </si>
  <si>
    <t>00068935</t>
  </si>
  <si>
    <t>VAZQUEZ MARTINEZ SARA</t>
  </si>
  <si>
    <t xml:space="preserve">AMBULANCIAS HISPALIS, S.L. </t>
  </si>
  <si>
    <t xml:space="preserve">Matrícula: 9251KHC Marca: AUDI Modelo: A5 </t>
  </si>
  <si>
    <t>00058429</t>
  </si>
  <si>
    <t>UV-G-140074189</t>
  </si>
  <si>
    <t>00069009</t>
  </si>
  <si>
    <t>LOPEZ TORRICO JUAN DE DIOS</t>
  </si>
  <si>
    <t xml:space="preserve">Matrícula: 8378LWJ Marca: AUDI Modelo: Q2 30 TFSI ADVANCED </t>
  </si>
  <si>
    <t>UV-G-140074276</t>
  </si>
  <si>
    <t>00066037</t>
  </si>
  <si>
    <t xml:space="preserve">Matrícula: 6648CKV Marca: BMW Modelo: 530D EXCLUSIVE </t>
  </si>
  <si>
    <t>00034724</t>
  </si>
  <si>
    <t>117654905</t>
  </si>
  <si>
    <t>00069026</t>
  </si>
  <si>
    <t>GARCIA CUEVAS ANGEL</t>
  </si>
  <si>
    <t xml:space="preserve">Matrícula: 3437DRG  Marca: MERCEDES Modelo: A 180 </t>
  </si>
  <si>
    <t>00053914</t>
  </si>
  <si>
    <t>UV-G-140074309</t>
  </si>
  <si>
    <t>00069826</t>
  </si>
  <si>
    <t xml:space="preserve">CESCO, PROYECTO HOMBRE </t>
  </si>
  <si>
    <t>5-Fundación</t>
  </si>
  <si>
    <t xml:space="preserve">Matrícula: 7816DJB Marca: CITROEN Modelo: XSARA PICASSO </t>
  </si>
  <si>
    <t>00046920</t>
  </si>
  <si>
    <t>UV-G-140075248</t>
  </si>
  <si>
    <t>00070038</t>
  </si>
  <si>
    <t>MATAS PAUL MARIO DAVID</t>
  </si>
  <si>
    <t xml:space="preserve">Matrícula: 4447LKH Marca: TOYOTA Modelo: RAV4 HYBRID 2.5 </t>
  </si>
  <si>
    <t>00049662</t>
  </si>
  <si>
    <t>UV-G-140075546</t>
  </si>
  <si>
    <t>00071254</t>
  </si>
  <si>
    <t>MORENO GAVIÑO JOSE ANDRES</t>
  </si>
  <si>
    <t xml:space="preserve">Matrícula: 6967LYW Marca: CITROEN Modelo: C5 AIRCROSS PURETECH S&amp;S 130 FEEL PACK </t>
  </si>
  <si>
    <t>00053971</t>
  </si>
  <si>
    <t>UV-G-140077035</t>
  </si>
  <si>
    <t>sucursal140.es@generali.com</t>
  </si>
  <si>
    <t>00071324</t>
  </si>
  <si>
    <t xml:space="preserve">Matrícula: 4466KKS Marca: MERCEDES Modelo: CLA 200 D </t>
  </si>
  <si>
    <t>UV-G-140077175</t>
  </si>
  <si>
    <t>00071537</t>
  </si>
  <si>
    <t>MORENO REYES ROCIO</t>
  </si>
  <si>
    <t>GARCIA URBANO DAVID</t>
  </si>
  <si>
    <t xml:space="preserve">Matrícula: 9353-HSV Marca: VOLVO Modelo: V40 CROSS COUNTRY 1.6 D2 MOMENTUM </t>
  </si>
  <si>
    <t>00051040</t>
  </si>
  <si>
    <t>UV-G-140077526</t>
  </si>
  <si>
    <t>00071621</t>
  </si>
  <si>
    <t>ALBALA FLORES MARIA DEL PILAR</t>
  </si>
  <si>
    <t xml:space="preserve">Matrícula: 9446*KRL Marca: OPEL  Modelo: CROSSLAND  </t>
  </si>
  <si>
    <t>UV-G-140077644</t>
  </si>
  <si>
    <t>00071815</t>
  </si>
  <si>
    <t>ESTRADA AGUILERA MIGUEL</t>
  </si>
  <si>
    <t xml:space="preserve">Matrícula: 2852GYZ Marca: VOLKSWAGEN Modelo: POLO </t>
  </si>
  <si>
    <t>00051266</t>
  </si>
  <si>
    <t>UV-G-140078034</t>
  </si>
  <si>
    <t>00071820</t>
  </si>
  <si>
    <t>GARCIA CAMPOS MANUELA</t>
  </si>
  <si>
    <t xml:space="preserve">Matrícula: 8475DBB Marca: RENAULT Modelo: MEGANE </t>
  </si>
  <si>
    <t>00067231</t>
  </si>
  <si>
    <t>UV-G-140077970</t>
  </si>
  <si>
    <t>jesusfelix.navarro@generali.com</t>
  </si>
  <si>
    <t>00071846</t>
  </si>
  <si>
    <t>BRIONES NAVARRO OSCAR</t>
  </si>
  <si>
    <t>BRIONES NAVARRO MIGUEL ANGEL</t>
  </si>
  <si>
    <t xml:space="preserve">Matrícula: 8017-CBR Marca: AUDI Modelo: A4 </t>
  </si>
  <si>
    <t>00051422</t>
  </si>
  <si>
    <t>UV-G-140078043</t>
  </si>
  <si>
    <t>00071862</t>
  </si>
  <si>
    <t xml:space="preserve">SANCHEZ ROMERO PALOMA </t>
  </si>
  <si>
    <t xml:space="preserve">Matrícula: 9871KRY Marca: SEAT  Modelo: LEON ST REFEREN </t>
  </si>
  <si>
    <t>UV-G-140077926</t>
  </si>
  <si>
    <t>00071889</t>
  </si>
  <si>
    <t>CORDOBA GARCIA MARIA DOLORES</t>
  </si>
  <si>
    <t xml:space="preserve">Matrícula: 1873-FTS Marca: CHEVROLET  Modelo: MATIZ, 1.0, SX, 5 P </t>
  </si>
  <si>
    <t>00061853</t>
  </si>
  <si>
    <t>UV-G-140077936</t>
  </si>
  <si>
    <t>00071931</t>
  </si>
  <si>
    <t>HABA MILLAN  CARMEN MARIA DE LA</t>
  </si>
  <si>
    <t xml:space="preserve">Matrícula: 9810DMY Marca: PEUGEOT  Modelo: 208  </t>
  </si>
  <si>
    <t>00071626</t>
  </si>
  <si>
    <t>UV-G-140078246</t>
  </si>
  <si>
    <t>00072183</t>
  </si>
  <si>
    <t>MORALES DOMINGUEZ ALBERTO</t>
  </si>
  <si>
    <t xml:space="preserve">Matrícula: 5478*GHL Marca: MERCEDES  Modelo: CLC 180  </t>
  </si>
  <si>
    <t>00056932</t>
  </si>
  <si>
    <t>UV-G-140078695</t>
  </si>
  <si>
    <t>00072185</t>
  </si>
  <si>
    <t>MUÑOZ GUIJARRO FRANCISCA CONCEPCION</t>
  </si>
  <si>
    <t xml:space="preserve">Matrícula: 3001JNH Marca: VOLVO  Modelo: V40 2.0D4 R DESIGN  </t>
  </si>
  <si>
    <t>00062177</t>
  </si>
  <si>
    <t>UV-G-140078706</t>
  </si>
  <si>
    <t>00072303</t>
  </si>
  <si>
    <t xml:space="preserve">Matrícula: 1009DBT Marca: RENAULT Modelo: MEGANE COUPE CA PRIVILEGE </t>
  </si>
  <si>
    <t>UV-G-511096930</t>
  </si>
  <si>
    <t>00072390</t>
  </si>
  <si>
    <t xml:space="preserve">Matrícula: 4089JKF Marca: CITROEN Modelo: JUMPY MIXTO 2.0 HDI </t>
  </si>
  <si>
    <t>00057068</t>
  </si>
  <si>
    <t>UY-G-511011061</t>
  </si>
  <si>
    <t>00072407</t>
  </si>
  <si>
    <t>MALDONADO RIVAS MANUEL</t>
  </si>
  <si>
    <t xml:space="preserve">Matrícula: 3798GWT Marca: PEUGEOT Modelo: 407 COUPE </t>
  </si>
  <si>
    <t>UV-G-511097459</t>
  </si>
  <si>
    <t>00072440</t>
  </si>
  <si>
    <t>CEREZO RUIZ ANDREA</t>
  </si>
  <si>
    <t xml:space="preserve">7066-GJV RENAULT MEGANE AUTHENTIQUE 1.6 </t>
  </si>
  <si>
    <t>00052049</t>
  </si>
  <si>
    <t>UV-G-511097540</t>
  </si>
  <si>
    <t>00072646</t>
  </si>
  <si>
    <t>GARCIA LASTRES JOSE</t>
  </si>
  <si>
    <t>3239 GWH CITROEN C5 2.0 HDI MILLENIUM</t>
  </si>
  <si>
    <t>00031172</t>
  </si>
  <si>
    <t>UV-G-511098405</t>
  </si>
  <si>
    <t>00072665</t>
  </si>
  <si>
    <t xml:space="preserve">Matrícula: 0306DNW Marca: CITROEN Modelo: C2 1.4 HDI SX </t>
  </si>
  <si>
    <t>UV-G-511098431</t>
  </si>
  <si>
    <t>00072690</t>
  </si>
  <si>
    <t xml:space="preserve">GARCIA RODRIGUEZ  CARMEN </t>
  </si>
  <si>
    <t xml:space="preserve">Matrícula: 8585-FRN Marca: MITSUBISHI Modelo: COLT </t>
  </si>
  <si>
    <t>00046739</t>
  </si>
  <si>
    <t>UV-G-511098557</t>
  </si>
  <si>
    <t>00072701</t>
  </si>
  <si>
    <t>FERNANDEZ REDONDO MARIA DOLORES</t>
  </si>
  <si>
    <t xml:space="preserve">Matrícula: 0990FBV Marca: SEAT Modelo: ALTEA </t>
  </si>
  <si>
    <t>00031996</t>
  </si>
  <si>
    <t>UV-G-511098638</t>
  </si>
  <si>
    <t>00072703</t>
  </si>
  <si>
    <t xml:space="preserve">Matrícula: 9628-KGN Marca: PEUGEOT Modelo: 3008 ALLURE 1.6 L THP </t>
  </si>
  <si>
    <t>00047179</t>
  </si>
  <si>
    <t>UV-G-511098642</t>
  </si>
  <si>
    <t>00072705</t>
  </si>
  <si>
    <t>GARCIA MENA JESUS</t>
  </si>
  <si>
    <t xml:space="preserve">Matrícula: 2957-GSL Marca: CITROEN Modelo: C5 1.6 HDI MILLENIUM </t>
  </si>
  <si>
    <t>00046976</t>
  </si>
  <si>
    <t>UV-G-511098644</t>
  </si>
  <si>
    <t>00072706</t>
  </si>
  <si>
    <t xml:space="preserve">CARRASCO MARTINEZ  TRINIDAD ESTHER </t>
  </si>
  <si>
    <t xml:space="preserve">Matrícula: 8485-BXS Marca: TOYOTA Modelo: RAV4 </t>
  </si>
  <si>
    <t>00036551</t>
  </si>
  <si>
    <t>UV-G-511098641</t>
  </si>
  <si>
    <t>00072710</t>
  </si>
  <si>
    <t xml:space="preserve">Matrícula: 8991JVV Marca: NISSAN Modelo: QASHQAI </t>
  </si>
  <si>
    <t>00062977</t>
  </si>
  <si>
    <t>UV-G-511098658</t>
  </si>
  <si>
    <t>00072873</t>
  </si>
  <si>
    <t>CARDADOR MANSO MIGUEL</t>
  </si>
  <si>
    <t xml:space="preserve">Matrícula: 3127HMX Marca: FORD Modelo: FOCUS 1.6 TDCI 115 TREND </t>
  </si>
  <si>
    <t>00062753</t>
  </si>
  <si>
    <t>UV-G-511099144</t>
  </si>
  <si>
    <t>00072877</t>
  </si>
  <si>
    <t>ALGABA PEÑA JOSE MANUEL</t>
  </si>
  <si>
    <t xml:space="preserve">Matrícula: 6361FTJ Marca: FORD Modelo: FOCUS  </t>
  </si>
  <si>
    <t>00048059</t>
  </si>
  <si>
    <t>UV-G-511098925</t>
  </si>
  <si>
    <t>00072937</t>
  </si>
  <si>
    <t>PEDRAZA OBRERO  JUAN JOSE</t>
  </si>
  <si>
    <t xml:space="preserve">Matrícula: CO8634AV Marca: BMW Modelo: 2500 TDS </t>
  </si>
  <si>
    <t>00063892</t>
  </si>
  <si>
    <t>UV-G-511099389</t>
  </si>
  <si>
    <t>00072938</t>
  </si>
  <si>
    <t>JARABA JURADO RAFAELA MARIA</t>
  </si>
  <si>
    <t xml:space="preserve">Matrícula: 5765-JWN Marca: VOLKSWAGEN Modelo: POLO </t>
  </si>
  <si>
    <t>00042415</t>
  </si>
  <si>
    <t>UV-G-511099310</t>
  </si>
  <si>
    <t>00072966</t>
  </si>
  <si>
    <t xml:space="preserve">Matrícula: 3458HLK Marca: PEUGEOT Modelo: PARTNER </t>
  </si>
  <si>
    <t>UV-G-511099442</t>
  </si>
  <si>
    <t>00073070</t>
  </si>
  <si>
    <t>VIDAL CORTES YOLANDA</t>
  </si>
  <si>
    <t xml:space="preserve">Matrícula: 8639HVR Marca: CITROEN Modelo: C4 PICASSO 5PZ </t>
  </si>
  <si>
    <t>00057818</t>
  </si>
  <si>
    <t>UV-G-511099629</t>
  </si>
  <si>
    <t>00073083</t>
  </si>
  <si>
    <t>VEROZ GONZALEZ RAUL</t>
  </si>
  <si>
    <t xml:space="preserve">Matrícula: 3148LNN Marca: HYUNDAI  Modelo: TUCSON 1.6 CRDI SLE SKY </t>
  </si>
  <si>
    <t>00065691</t>
  </si>
  <si>
    <t>UV-G-511099670</t>
  </si>
  <si>
    <t>00073117</t>
  </si>
  <si>
    <t>HABA AMATE MANUEL DE LA</t>
  </si>
  <si>
    <t xml:space="preserve">Matrícula: CO-2389-AT Marca: DAEWOO Modelo: LANOS 1.5 SE </t>
  </si>
  <si>
    <t>00048601</t>
  </si>
  <si>
    <t>UV-G-511099804</t>
  </si>
  <si>
    <t>00073125</t>
  </si>
  <si>
    <t xml:space="preserve">SAURI FENOLLOSA, LUIS MANUEL </t>
  </si>
  <si>
    <t xml:space="preserve">Matrícula: 2185KFJ Marca: RENAULT Modelo: KOLEOS </t>
  </si>
  <si>
    <t>UV-G-511099844</t>
  </si>
  <si>
    <t>00073137</t>
  </si>
  <si>
    <t>MIRANDA CORDOBA MARIA FELIPA</t>
  </si>
  <si>
    <t xml:space="preserve">Matrícula: 2936-HPJ Marca: NISSAN Modelo: QASHQAI  </t>
  </si>
  <si>
    <t>00046968</t>
  </si>
  <si>
    <t>UV-G-511099798</t>
  </si>
  <si>
    <t>00073152</t>
  </si>
  <si>
    <t>VERSTEEG MARTA</t>
  </si>
  <si>
    <t xml:space="preserve">Matrícula: 8773HCL Marca: RENAULT Modelo: SCENIC DYNAMIQUE </t>
  </si>
  <si>
    <t>00042458</t>
  </si>
  <si>
    <t>UV-G-511099806</t>
  </si>
  <si>
    <t>00073227</t>
  </si>
  <si>
    <t>MOGOLLON SALAZAR ANA MARIA</t>
  </si>
  <si>
    <t>GAMBOA RODRIGUEZ IVAN</t>
  </si>
  <si>
    <t xml:space="preserve">Matrícula: 0365-JTV Marca: HYUNDAI Modelo: I20 ACTIVE 1.2 </t>
  </si>
  <si>
    <t>00037414</t>
  </si>
  <si>
    <t>UV-G-511100102</t>
  </si>
  <si>
    <t>00073237</t>
  </si>
  <si>
    <t>CABEZAS CABEZAS JOAQUIN</t>
  </si>
  <si>
    <t xml:space="preserve">Matrícula: 3990-HYV Marca: BMW Modelo: SERIE 3 F34 GT 320DA </t>
  </si>
  <si>
    <t>00053562</t>
  </si>
  <si>
    <t>UV-G-511100173</t>
  </si>
  <si>
    <t>00073277</t>
  </si>
  <si>
    <t>DOMINGUEZ MORENTE RAFAEL</t>
  </si>
  <si>
    <t xml:space="preserve">Matrícula: 2486JCL Marca: MITSUBISHI Modelo: ASX 180DI-D KAITEKI </t>
  </si>
  <si>
    <t>00064469</t>
  </si>
  <si>
    <t>UV-G-511100356</t>
  </si>
  <si>
    <t>00073291</t>
  </si>
  <si>
    <t xml:space="preserve">GOMEZ-ALFEREZ  MORENO SALVADOR </t>
  </si>
  <si>
    <t xml:space="preserve">Matrícula: 1057GBP    Marca: MAZDA                Modelo: MAZDA5               </t>
  </si>
  <si>
    <t>00063051</t>
  </si>
  <si>
    <t>UV-G-511100375</t>
  </si>
  <si>
    <t>00073411</t>
  </si>
  <si>
    <t>LEPE CRESPO MARIA AUXILIADORA</t>
  </si>
  <si>
    <t xml:space="preserve">Matrícula: 0225GCS Marca: VOLKSWAGEN Modelo: GOLF </t>
  </si>
  <si>
    <t>00063018</t>
  </si>
  <si>
    <t>UV-G-431000300</t>
  </si>
  <si>
    <t>00073527</t>
  </si>
  <si>
    <t xml:space="preserve">Matrícula: 1437LJW Marca: MERCEDES Modelo: A180 D 7G-DCT </t>
  </si>
  <si>
    <t>00059057</t>
  </si>
  <si>
    <t>UV-G-431000893</t>
  </si>
  <si>
    <t>00073538</t>
  </si>
  <si>
    <t>HIEDRA FERNANDEZ RAFAEL</t>
  </si>
  <si>
    <t xml:space="preserve">Matrícula: 9999FRH Marca: SKODA Modelo: OCTAVIA </t>
  </si>
  <si>
    <t>00058351</t>
  </si>
  <si>
    <t>UV-G-431001023</t>
  </si>
  <si>
    <t>00073764</t>
  </si>
  <si>
    <t>MARIN CAPARROS INMACULADA</t>
  </si>
  <si>
    <t xml:space="preserve">Matrícula: 8404JNN Marca: CITROEN Modelo: C4 PICASSO 5PZ </t>
  </si>
  <si>
    <t>00042784</t>
  </si>
  <si>
    <t>UV-G-431001825</t>
  </si>
  <si>
    <t>00073796</t>
  </si>
  <si>
    <t>PROSPIN LOPEZ ENCARNACIÓN</t>
  </si>
  <si>
    <t xml:space="preserve">Matrícula: 5050JWL Marca: PEUGEOT Modelo: 2008 </t>
  </si>
  <si>
    <t>00054041</t>
  </si>
  <si>
    <t>UV-G-431002178</t>
  </si>
  <si>
    <t>00073799</t>
  </si>
  <si>
    <t>AZNAR URDANIZ MARIA INMACULADA</t>
  </si>
  <si>
    <t xml:space="preserve">Matrícula: 0321FVF Marca: FORD Modelo: S-MAX </t>
  </si>
  <si>
    <t>00043366</t>
  </si>
  <si>
    <t>UV-G-431002236</t>
  </si>
  <si>
    <t>00073849</t>
  </si>
  <si>
    <t xml:space="preserve">Matrícula: 4238HCJ Marca: NISSAN Modelo: NAVARA 4X4 DC 2.5 </t>
  </si>
  <si>
    <t>00048985</t>
  </si>
  <si>
    <t>UV-G-431002540</t>
  </si>
  <si>
    <t>00073892</t>
  </si>
  <si>
    <t>MORENO GARCIA RAFAEL</t>
  </si>
  <si>
    <t xml:space="preserve">Matrícula: 9893HCW Marca: FORD  Modelo: GRAND C-MAX </t>
  </si>
  <si>
    <t>00064880</t>
  </si>
  <si>
    <t>UV-G-431002869</t>
  </si>
  <si>
    <t>00073894</t>
  </si>
  <si>
    <t>MORALES MARTINEZ ANTONIO JULIAN</t>
  </si>
  <si>
    <t xml:space="preserve">Matrícula: 2960-JMK Marca: HYUNDAI Modelo: IX 20 1.4 CRDI BLUEDRIVE TECNO </t>
  </si>
  <si>
    <t>00037569</t>
  </si>
  <si>
    <t>UV-G-431002920</t>
  </si>
  <si>
    <t>00073944</t>
  </si>
  <si>
    <t xml:space="preserve">CONSTRUCCIONES GOMEZ SURIS, S.L. </t>
  </si>
  <si>
    <t xml:space="preserve">Matrícula: 6761JDS Marca: RENAULT  Modelo: TRAFIC </t>
  </si>
  <si>
    <t>00059516</t>
  </si>
  <si>
    <t>UY-G-431000740</t>
  </si>
  <si>
    <t>00074263</t>
  </si>
  <si>
    <t>PLATAS JIMENEZ MANUEL</t>
  </si>
  <si>
    <t xml:space="preserve">Matrícula: 7496BJN Marca: SUZUKI Modelo: VITARA </t>
  </si>
  <si>
    <t>00049431</t>
  </si>
  <si>
    <t>UV-G-431005076</t>
  </si>
  <si>
    <t>00074283</t>
  </si>
  <si>
    <t>PLAZA DIAZ LUIS ALBERTO</t>
  </si>
  <si>
    <t xml:space="preserve">Matrícula: 0903LZZ Marca: SKODA Modelo: OCTAVIA COMBI AMBITION 2.0 TDI </t>
  </si>
  <si>
    <t>00057801</t>
  </si>
  <si>
    <t>UV-G-431005241</t>
  </si>
  <si>
    <t>00074687</t>
  </si>
  <si>
    <t xml:space="preserve">Matrícula: 8627FBB Marca: PEUGEOT Modelo: 407 SW ST 2.0 HDI SPORT PACK </t>
  </si>
  <si>
    <t>00049561</t>
  </si>
  <si>
    <t>UV-G-431007120</t>
  </si>
  <si>
    <t>00074754</t>
  </si>
  <si>
    <t>GONZALEZ PEREZ FRANCISCO</t>
  </si>
  <si>
    <t xml:space="preserve">Matrícula: 1702HNT Marca: SEAT Modelo: IBIZA STYLE 1.6 TDI 105 </t>
  </si>
  <si>
    <t>00065193</t>
  </si>
  <si>
    <t>UV-G-431007343</t>
  </si>
  <si>
    <t>00076348</t>
  </si>
  <si>
    <t>MARIN BAENA DANIEL</t>
  </si>
  <si>
    <t xml:space="preserve">Matrícula: 3217MGZ Marca: VOLKSWAGEN Modelo: T-ROC </t>
  </si>
  <si>
    <t>UV-G-431008830</t>
  </si>
  <si>
    <t>00076453</t>
  </si>
  <si>
    <t>BAUTISTA MUÑOZ  SANDRA</t>
  </si>
  <si>
    <t xml:space="preserve">Matrícula: 8192-FCX Marca: TOYOTA Modelo: COROLLA VERSO SPORT </t>
  </si>
  <si>
    <t>00029888</t>
  </si>
  <si>
    <t>UV-G-431009481</t>
  </si>
  <si>
    <t>00076508</t>
  </si>
  <si>
    <t>ESTEVEZ PEREZ ROCIO</t>
  </si>
  <si>
    <t>MONTILLA BERBEL MANUEL</t>
  </si>
  <si>
    <t xml:space="preserve">Matrícula: 2325-JPW Marca: TOYOTA Modelo: VERSO ADVANCE 115D 7 </t>
  </si>
  <si>
    <t>00039102</t>
  </si>
  <si>
    <t>UV-G-431009759</t>
  </si>
  <si>
    <t>00076514</t>
  </si>
  <si>
    <t xml:space="preserve">Matrícula: 9714-GMP Marca: AUDI Modelo: A3 </t>
  </si>
  <si>
    <t>00049917</t>
  </si>
  <si>
    <t>UV-G-431009798</t>
  </si>
  <si>
    <t>00076530</t>
  </si>
  <si>
    <t>PAJARES DE DIOS JOSE MARIA</t>
  </si>
  <si>
    <t>PAJARES AGUILAR SEBASTIAN</t>
  </si>
  <si>
    <t xml:space="preserve">Matrícula: 4836DKN Marca: FORD  Modelo: TRANSIT CONNECT </t>
  </si>
  <si>
    <t>00066088</t>
  </si>
  <si>
    <t>UV-G-431008577</t>
  </si>
  <si>
    <t>00076740</t>
  </si>
  <si>
    <t>ALVAREZ GUTIERREZ CARMEN MARIA</t>
  </si>
  <si>
    <t>JURADO TORRES MIGUEL ANGEL</t>
  </si>
  <si>
    <t xml:space="preserve">Matrícula: 6973GGG Marca: AUDI A3 Modelo: SPORTBACK 1.9 TDI S-LINE  EDIT 5 P </t>
  </si>
  <si>
    <t>00060960</t>
  </si>
  <si>
    <t>UV-G-431010644</t>
  </si>
  <si>
    <t>00076878</t>
  </si>
  <si>
    <t>GARCIA GARRIDO MARIA IRENE</t>
  </si>
  <si>
    <t xml:space="preserve">Matrícula: 8736GXZ Marca: MERCEDES  Modelo: CLASE B  </t>
  </si>
  <si>
    <t>00055897</t>
  </si>
  <si>
    <t>UV-G-431011251</t>
  </si>
  <si>
    <t>00076906</t>
  </si>
  <si>
    <t>ZAMORA LUQUE ANTONIO JOSE</t>
  </si>
  <si>
    <t xml:space="preserve">Matrícula: 0327KNW Marca: MERCEDES  Modelo: A (176) 200 D  </t>
  </si>
  <si>
    <t>00060670</t>
  </si>
  <si>
    <t>UV-G-431011281</t>
  </si>
  <si>
    <t>00076910</t>
  </si>
  <si>
    <t>NAVARRO DELGADO ROSA MARIA</t>
  </si>
  <si>
    <t xml:space="preserve">Matrícula: 7340MDG Marca: VOLKSWAGEN  Modelo: POLO R-LINE  </t>
  </si>
  <si>
    <t>00066364</t>
  </si>
  <si>
    <t>UV-G-431011282</t>
  </si>
  <si>
    <t>00025002</t>
  </si>
  <si>
    <t>421006-Motocicletas, menos de 500 c.c.</t>
  </si>
  <si>
    <t xml:space="preserve">Matrícula: 4916HFJ Marca: SUZUKI Modelo: BURGMAN 200 </t>
  </si>
  <si>
    <t>00018496</t>
  </si>
  <si>
    <t>19-G-140000689</t>
  </si>
  <si>
    <t>00029788</t>
  </si>
  <si>
    <t>GRANADOS YUSTE ANGELA</t>
  </si>
  <si>
    <t>GENERALI MOTOS (3ª CATEGORIA)</t>
  </si>
  <si>
    <t xml:space="preserve">Matrícula: SE007836CV Marca: PIAGGIO Modelo: VESPA 200 </t>
  </si>
  <si>
    <t>00011360</t>
  </si>
  <si>
    <t>19-G-140000801</t>
  </si>
  <si>
    <t>00031116</t>
  </si>
  <si>
    <t>GARCIA ENCINAS-REY JOSE</t>
  </si>
  <si>
    <t>421008-Motocicletas, menos de 1.000 c.c.</t>
  </si>
  <si>
    <t xml:space="preserve">CO7671AD HONDA XRV 650 AFRICA TWIN          </t>
  </si>
  <si>
    <t>00019072</t>
  </si>
  <si>
    <t>19-G-140000861</t>
  </si>
  <si>
    <t>00064809</t>
  </si>
  <si>
    <t>GUTIERREZ SEQUERA JOSE LUIS</t>
  </si>
  <si>
    <t xml:space="preserve">MOTOS Y CICLOMOTORES </t>
  </si>
  <si>
    <t>423001-Ciclomotres, tipo scooter</t>
  </si>
  <si>
    <t xml:space="preserve">Matrícula: C5066BWL Marca: PIAGGIO Modelo: ZIP 50 E4 </t>
  </si>
  <si>
    <t>UF-G-140000787</t>
  </si>
  <si>
    <t>00067247</t>
  </si>
  <si>
    <t>CRUZ CAÑETE NICOLAS</t>
  </si>
  <si>
    <t xml:space="preserve">Matrícula: 3677JSF Marca: HONDA Modelo: SH 125 A </t>
  </si>
  <si>
    <t>UF-G-140000951</t>
  </si>
  <si>
    <t>00069604</t>
  </si>
  <si>
    <t>GARCIA SOLIS  JUAN MARIA</t>
  </si>
  <si>
    <t>421007-Motocicletas, menos de 750 c.c.</t>
  </si>
  <si>
    <t xml:space="preserve">Matrícula: H8791N Marca: HONDA Modelo: XL 600 V TRANSALP </t>
  </si>
  <si>
    <t>00010323</t>
  </si>
  <si>
    <t>UF-G-140001176</t>
  </si>
  <si>
    <t>00071055</t>
  </si>
  <si>
    <t>421005-Motocicletas 350 c.c.</t>
  </si>
  <si>
    <t xml:space="preserve">Matrícula: 1696LYW Marca: ROYAL ENFIELD Modelo: CLASSIC 350 </t>
  </si>
  <si>
    <t>UF-G-140001346</t>
  </si>
  <si>
    <t>00071342</t>
  </si>
  <si>
    <t>1101503GE</t>
  </si>
  <si>
    <t>VEHICULOS 3ª CATEGORIA</t>
  </si>
  <si>
    <t xml:space="preserve">DELTA SISTEMAS INMOBILIARIOS, S.L. </t>
  </si>
  <si>
    <t>421002-Motocicletas 125 c.c.</t>
  </si>
  <si>
    <t xml:space="preserve">Matrícula: 2264LVT Marca: PIAGGIO Modelo: VESPA 125 GTS </t>
  </si>
  <si>
    <t>UF-G-140001401</t>
  </si>
  <si>
    <t>00072943</t>
  </si>
  <si>
    <t xml:space="preserve">Matrícula: 8296FTV Marca: YAMAHA Modelo: MAJESTY </t>
  </si>
  <si>
    <t>00058331</t>
  </si>
  <si>
    <t>UF-G-511005266</t>
  </si>
  <si>
    <t>00073252</t>
  </si>
  <si>
    <t>CABELLO RAYA JOSE LUIS</t>
  </si>
  <si>
    <t xml:space="preserve">Matrícula: 7096LRR Marca: BMW Modelo: R 1250 GS ADVENTURE </t>
  </si>
  <si>
    <t>00058450</t>
  </si>
  <si>
    <t>UF-G-511005296</t>
  </si>
  <si>
    <t>00073848</t>
  </si>
  <si>
    <t xml:space="preserve">Matrícula: 2385KYT Marca: BMW Modelo: R 1200 GS </t>
  </si>
  <si>
    <t>00070014</t>
  </si>
  <si>
    <t>UF-G-431000132</t>
  </si>
  <si>
    <t>00074753</t>
  </si>
  <si>
    <t>GARCIA SANCET MANUEL</t>
  </si>
  <si>
    <t xml:space="preserve">Matrícula: B2241KF Marca: HONDA Modelo: XLX 350 R </t>
  </si>
  <si>
    <t>00024824</t>
  </si>
  <si>
    <t>UF-G-431000415</t>
  </si>
  <si>
    <t>00031083</t>
  </si>
  <si>
    <t>1101502GE</t>
  </si>
  <si>
    <t>VEHICULOS 2ª CATEGORIA</t>
  </si>
  <si>
    <t xml:space="preserve">ISIDORO MOLINA, S.L. </t>
  </si>
  <si>
    <t>1504-Vehiculos industriales</t>
  </si>
  <si>
    <t>GENERALI MOTOR (2ª CATEGORIA)</t>
  </si>
  <si>
    <t>451001-Veh. industriales matriculados</t>
  </si>
  <si>
    <t>E-7184-BFT BOBCAT S 175 CARGADORA COMPACTADA</t>
  </si>
  <si>
    <t>00016053</t>
  </si>
  <si>
    <t>UY-G-140004663</t>
  </si>
  <si>
    <t>00050257</t>
  </si>
  <si>
    <t>MUÑOZ GARCIA FRANCISCO</t>
  </si>
  <si>
    <t>1508-Ciclomotores</t>
  </si>
  <si>
    <t>GENERALI MOTOR AFFINITIES (3ª CATEGORIA)</t>
  </si>
  <si>
    <t xml:space="preserve">Matrícula: C-3408-BWC Marca: PIAGGIO Modelo: ZIP 50 2T </t>
  </si>
  <si>
    <t>UF-G-140000315</t>
  </si>
  <si>
    <t>00060879</t>
  </si>
  <si>
    <t>GOMEZ ARREBOLA  JORGE</t>
  </si>
  <si>
    <t>423003-Ciclomotores, otros tipos</t>
  </si>
  <si>
    <t xml:space="preserve">Matrícula: C4734BWJ Marca: DERBI Modelo: SENDA </t>
  </si>
  <si>
    <t>UF-G-140000643</t>
  </si>
  <si>
    <t>00015589</t>
  </si>
  <si>
    <t>SILLERO MURIEL MANUEL</t>
  </si>
  <si>
    <t>4D2 - ATENCIÓN A LA DEMANDA. COLABORADORES - NUEVOS CLIENTES</t>
  </si>
  <si>
    <t>401002-Quads, más de 250 c.c.</t>
  </si>
  <si>
    <t>8330-GYS KYMKO MXU 500 CC</t>
  </si>
  <si>
    <t>3021000280736</t>
  </si>
  <si>
    <t>Benito.Dorado@reale.es</t>
  </si>
  <si>
    <t>00065912</t>
  </si>
  <si>
    <t>COCA LUCENA MARIANO</t>
  </si>
  <si>
    <t>LOPEZ MAGDALENO PURIFICACION</t>
  </si>
  <si>
    <t xml:space="preserve">Matrícula: C8858BWL Marca: RIEJU Modelo: MRT3/2/C, N.A. </t>
  </si>
  <si>
    <t>UF-G-140000847</t>
  </si>
  <si>
    <t>eMail adjuntando recibos (c.pago)</t>
  </si>
  <si>
    <t>00067446</t>
  </si>
  <si>
    <t>421001-Motocicletas 75 c.c.</t>
  </si>
  <si>
    <t xml:space="preserve">Matrícula: C8054BWM Marca: RIEJU  Modelo: MRT50 </t>
  </si>
  <si>
    <t>UF-G-140000976</t>
  </si>
  <si>
    <t>00070118</t>
  </si>
  <si>
    <t>423002-Ciclomotores, tipo "vespino"</t>
  </si>
  <si>
    <t xml:space="preserve">Matrícula: C7779BSB Marca: PIAGGIO  Modelo: ZIP 50 2T </t>
  </si>
  <si>
    <t>UF-G-140001232</t>
  </si>
  <si>
    <t>00036361</t>
  </si>
  <si>
    <t xml:space="preserve">TROFEOS MAGO DEPORTES, S.L. </t>
  </si>
  <si>
    <t>AUTOS PLUS - 2ª CAT. - ACCIDENTES OCUPANTES</t>
  </si>
  <si>
    <t xml:space="preserve">Matrícula: 5103-DTH Marca: YAMAHA Modelo: CYGNUS </t>
  </si>
  <si>
    <t>00012531</t>
  </si>
  <si>
    <t>BIAP037607</t>
  </si>
  <si>
    <t>00072110</t>
  </si>
  <si>
    <t>BRIONES MARIN MANUEL</t>
  </si>
  <si>
    <t xml:space="preserve">Matrícula: C3362BFC Marca: VESPINO  Modelo: NL92 </t>
  </si>
  <si>
    <t>UF-G-140001513</t>
  </si>
  <si>
    <t>00046354</t>
  </si>
  <si>
    <t>SANCHEZ MOLINA DOMINGO</t>
  </si>
  <si>
    <t xml:space="preserve">Matrícula: 1250-KFG Marca: PIAGGIO Modelo: MEDLEY </t>
  </si>
  <si>
    <t>042434968</t>
  </si>
  <si>
    <t>00072209</t>
  </si>
  <si>
    <t xml:space="preserve">Matrícula: C1240BVJ Marca: PIAGGIO Modelo: ZIP 50 2T </t>
  </si>
  <si>
    <t>00061284</t>
  </si>
  <si>
    <t>UF-G-140001539</t>
  </si>
  <si>
    <t>00030856</t>
  </si>
  <si>
    <t>1509-Remolques/Semirremolque</t>
  </si>
  <si>
    <t>443001-Remolques &gt; 750,00 kgs</t>
  </si>
  <si>
    <t xml:space="preserve"> R-5088-BCH KNAUS SPORT 450 FR-5088-BCH KANAUS SPORT 450 FS (CARAVANA)</t>
  </si>
  <si>
    <t>00011170</t>
  </si>
  <si>
    <t>UY-G-140004633</t>
  </si>
  <si>
    <t>00051044</t>
  </si>
  <si>
    <t>9603-HKY KYMCO SUPER DINK 125</t>
  </si>
  <si>
    <t>44282706</t>
  </si>
  <si>
    <t>00054715</t>
  </si>
  <si>
    <t>LUQUE VILLALON PEDRO</t>
  </si>
  <si>
    <t xml:space="preserve">Matrícula: 9134HLY Marca: BMW Modelo: G 650GS  </t>
  </si>
  <si>
    <t>00041528</t>
  </si>
  <si>
    <t>45638667</t>
  </si>
  <si>
    <t>00055011</t>
  </si>
  <si>
    <t>GARCIA-TORREMOCHA CHECA JOAQUIN J.</t>
  </si>
  <si>
    <t xml:space="preserve">PROAGAR, S.L. </t>
  </si>
  <si>
    <t xml:space="preserve">Matrícula: GR-4882-L Marca: PIAGGIO-VESPA Modelo: 200 IRIS </t>
  </si>
  <si>
    <t>00049986</t>
  </si>
  <si>
    <t>5727768993</t>
  </si>
  <si>
    <t>00059917</t>
  </si>
  <si>
    <t xml:space="preserve">Matrícula: 3419JZY Marca: HONDA  Modelo: NC 750 X ABS </t>
  </si>
  <si>
    <t>47297564</t>
  </si>
  <si>
    <t>00031157</t>
  </si>
  <si>
    <t>PEREZ LUNA ADOLFO J.</t>
  </si>
  <si>
    <t>102001-Varios, daños a caravanas</t>
  </si>
  <si>
    <t xml:space="preserve">Matrícula: R-2912-BBS Marca: KNAUS Modelo: SUDWIND 500 FDK </t>
  </si>
  <si>
    <t>00006602</t>
  </si>
  <si>
    <t>UY-G-140004647</t>
  </si>
  <si>
    <t>00065072</t>
  </si>
  <si>
    <t xml:space="preserve">Matrícula: B8047KH Marca: PIAGGIO-VESPA Modelo: VESPA 125 XL PRIMAVERA </t>
  </si>
  <si>
    <t>00014715</t>
  </si>
  <si>
    <t>7001634628</t>
  </si>
  <si>
    <t>00029725</t>
  </si>
  <si>
    <t>1100301GE</t>
  </si>
  <si>
    <t>VIDA RIESGO COLECTIVO</t>
  </si>
  <si>
    <t>2806-Vida Temporal Renovable Colectivo</t>
  </si>
  <si>
    <t>GENERALI VIDA COLECTIVOS NOMINADO</t>
  </si>
  <si>
    <t>316003-Vida Colectivo, Genérico</t>
  </si>
  <si>
    <t>VIDA RIESGO COLECTIVO: FERNANDO Y MANUEL LUQUE BARCO</t>
  </si>
  <si>
    <t>00011069</t>
  </si>
  <si>
    <t>W7-G-140000023</t>
  </si>
  <si>
    <t>jbarrios@generali.es</t>
  </si>
  <si>
    <t>00066698</t>
  </si>
  <si>
    <t>421010-Motocicletas, más de 1.200 c.c.</t>
  </si>
  <si>
    <t xml:space="preserve">Matrícula: 7858HMR Marca: BMW Modelo: K1600 GT </t>
  </si>
  <si>
    <t>7001705961</t>
  </si>
  <si>
    <t>zzdDGCSurODCordobaColon@mapfre.com</t>
  </si>
  <si>
    <t>00019988</t>
  </si>
  <si>
    <t>1100302GE</t>
  </si>
  <si>
    <t>VIDA RIESGO INDIVIDUAL</t>
  </si>
  <si>
    <t>2825-Vida Temporal Renovable Individual</t>
  </si>
  <si>
    <t>GENERALI VIDA TEMPO - NIVEL 80 - PRIMAS PERIÓDICAS</t>
  </si>
  <si>
    <t>312001-Vida Riesgo Individual</t>
  </si>
  <si>
    <t>FERNANDO LUQUE BARCO</t>
  </si>
  <si>
    <t>00004447</t>
  </si>
  <si>
    <t>4V-G-140000594</t>
  </si>
  <si>
    <t>mzamorano@generali.es</t>
  </si>
  <si>
    <t>00019996</t>
  </si>
  <si>
    <t>VAZQUEZ GAVILAN EVA</t>
  </si>
  <si>
    <t>JARILLA BRAVO JOSE ANTONIO</t>
  </si>
  <si>
    <t>FALLECIMIENTO E INVAL. EVA VAZQUEZ GAVILAN</t>
  </si>
  <si>
    <t>00007797</t>
  </si>
  <si>
    <t>4V-G-140000599</t>
  </si>
  <si>
    <t>00019998</t>
  </si>
  <si>
    <t>TEJERA GOMEZ ANA MARIA</t>
  </si>
  <si>
    <t>GOMEZ CARMONA ANDRES</t>
  </si>
  <si>
    <t>VIDA RIESGO TEJERA GOMEZ, ANA MARIA</t>
  </si>
  <si>
    <t>00007963</t>
  </si>
  <si>
    <t>4V-G-140000601</t>
  </si>
  <si>
    <t>00020007</t>
  </si>
  <si>
    <t>FALLECIMIENTO E INVALIDEZ ANDRES GOMEZ CARMONA</t>
  </si>
  <si>
    <t>00008810</t>
  </si>
  <si>
    <t>4V-G-140000605</t>
  </si>
  <si>
    <t>00020050</t>
  </si>
  <si>
    <t>GARCIA FERNANDEZ RAFAELA</t>
  </si>
  <si>
    <t>VIDA RIESGO RAFAELA GARCIA FERNANDEZ</t>
  </si>
  <si>
    <t>00001413</t>
  </si>
  <si>
    <t>4V-G-140000577</t>
  </si>
  <si>
    <t>j.f.navarro@generali.es</t>
  </si>
  <si>
    <t>00023585</t>
  </si>
  <si>
    <t>LUNA BARRENA ANA</t>
  </si>
  <si>
    <t>JIMENEZ LOBON DAVID</t>
  </si>
  <si>
    <t>ANA LUNA BARRENA</t>
  </si>
  <si>
    <t>4V-G-140002568</t>
  </si>
  <si>
    <t>i.gomez@generali.es</t>
  </si>
  <si>
    <t>00024987</t>
  </si>
  <si>
    <t>PELAYO OROZCO FELIX</t>
  </si>
  <si>
    <t>VIDA RIESGO FELIX PELAYO OROZCO</t>
  </si>
  <si>
    <t>00008684</t>
  </si>
  <si>
    <t>4V-G-140002804</t>
  </si>
  <si>
    <t>00026401</t>
  </si>
  <si>
    <t>GOMEZ PUERTO FIDEL</t>
  </si>
  <si>
    <t>FIDEL GOMEZ PUERTO</t>
  </si>
  <si>
    <t>00019691</t>
  </si>
  <si>
    <t>4V-G-140002904</t>
  </si>
  <si>
    <t>00027404</t>
  </si>
  <si>
    <t>RODRIGUEZ DELGADO ANTONIO JESUS</t>
  </si>
  <si>
    <t>Trimestral</t>
  </si>
  <si>
    <t>VIDA RIESGO SUMA ASEGURADA 75.000,00€. FALLECIMIENTO E INVALIDEZ</t>
  </si>
  <si>
    <t>4V-G-140003079</t>
  </si>
  <si>
    <t>00027442</t>
  </si>
  <si>
    <t>4V-G-140003081</t>
  </si>
  <si>
    <t>00028365</t>
  </si>
  <si>
    <t>FERNANDEZ BERNI MARIA DOLORES</t>
  </si>
  <si>
    <t>VIDA, R. TEMP. INDIV. Mª DOLORES FERNÁNDEZ BERNI.</t>
  </si>
  <si>
    <t>00011103</t>
  </si>
  <si>
    <t>4V-G-140003089</t>
  </si>
  <si>
    <t>maperez@generali.es</t>
  </si>
  <si>
    <t>00028366</t>
  </si>
  <si>
    <t>GARCIA BENAVENTE RICARDO</t>
  </si>
  <si>
    <t>VIDA, R. TEMP. INDIV. RICARDO GARCIA BENAVENTE.</t>
  </si>
  <si>
    <t>00011102</t>
  </si>
  <si>
    <t>4V-G-140003090</t>
  </si>
  <si>
    <t>00029006</t>
  </si>
  <si>
    <t>PARRA RUIZ MARIA DEL MAR</t>
  </si>
  <si>
    <t>VIDA RIESGO Mª DEL MAR PARRA RUIZ</t>
  </si>
  <si>
    <t>00010361</t>
  </si>
  <si>
    <t>4V-G-140003151</t>
  </si>
  <si>
    <t>mroman@generali.es</t>
  </si>
  <si>
    <t>00031174</t>
  </si>
  <si>
    <t>CABRERA DE CASTRO  JUAN  DE LA CRUZ</t>
  </si>
  <si>
    <t>JUAN DE LA CRUZ CABRERA CASTRO</t>
  </si>
  <si>
    <t>00004257</t>
  </si>
  <si>
    <t>4V-G-140003335</t>
  </si>
  <si>
    <t>00039414</t>
  </si>
  <si>
    <t>2100302GE</t>
  </si>
  <si>
    <t>GARCIA ZAMORA ALMUDENA</t>
  </si>
  <si>
    <t>SEGURO DE VIDA</t>
  </si>
  <si>
    <t>4V-G-140004052</t>
  </si>
  <si>
    <t>00040678</t>
  </si>
  <si>
    <t>JESUS GALLARDO HEREDIA</t>
  </si>
  <si>
    <t>4V-G-140004136</t>
  </si>
  <si>
    <t>josefa.barrios@generali.com</t>
  </si>
  <si>
    <t>00040709</t>
  </si>
  <si>
    <t>RUBIO RIVERA ANTONIO</t>
  </si>
  <si>
    <t>ANTONIO RUBIO RIVERA</t>
  </si>
  <si>
    <t>4V-G-140004142</t>
  </si>
  <si>
    <t>00041291</t>
  </si>
  <si>
    <t>IZQUIERDO ROMERO  MARCOS</t>
  </si>
  <si>
    <t>MARCOS IZQUIERDO ROMERO</t>
  </si>
  <si>
    <t>4V-G-140004224</t>
  </si>
  <si>
    <t>00042411</t>
  </si>
  <si>
    <t>FERNANDEZ CARDENAS ADRIAN</t>
  </si>
  <si>
    <t>VIDA ADRIAN FERANDEZ CARDENAS</t>
  </si>
  <si>
    <t>4V-G-140004285</t>
  </si>
  <si>
    <t>00043019</t>
  </si>
  <si>
    <t>4V-G-140004328</t>
  </si>
  <si>
    <t>00043180</t>
  </si>
  <si>
    <t>IBAÑEZ ROMERO FRANCISCO JAVIER</t>
  </si>
  <si>
    <t>SEGURO DE VIDA INDIVIDUAL DE FRANCISCO JAVIER IBAÑEZ ROMERO</t>
  </si>
  <si>
    <t>4V-G-140004338</t>
  </si>
  <si>
    <t>Suscripcion.personales.es@generali.com</t>
  </si>
  <si>
    <t>00051645</t>
  </si>
  <si>
    <t xml:space="preserve">VIDA ADHESION VOLUNTARIA </t>
  </si>
  <si>
    <t>VIDA  LUIS ALBERTO PLAZA DIAZ</t>
  </si>
  <si>
    <t>4V-G-140004844</t>
  </si>
  <si>
    <t>00066560</t>
  </si>
  <si>
    <t>NIETO JURADO RAFAEL</t>
  </si>
  <si>
    <t xml:space="preserve">VIDA RIESGO RAFAEL JURADO NIETO_x000D_
</t>
  </si>
  <si>
    <t>4V-G-140005652</t>
  </si>
  <si>
    <t>00066621</t>
  </si>
  <si>
    <t>TABOADA ALCALA MONICA</t>
  </si>
  <si>
    <t>VIDA INDIVIUDAL MONICA TABOADA</t>
  </si>
  <si>
    <t>4V-G-140005654</t>
  </si>
  <si>
    <t>00071630</t>
  </si>
  <si>
    <t>PEREZ VALERA CARMEN ESPERANZA</t>
  </si>
  <si>
    <t>GENERALI VIDA FÁCIL - NIVEL 80</t>
  </si>
  <si>
    <t>VIDA CARMEN ESPERANZA PEREZ VALERA</t>
  </si>
  <si>
    <t>4V-G-140005916</t>
  </si>
  <si>
    <t>00071876</t>
  </si>
  <si>
    <t>VIDA PEDRO LUQUE VILLALON</t>
  </si>
  <si>
    <t>4V-G-140005937</t>
  </si>
  <si>
    <t>00000718</t>
  </si>
  <si>
    <t>2100304GE</t>
  </si>
  <si>
    <t>VIDA AHORRO INDIVIDUAL</t>
  </si>
  <si>
    <t>NARANJO PEREZ  JOSE MARIA</t>
  </si>
  <si>
    <t xml:space="preserve">EDUARDO NARANJO, S.L. </t>
  </si>
  <si>
    <t>2936-Jubilacion Indiv.</t>
  </si>
  <si>
    <t>Bimensual</t>
  </si>
  <si>
    <t>321002-Ahorro Indiv. puro % alto</t>
  </si>
  <si>
    <t>JOSE MARIA NARANJO PEREZ</t>
  </si>
  <si>
    <t>VH-5-966143769</t>
  </si>
  <si>
    <t>00021111</t>
  </si>
  <si>
    <t>CARAVACA JIMENEZ ANTONIO MANUEL</t>
  </si>
  <si>
    <t>BADIA REINA GEMA</t>
  </si>
  <si>
    <t>GENERALI PPA I - NIVEL 10 - PRIMAS PERIÓDICAS</t>
  </si>
  <si>
    <t>Temporales</t>
  </si>
  <si>
    <t>Temporal</t>
  </si>
  <si>
    <t>330001-PPA - Plan de Prevision Asegurado</t>
  </si>
  <si>
    <t xml:space="preserve">PPA ANTONIO MANUEL CARAVACA JIMENEZ_x000D_
</t>
  </si>
  <si>
    <t>3V-G-140000219</t>
  </si>
  <si>
    <t>00021112</t>
  </si>
  <si>
    <t xml:space="preserve">PPA GEMA BADIA REINA_x000D_
</t>
  </si>
  <si>
    <t>3V-G-140000220</t>
  </si>
  <si>
    <t>00067094</t>
  </si>
  <si>
    <t xml:space="preserve">Matrícula: C-2284-BVM Marca: PIAGGIO-VESPA Modelo: ZIP 50 2T </t>
  </si>
  <si>
    <t>00056575</t>
  </si>
  <si>
    <t>7001728695</t>
  </si>
  <si>
    <t>00026243</t>
  </si>
  <si>
    <t>GUADIX NUÑEZ RAFAEL</t>
  </si>
  <si>
    <t>GENERALI PPA II - NIVEL 30 - PR.PERIÓDICAS,APORT. EXTRAS Y TRASPASOS EXTERNOS</t>
  </si>
  <si>
    <t>PLAN DE PREVISION ASEGURADO RAFAEL GUADIX NUÑEZ</t>
  </si>
  <si>
    <t>00007461</t>
  </si>
  <si>
    <t>3V-G-140000356</t>
  </si>
  <si>
    <t>00031299</t>
  </si>
  <si>
    <t>MORENO MANTECON ISABEL</t>
  </si>
  <si>
    <t>3B3 - CARTERA. DESARROLLO DE LA CARTERA - VIDA/PENSIONES</t>
  </si>
  <si>
    <t>PPA TRASPASO DERECHOS CONSOLIDADOS</t>
  </si>
  <si>
    <t>3V-G-140000457</t>
  </si>
  <si>
    <t>inmaculada.gomez@generali.com</t>
  </si>
  <si>
    <t>00031733</t>
  </si>
  <si>
    <t>RUIZ MORUNO  ANTONIO JOSE</t>
  </si>
  <si>
    <t>SEGURA GARCIA BELEN</t>
  </si>
  <si>
    <t>PLAN DE PREVISION ASEGURADO ANTONIO JOSE RUIZ MORUNO</t>
  </si>
  <si>
    <t>3V-G-140000468</t>
  </si>
  <si>
    <t>00031734</t>
  </si>
  <si>
    <t>PLAN DE PREVISION ASEGURADO BELEN SEGURA GARCIA</t>
  </si>
  <si>
    <t>3V-G-140000467</t>
  </si>
  <si>
    <t>00033684</t>
  </si>
  <si>
    <t>PLAN DE PREVISION ASEGURADO MARIANO COCA LUCENA</t>
  </si>
  <si>
    <t>3V-G-140000512</t>
  </si>
  <si>
    <t>00035331</t>
  </si>
  <si>
    <t>GENERALI RENTA - NIVEL 40</t>
  </si>
  <si>
    <t>322001-Ahorro Indiv. Rentas</t>
  </si>
  <si>
    <t>RENTA PENSION TEMPORAL 239,86 €/MES BRUTOS</t>
  </si>
  <si>
    <t>00035007</t>
  </si>
  <si>
    <t>1V-G-140000037</t>
  </si>
  <si>
    <t>00036032</t>
  </si>
  <si>
    <t>GENERALI PPA III - NIVEL 30</t>
  </si>
  <si>
    <t>3V-G-140000550</t>
  </si>
  <si>
    <t>00036033</t>
  </si>
  <si>
    <t>3V-G-140000549</t>
  </si>
  <si>
    <t>00045325</t>
  </si>
  <si>
    <t>2101303GE</t>
  </si>
  <si>
    <t>PLAN DE PENSIONES INDIVIDUAL</t>
  </si>
  <si>
    <t xml:space="preserve">RUBIO MENCHEN MARIA TERESA </t>
  </si>
  <si>
    <t>PPA MARIA TERESA RUBIO MENCHEN</t>
  </si>
  <si>
    <t>3V-G-140000697</t>
  </si>
  <si>
    <t>00020702</t>
  </si>
  <si>
    <t xml:space="preserve">COMUNIDAD DE PROPIETARIOS PLAZA DE AGUAYOS, 4 </t>
  </si>
  <si>
    <t>GENERALI COMUNIDAD - RIESGO PREFERENTE</t>
  </si>
  <si>
    <t xml:space="preserve">DAÑOS Y R.C. EDIF. DE 6 VIVIENDAS </t>
  </si>
  <si>
    <t>PLAZA DE AGUAYOS, 4</t>
  </si>
  <si>
    <t>5E-G-140000471</t>
  </si>
  <si>
    <t>00031140</t>
  </si>
  <si>
    <t xml:space="preserve">COMUNIDAD DE PROPIETARIOS DUQUE DE HORNACHUELOS 2 </t>
  </si>
  <si>
    <t>C/ DUQUE DE HORNACHUELOS, 2. CORDOBA</t>
  </si>
  <si>
    <t>5E-G-140001009</t>
  </si>
  <si>
    <t>00010993</t>
  </si>
  <si>
    <t>MERAS JIMENEZ  Mª DEL MAR</t>
  </si>
  <si>
    <t>Mª DEL MAR MERAS JIMÉNEZ</t>
  </si>
  <si>
    <t>750033018</t>
  </si>
  <si>
    <t>00039383</t>
  </si>
  <si>
    <t xml:space="preserve">COMUNIDAD DE PROPIETARIOS SANTA MARIA DE GRACIA, 7 </t>
  </si>
  <si>
    <t>COMUNIDAD DE PROPIETARIOS</t>
  </si>
  <si>
    <t>C/SANTA MARIA DE GRACIA, 7</t>
  </si>
  <si>
    <t>6E-G-140000015</t>
  </si>
  <si>
    <t>00051644</t>
  </si>
  <si>
    <t xml:space="preserve">COMUNIDAD DE PROPIETARIOS CALLE ANQUEDA 5 </t>
  </si>
  <si>
    <t xml:space="preserve">GENERALI COMUNIDAD </t>
  </si>
  <si>
    <t>COMUNIDAD DE PROPIETARIOS ANQUEDA 5</t>
  </si>
  <si>
    <t>6E-G-140000343</t>
  </si>
  <si>
    <t>00071792</t>
  </si>
  <si>
    <t xml:space="preserve">COMUNIDAD DE PROPIETARIOS ALHAKEN II NUMERO 3 </t>
  </si>
  <si>
    <t>CDAD. PROP. C/ ALHAKEN II, 3</t>
  </si>
  <si>
    <t>00006576</t>
  </si>
  <si>
    <t>6E-G-140001034</t>
  </si>
  <si>
    <t>6E-G-431000307</t>
  </si>
  <si>
    <t>00000770</t>
  </si>
  <si>
    <t>2100506GE</t>
  </si>
  <si>
    <t>HOGAR</t>
  </si>
  <si>
    <t>3377-Multirriesgo Hogar</t>
  </si>
  <si>
    <t>111001-Vvda. habitual piso intermedio</t>
  </si>
  <si>
    <t>JUANITO MARAVILLAS, 1, 2º-C-CORDOBA-</t>
  </si>
  <si>
    <t>49-1-352002076</t>
  </si>
  <si>
    <t>00002158</t>
  </si>
  <si>
    <t>SOTO DIAZ CASARIEGO  ANTONIA</t>
  </si>
  <si>
    <t>VVDA. PRINCIPAL PORTERIA SANTA CLARA, 2-CORDOBA-</t>
  </si>
  <si>
    <t>49-1-352004048</t>
  </si>
  <si>
    <t>00021165</t>
  </si>
  <si>
    <t>GENERALI HOGAR</t>
  </si>
  <si>
    <t>VVDA. HABITUAL. C/ JOSÉ Mª VALDENEBRO, 36-3º-1.</t>
  </si>
  <si>
    <t>00011194</t>
  </si>
  <si>
    <t>3H-G-140000440</t>
  </si>
  <si>
    <t>00021181</t>
  </si>
  <si>
    <t>ORTIZ BERBEL MARIA DEL CARMEN</t>
  </si>
  <si>
    <t>VVDA. HABITUAL PISO INTERMEDIO</t>
  </si>
  <si>
    <t>C/ ANTONIO MAURA, 59, 6º-3</t>
  </si>
  <si>
    <t>3H-G-140000452</t>
  </si>
  <si>
    <t>00021507</t>
  </si>
  <si>
    <t>FERNANDEZ ACEVEDO PILAR</t>
  </si>
  <si>
    <t>PISO VIVIENDA HABITUAL</t>
  </si>
  <si>
    <t>00015294</t>
  </si>
  <si>
    <t>3H-G-140000793</t>
  </si>
  <si>
    <t>00022734</t>
  </si>
  <si>
    <t>111004-Vvda. habitual unifamiliar adosada</t>
  </si>
  <si>
    <t>VVDA. HABITUAL, FRAILES, 8, CASA 1</t>
  </si>
  <si>
    <t>00008034</t>
  </si>
  <si>
    <t>3H-G-140002027</t>
  </si>
  <si>
    <t>00023204</t>
  </si>
  <si>
    <t>SANDOVAL PARRA JOSEFA</t>
  </si>
  <si>
    <t xml:space="preserve">VVDA. HABITUAL </t>
  </si>
  <si>
    <t>00001911</t>
  </si>
  <si>
    <t>3H-G-140002437</t>
  </si>
  <si>
    <t>00023290</t>
  </si>
  <si>
    <t>VIVIENDA HABITUAL PISO INTERMEDIO</t>
  </si>
  <si>
    <t>ABOGADO ENRIQUEZ BARRIOS 7 2A</t>
  </si>
  <si>
    <t>3H-G-140002476</t>
  </si>
  <si>
    <t>00023764</t>
  </si>
  <si>
    <t>REYES CASTRO FRANCISCO</t>
  </si>
  <si>
    <t>MULT. RIESGO HOGAR   AVDA. MOZARABES,19</t>
  </si>
  <si>
    <t>00003226</t>
  </si>
  <si>
    <t>3H-G-140003001</t>
  </si>
  <si>
    <t>00024605</t>
  </si>
  <si>
    <t>VVDA. HABITUAL. PZ. DEL CONDE DE PRIEGO, 2 ESC. 2-3º-B</t>
  </si>
  <si>
    <t>00011237</t>
  </si>
  <si>
    <t>3H-G-140003819</t>
  </si>
  <si>
    <t>00024701</t>
  </si>
  <si>
    <t>VVDA. HABITUAL C/ MARIA LA JUDIA, 12, D, 1-2   -CORDOBA-</t>
  </si>
  <si>
    <t>00010569</t>
  </si>
  <si>
    <t>3H-G-140003898</t>
  </si>
  <si>
    <t>00025210</t>
  </si>
  <si>
    <t>CAMPOS BAYO MANUEL</t>
  </si>
  <si>
    <t xml:space="preserve">COMPILEN, S.A. </t>
  </si>
  <si>
    <t>112001-Vvda. secundaria piso intermedio</t>
  </si>
  <si>
    <t>VIVIENDA SECUNDARIA EN C/GUADIX, 3, 6º-B</t>
  </si>
  <si>
    <t>00000113</t>
  </si>
  <si>
    <t>3H-G-140004270</t>
  </si>
  <si>
    <t>00025781</t>
  </si>
  <si>
    <t xml:space="preserve">MARTIN LUNA  ANTONIO </t>
  </si>
  <si>
    <t>4D1 - ATENCIÓN A LA DEMANDA. COLABORADORES - CARTERA DIRECTA</t>
  </si>
  <si>
    <t>111002-Vvda. habitual piso en bajo</t>
  </si>
  <si>
    <t>SANTO DOMINGO SAVIO, 5 BAJO 3</t>
  </si>
  <si>
    <t>00016131</t>
  </si>
  <si>
    <t>3H-G-140004659</t>
  </si>
  <si>
    <t>00027143</t>
  </si>
  <si>
    <t>MILLAN PEREZ JOAQUIN</t>
  </si>
  <si>
    <t>114001-Vvda. otro tipo no incluido en relación ant</t>
  </si>
  <si>
    <t xml:space="preserve">VIVIENDA DESOCUPADA EN C/ ANTONIO MAURA 3-2º IZQ. C.P 14004 CORDOBA </t>
  </si>
  <si>
    <t>00026555</t>
  </si>
  <si>
    <t>3H-G-140005286</t>
  </si>
  <si>
    <t>00042069</t>
  </si>
  <si>
    <t>VIDA EXPRESS PLUS</t>
  </si>
  <si>
    <t>VIDA JOSE ANTONIO LOPEZ MOLERO</t>
  </si>
  <si>
    <t>108-No deseo de cobertura del riesgo</t>
  </si>
  <si>
    <t>MI PADRE AL REALIZAR LA HIPOTECA HA REALIZADO UN SEGURO DE VIDA  A TRAVES DEL BANCO PARA ÉL Y DE PASO HA REALIZADO PARA TODA LA FAMILIA POR LO QUE YA NO NECESITARIA ESTE. PARA EL PROXIMO AÑO INTENTARE TRAERME LOS SEGUROS DE VIDA CUANDO YA NO TENGA QUE SER A TRAVES DEL BANCO.</t>
  </si>
  <si>
    <t>BIVQ016374</t>
  </si>
  <si>
    <t>jantonio.garrido@plusultra.es</t>
  </si>
  <si>
    <t>00028349</t>
  </si>
  <si>
    <t>REYES RAMOS RAFAEL</t>
  </si>
  <si>
    <t>VVDA. HABITUAL CTRA. TRASSIERRA, 29, 2º-3</t>
  </si>
  <si>
    <t>00002580</t>
  </si>
  <si>
    <t>3H-G-140005962</t>
  </si>
  <si>
    <t>00028708</t>
  </si>
  <si>
    <t>GARCIA HERENCIA ANTONIO</t>
  </si>
  <si>
    <t>VVDA. HABITUAL. C/ SANTO TOMÁS DE AQUINO, 1-7º-3</t>
  </si>
  <si>
    <t>00011159</t>
  </si>
  <si>
    <t>3H-G-140006130</t>
  </si>
  <si>
    <t>00029412</t>
  </si>
  <si>
    <t>113001-Vvda. destinada a alquiler</t>
  </si>
  <si>
    <t>TOMAS DE AQUINO 1, 5º1</t>
  </si>
  <si>
    <t>00014482</t>
  </si>
  <si>
    <t>3H-G-140006433</t>
  </si>
  <si>
    <t>00050711</t>
  </si>
  <si>
    <t>MIGUEL RIVERA CARLOS DE</t>
  </si>
  <si>
    <t>PEREZ MOSCOSO BEGOÑA</t>
  </si>
  <si>
    <t>VIDA E INVALIDEZ CARLOS DE MIGUEL RIVERA</t>
  </si>
  <si>
    <t>067356658</t>
  </si>
  <si>
    <t>00050712</t>
  </si>
  <si>
    <t>VIDA E INVALIDEZ BEGOÑA PEREZ MOSCOSO</t>
  </si>
  <si>
    <t>67356637</t>
  </si>
  <si>
    <t>00030711</t>
  </si>
  <si>
    <t>RAMIREZ LAGUNA ARTURO</t>
  </si>
  <si>
    <t>VIVIENDA C/ JUDIOS, 15-CORDOBA-</t>
  </si>
  <si>
    <t>00000261</t>
  </si>
  <si>
    <t>3H-G-140007279</t>
  </si>
  <si>
    <t>00056705</t>
  </si>
  <si>
    <t>GARCIA CASTILLO RAFAEL PABLO</t>
  </si>
  <si>
    <t xml:space="preserve">FALLECIMIENTO E INVALIDEZ PABLO GARCIA CASTILLO_x000D_
</t>
  </si>
  <si>
    <t>67611779</t>
  </si>
  <si>
    <t>00030755</t>
  </si>
  <si>
    <t>VIVENDA EN ALQUILER C/ ALCALDE DE LA CRUZ CEBALLOS Nº 13, ESC. B 5º-1</t>
  </si>
  <si>
    <t>3H-G-140007270</t>
  </si>
  <si>
    <t>00030780</t>
  </si>
  <si>
    <t>JIMENEZ NAVAS VICENTE</t>
  </si>
  <si>
    <t>VIVIENDA CM. DE LOS ENAMORADOS, 7, 5º-B. 11500 EL PUERTO DE SANTA MARIA (CADIZ)</t>
  </si>
  <si>
    <t>00008904</t>
  </si>
  <si>
    <t>3H-G-140007291</t>
  </si>
  <si>
    <t>00031307</t>
  </si>
  <si>
    <t>AVDA. LAGARTIJO, 22, 4º-1   (CORDOBA)</t>
  </si>
  <si>
    <t>3H-G-140007604</t>
  </si>
  <si>
    <t>00031329</t>
  </si>
  <si>
    <t>ZURITA SEPULVEDA MIGUEL</t>
  </si>
  <si>
    <t>APARTAMENTO EN MARBELLA, URBANIZACION LOS PINOS DE NAGÜELES, BLOQUE 2B PISO 1/E</t>
  </si>
  <si>
    <t>3H-G-140007628</t>
  </si>
  <si>
    <t>00000206</t>
  </si>
  <si>
    <t>LOPEZ SANCHEZ EMILIO</t>
  </si>
  <si>
    <t>ZURICH VIDA SEGUROS, S.A.</t>
  </si>
  <si>
    <t>321001-Ahorro Indiv. puro % bajo</t>
  </si>
  <si>
    <t>LOPEZ SANCHEZ, EMILIO</t>
  </si>
  <si>
    <t>78217306110</t>
  </si>
  <si>
    <t>00000223</t>
  </si>
  <si>
    <t>MORALES SILLERO  FRANCISCA</t>
  </si>
  <si>
    <t>SILLERO MESA FRANCISCA</t>
  </si>
  <si>
    <t>MORALES SILLERO, FRANCISCA</t>
  </si>
  <si>
    <t>78217307506</t>
  </si>
  <si>
    <t>00000446</t>
  </si>
  <si>
    <t>CASTAN FERRER  SANTIAGO</t>
  </si>
  <si>
    <t>VIDA AHORRO SANTIAGO CASTAN FERRER</t>
  </si>
  <si>
    <t>78217307571</t>
  </si>
  <si>
    <t>00032259</t>
  </si>
  <si>
    <t>VIVIENDA PRINCIPAL PISO INTERMEDIO</t>
  </si>
  <si>
    <t>3H-G-140008028</t>
  </si>
  <si>
    <t>00005854</t>
  </si>
  <si>
    <t>1100304GE</t>
  </si>
  <si>
    <t xml:space="preserve">MULTIOCIO Y GESTION, S.L. </t>
  </si>
  <si>
    <t>VIDA AHORRO MARIA TERESA CHUMILLAS RODRIGUEZ</t>
  </si>
  <si>
    <t>08-0079018</t>
  </si>
  <si>
    <t>00006316</t>
  </si>
  <si>
    <t>PALMA HERENCIA ANTONIO</t>
  </si>
  <si>
    <t>MIGRACION FASTBROKER</t>
  </si>
  <si>
    <t>VIDA AHORRO ANTONIO PALMA HERENCIA.</t>
  </si>
  <si>
    <t>113-Reducción póliza vida ahorro</t>
  </si>
  <si>
    <t>018430815</t>
  </si>
  <si>
    <t>00007831</t>
  </si>
  <si>
    <t xml:space="preserve">TERRA INDOMITA S.C. </t>
  </si>
  <si>
    <t>6-Sdad. Cooperativa</t>
  </si>
  <si>
    <t>1C2 - OFERTA ESPECIALIZADA. TURISMO ACTIVO - COMPENSACIÓN NEGOCIO</t>
  </si>
  <si>
    <t>AHORRO JUBILACION SUSANA AGUILERA GIJON</t>
  </si>
  <si>
    <t>08-0086802</t>
  </si>
  <si>
    <t>00008067</t>
  </si>
  <si>
    <t>LUQUE MORAL  JUAN</t>
  </si>
  <si>
    <t>VIDA AHORRO JUAN LUQUE MORAL.</t>
  </si>
  <si>
    <t>41-0088290</t>
  </si>
  <si>
    <t>00008087</t>
  </si>
  <si>
    <t>VIDA AHORRO JUAN LUQUE MORAL</t>
  </si>
  <si>
    <t>41-0088383</t>
  </si>
  <si>
    <t>00010992</t>
  </si>
  <si>
    <t>750032891</t>
  </si>
  <si>
    <t>00019987</t>
  </si>
  <si>
    <t>COCA COCA PERPETUA LAURA</t>
  </si>
  <si>
    <t>MESEGUER BOLDU FRANCISCO</t>
  </si>
  <si>
    <t>RENTA MENSUAL VITALICIA COCA COCA, PERPETUA LAURA</t>
  </si>
  <si>
    <t>411-Vencimiento fijado en póliza</t>
  </si>
  <si>
    <t>00001167</t>
  </si>
  <si>
    <t>62112859</t>
  </si>
  <si>
    <t>00032329</t>
  </si>
  <si>
    <t>VIVIENDA C/ TOMAS DE AQUINO, 10 3º-5</t>
  </si>
  <si>
    <t>00004715</t>
  </si>
  <si>
    <t>3H-G-140008112</t>
  </si>
  <si>
    <t>00032909</t>
  </si>
  <si>
    <t>VVDA. HABITUAL AVDA. TENOR PEDRO LAVIRGEN, 3, 1º ESC- 1º-A- 14011- CORDOBA</t>
  </si>
  <si>
    <t>00002001</t>
  </si>
  <si>
    <t>3H-G-140008354</t>
  </si>
  <si>
    <t>00033249</t>
  </si>
  <si>
    <t>PINO MUÑOZ REPISO ROSA MARIA DEL</t>
  </si>
  <si>
    <t>C/ PERIODISTA QUESADA CHACON, 9, 6º-C-14.005- CORDOBA</t>
  </si>
  <si>
    <t>00000791</t>
  </si>
  <si>
    <t>3H-G-140008593</t>
  </si>
  <si>
    <t>00033771</t>
  </si>
  <si>
    <t>SALCEDO RAMIREZ Mª CARMEN</t>
  </si>
  <si>
    <t>CALLE SANTA Mª DE GRACIA, 23, 1º-IZQ-14.002- CORDOBA</t>
  </si>
  <si>
    <t>00001115</t>
  </si>
  <si>
    <t>3H-G-140008719</t>
  </si>
  <si>
    <t>00034868</t>
  </si>
  <si>
    <t>MURILLO PEÑAS MIGUEL</t>
  </si>
  <si>
    <t>SERRANILLOS, 43, 3º-B-GETAFE-MADRID</t>
  </si>
  <si>
    <t>00001468</t>
  </si>
  <si>
    <t>3H-G-140009490</t>
  </si>
  <si>
    <t>00035884</t>
  </si>
  <si>
    <t>SANCHEZ MURILLO FRANCISCA</t>
  </si>
  <si>
    <t>VIVIENDA HABITUAL PISO INTERMEDIO SITO. EN CORDOBA DE VERACRUZ, 5, 2º-2  14008 CÓRDOBA</t>
  </si>
  <si>
    <t>3H-G-140010226</t>
  </si>
  <si>
    <t>00037247</t>
  </si>
  <si>
    <t>CARRILLO DIAZ-PINES MARIA PAZ</t>
  </si>
  <si>
    <t>VVDA. HABITUAL INFANTA DOÑA MARIA, 82, 5º-1</t>
  </si>
  <si>
    <t>00028118</t>
  </si>
  <si>
    <t>3H-G-140010973</t>
  </si>
  <si>
    <t>00038747</t>
  </si>
  <si>
    <t>RUIZ GOMEZ MARIA  JOSE</t>
  </si>
  <si>
    <t>RAMIREZ SANTIAGO JOSE MANUEL</t>
  </si>
  <si>
    <t>VIVIENDA EN PASEO DE LOS VERDIALES Nº1 2ºB</t>
  </si>
  <si>
    <t>PASEO DE LOS VERDIALES, 1 2ºB</t>
  </si>
  <si>
    <t>00024536</t>
  </si>
  <si>
    <t>3H-G-140011777</t>
  </si>
  <si>
    <t>00039487</t>
  </si>
  <si>
    <t>VIVO RODRIGUEZ  JOAQUIN</t>
  </si>
  <si>
    <t>VIVIENDA SECUNDARIA   CASA RURAL/URBANA ADOSADA</t>
  </si>
  <si>
    <t>C/ AÑORA, 10   14450  PEDROCHE</t>
  </si>
  <si>
    <t>00035053</t>
  </si>
  <si>
    <t>3H-G-140012155</t>
  </si>
  <si>
    <t>00039844</t>
  </si>
  <si>
    <t>GOMEZ-LUENGO BRAVO JOSE ANTONIO</t>
  </si>
  <si>
    <t>112006-Vvda. secundaria chalet</t>
  </si>
  <si>
    <t>VIVIENDA EN URB. CAMPO ALEGRE. C.P. 14192 SANTA MARIA DE TRASSIERRA</t>
  </si>
  <si>
    <t>00025620</t>
  </si>
  <si>
    <t>3H-G-140012364</t>
  </si>
  <si>
    <t>00039953</t>
  </si>
  <si>
    <t>111003-Vvda. habitual ático</t>
  </si>
  <si>
    <t>VIVIENDA HABITUAL ATICO</t>
  </si>
  <si>
    <t>CALLE MACHAQUITO, 26  7 º- 1   14005 (CORDOBA)</t>
  </si>
  <si>
    <t>3H-G-140012435</t>
  </si>
  <si>
    <t>00052105</t>
  </si>
  <si>
    <t>PPA FUTURO PLUS (P.UNICA Y TRASPASOS)</t>
  </si>
  <si>
    <t>BIVS009306</t>
  </si>
  <si>
    <t>suscripcion.vida.individual@plusultra.es</t>
  </si>
  <si>
    <t>00052106</t>
  </si>
  <si>
    <t>BIVS009304</t>
  </si>
  <si>
    <t>00052004</t>
  </si>
  <si>
    <t>2101507GE</t>
  </si>
  <si>
    <t>EMBARCACIONES</t>
  </si>
  <si>
    <t>3012-Embarcaciones</t>
  </si>
  <si>
    <t>621001-Embarcaciones de recreo</t>
  </si>
  <si>
    <t>GV-0060-M TRITON BOATS A 16 STORM EMBARCACION</t>
  </si>
  <si>
    <t>92-5027567</t>
  </si>
  <si>
    <t>00040742</t>
  </si>
  <si>
    <t>TIRADO CABRERA PIEDRASANTA</t>
  </si>
  <si>
    <t>112004-Vvda. secundaria unifamilar adosada</t>
  </si>
  <si>
    <t>VIVIENDA SEGUNDARIA C/CALLEJON DE LOS ALBARDEROS, 1 PEDROCHE</t>
  </si>
  <si>
    <t>00004605</t>
  </si>
  <si>
    <t>3H-G-140012899</t>
  </si>
  <si>
    <t>00036063</t>
  </si>
  <si>
    <t>DAS INTERNACIONAL</t>
  </si>
  <si>
    <t>DAS RETIRADA DE CARNET</t>
  </si>
  <si>
    <t>541001-Retirada Permiso de Conducir - Particular</t>
  </si>
  <si>
    <t>SUBSIDIO POR PERDIDA DE CARNET DE CONDUCIR JOAQUÍN GARCÍA-TORREMOCHA CHECA</t>
  </si>
  <si>
    <t>00035368</t>
  </si>
  <si>
    <t>86059609</t>
  </si>
  <si>
    <t>Frederico.gil@das.es</t>
  </si>
  <si>
    <t>00036420</t>
  </si>
  <si>
    <t>GARCIA TORREMOCHA CHECA LUIS J.</t>
  </si>
  <si>
    <t>SUBSIDIO POR PERDIDA DE CARNET DE CONDUCIR</t>
  </si>
  <si>
    <t>00033994</t>
  </si>
  <si>
    <t>86063898</t>
  </si>
  <si>
    <t>00045302</t>
  </si>
  <si>
    <t>FERRERAS ROMERO MANUEL</t>
  </si>
  <si>
    <t xml:space="preserve">VVD PRINCIPAL CHALET ADOSADO_x000D_
</t>
  </si>
  <si>
    <t>C/ MEJORANA, 2_x000D_
14012 - CORDOBA</t>
  </si>
  <si>
    <t>00030153</t>
  </si>
  <si>
    <t>3H-G-140014809</t>
  </si>
  <si>
    <t>00048230</t>
  </si>
  <si>
    <t>VIVIENDA DESTINADA ALQUILER</t>
  </si>
  <si>
    <t>00037116</t>
  </si>
  <si>
    <t>3H-G-140015651</t>
  </si>
  <si>
    <t>00050352</t>
  </si>
  <si>
    <t>VIGARA DURAN MIGUEL LUIS</t>
  </si>
  <si>
    <t>VIRGEN DE LA SALUD, 2, 5-1</t>
  </si>
  <si>
    <t>00001340</t>
  </si>
  <si>
    <t>3H-G-140016736</t>
  </si>
  <si>
    <t>00051430</t>
  </si>
  <si>
    <t>ROMERO CAMPANERO ANTONIO RAFAEL</t>
  </si>
  <si>
    <t>VIVIENDA UNIFAMILIAR ADOSADA</t>
  </si>
  <si>
    <t>C/ SAN EULOGIO 9 B. CP 14003 CORDOBA</t>
  </si>
  <si>
    <t>220-Baja Cía. siniestralidad</t>
  </si>
  <si>
    <t>Compañía</t>
  </si>
  <si>
    <t>LA COMPAÑIA NOS ENVIA CARTA COMUNICANDO LA ANULACION DE LA POLIZA AL VENCIMIENTO DEBIDO A LA SINIESTRALIDAD DE LA MISMA. PAULA YA HA HABLADO CON EL CLIENTE Y ESTA AL TANTO DE LA MISMA.</t>
  </si>
  <si>
    <t>3H-G-140017349</t>
  </si>
  <si>
    <t>00051431</t>
  </si>
  <si>
    <t>ROMERO CAMPANERO ROSA</t>
  </si>
  <si>
    <t>C/. SAN EULOGIO 9 C. CP 14003 CORDOBA</t>
  </si>
  <si>
    <t>3H-G-140017351</t>
  </si>
  <si>
    <t>00051432</t>
  </si>
  <si>
    <t>ROMERO CAMPANERO ROSARIO</t>
  </si>
  <si>
    <t>C/. SAN EULOGIO, 9. CP 14003 CORDOBA</t>
  </si>
  <si>
    <t>3H-G-140017380</t>
  </si>
  <si>
    <t>00051433</t>
  </si>
  <si>
    <t>MALDONADO CANTERO JOSE ANTONIO</t>
  </si>
  <si>
    <t>C/. SAN EULOGIO 9 A, CP 14003 CORDOBA</t>
  </si>
  <si>
    <t>3H-G-140017348</t>
  </si>
  <si>
    <t>00053381</t>
  </si>
  <si>
    <t xml:space="preserve">POVEDA DEL ALAMO  MIGUEL </t>
  </si>
  <si>
    <t xml:space="preserve">VIVIENDA PRINCIPAL SITUADA EN CALLE SAN JOSE DE CALASANZ 2 -1º B  C.P 28902 GETAFE - MADRID </t>
  </si>
  <si>
    <t xml:space="preserve"> CALLE SAN JOSE DE CALASANZ 2 1º B C.P 28902 GETAFE - MADRID </t>
  </si>
  <si>
    <t>3H-G-140018383</t>
  </si>
  <si>
    <t>jaime.aguilera@helvetia.es</t>
  </si>
  <si>
    <t>00053384</t>
  </si>
  <si>
    <t>REYES PALOS MARIA NIEVES</t>
  </si>
  <si>
    <t>VVDA. HABITUAL RIO NEVALO, 2, 2º-2</t>
  </si>
  <si>
    <t>00023352</t>
  </si>
  <si>
    <t>3H-G-140018389</t>
  </si>
  <si>
    <t>00053633</t>
  </si>
  <si>
    <t>LOPEZ SANCHEZ JOSE LUIS</t>
  </si>
  <si>
    <t>VVD HABITUAL</t>
  </si>
  <si>
    <t>C/ JOSE AGUILAR DE DIOS, 4, BLOQUE 2, BAJO 2_x000D_
14012 - CORDOBA</t>
  </si>
  <si>
    <t>3H-G-140018648</t>
  </si>
  <si>
    <t>00055937</t>
  </si>
  <si>
    <t>FERNANDEZ ARRIBAS JULIA</t>
  </si>
  <si>
    <t>C/ SOLARES SAN RAFAEL, BL. 1, BAJO 3_x000D_
14014 - CORDOBA</t>
  </si>
  <si>
    <t>3H-G-140020024</t>
  </si>
  <si>
    <t>00056391</t>
  </si>
  <si>
    <t>REYES PALOS  MARIA TERESA</t>
  </si>
  <si>
    <t>VIVIENDA HABITUAL SANTA CECILIA, 2, 3º</t>
  </si>
  <si>
    <t>00025282</t>
  </si>
  <si>
    <t>3H-G-140020223</t>
  </si>
  <si>
    <t>00002042</t>
  </si>
  <si>
    <t>2101201GE</t>
  </si>
  <si>
    <t>SALUD PARTICULARES</t>
  </si>
  <si>
    <t>VIDAL MARTINEZ ISABEL</t>
  </si>
  <si>
    <t>3080-Salud individual/familiar</t>
  </si>
  <si>
    <t>333001-Salud Individual</t>
  </si>
  <si>
    <t>SALUD ISABEL VIDAL MARTINEZ</t>
  </si>
  <si>
    <t>23-00048301</t>
  </si>
  <si>
    <t>00005218</t>
  </si>
  <si>
    <t>333002-Salud Familiar</t>
  </si>
  <si>
    <t>JOSE MARIA HERRERA HERNANDEZ, ELISA HERRERA POCH, ALVARO ARCOS HERRERA, ANGELA HERRERA POCH, JULIA ARCOS HERRERA</t>
  </si>
  <si>
    <t>54-0115883</t>
  </si>
  <si>
    <t>00010759</t>
  </si>
  <si>
    <t>CARMEN DE LA HABA MILLAN Y RAFAEL ALVAREZ ALCAIDE</t>
  </si>
  <si>
    <t>54-0153010</t>
  </si>
  <si>
    <t>00012818</t>
  </si>
  <si>
    <t>1101201GE</t>
  </si>
  <si>
    <t>SALUD EMPRESAS Y COLECTIVOS</t>
  </si>
  <si>
    <t>RUIZ LLERGO ANTONIO</t>
  </si>
  <si>
    <t>DKV SEGUROS SEGUROS Y REASEGUROS, S.A.</t>
  </si>
  <si>
    <t>335003-Salud Empresas, MORENO, S.A.</t>
  </si>
  <si>
    <t>Salud familiar con condiciones colectivo de MORENO, S.A.</t>
  </si>
  <si>
    <t>00009375</t>
  </si>
  <si>
    <t>013-00-001-10277-00005</t>
  </si>
  <si>
    <t>anamaria.rivero@dkvseguros.es</t>
  </si>
  <si>
    <t>diego.moreno@dkvseguros.es</t>
  </si>
  <si>
    <t>00025847</t>
  </si>
  <si>
    <t>AMORES SANCHEZ ROSA MARIA</t>
  </si>
  <si>
    <t>SANITAS, S.A. DE SEGUROS</t>
  </si>
  <si>
    <t>ESENCIAS Y SERVICIOS - SALUD</t>
  </si>
  <si>
    <t>8A1 - NUEVO NEGOCIO ESENCIAS Y SERVICIOS</t>
  </si>
  <si>
    <t>Esencias y Servicios - Salud_x000D_
TOMADOR:AMORES SANCHEZ ROSA MARIA_x000D_
ASEGURADOS:</t>
  </si>
  <si>
    <t>40023513</t>
  </si>
  <si>
    <t>paco.ramos@asefa.es</t>
  </si>
  <si>
    <t>00043143</t>
  </si>
  <si>
    <t>SEDANO CAMACHO ISABEL</t>
  </si>
  <si>
    <t>DKV INTEGRAL INDIVIDUAL</t>
  </si>
  <si>
    <t>SEGURO SALUD ISABEL SEDANO CAMACHO</t>
  </si>
  <si>
    <t>013-00-001-10343-00601</t>
  </si>
  <si>
    <t>00048297</t>
  </si>
  <si>
    <t>MATAS MUÑOZ FRANCISCA</t>
  </si>
  <si>
    <t>ASISA, ASISTENCIA SANIT. INTERPROV. SEG.Y REAS.,SA</t>
  </si>
  <si>
    <t>SALUD FRANCISCA MATAS MUÑOZ</t>
  </si>
  <si>
    <t>60998126</t>
  </si>
  <si>
    <t>jmgonzam@asisa.es</t>
  </si>
  <si>
    <t>00050105</t>
  </si>
  <si>
    <t xml:space="preserve">CORDOBATI, S.L. </t>
  </si>
  <si>
    <t>SEGURCAIXA ADESLAS, S.A.</t>
  </si>
  <si>
    <t>SEGURO DE SALUD POLIZA COMPLETA SIN COPAGO</t>
  </si>
  <si>
    <t>00041084</t>
  </si>
  <si>
    <t>142009111</t>
  </si>
  <si>
    <t>FernandezCari@SegurcaixaAdeslas.es</t>
  </si>
  <si>
    <t>00052322</t>
  </si>
  <si>
    <t>CORTIJO CABRIÑANA  C.B.</t>
  </si>
  <si>
    <t>16-Cdad. Bienes</t>
  </si>
  <si>
    <t>SEGURO SALUD DOS ASEGURADOS</t>
  </si>
  <si>
    <t>00052090</t>
  </si>
  <si>
    <t>142010211</t>
  </si>
  <si>
    <t>00053993</t>
  </si>
  <si>
    <t>ROMERO HERENCIA DANIEL</t>
  </si>
  <si>
    <t>SALUD DANIEL ROMERO HERENCIA Y MARIA ARACELI SILLERO GARCIA</t>
  </si>
  <si>
    <t>08312987</t>
  </si>
  <si>
    <t>00054506</t>
  </si>
  <si>
    <t>SUPLEMENTO DENTAL DANIEL</t>
  </si>
  <si>
    <t>61149521</t>
  </si>
  <si>
    <t>00054507</t>
  </si>
  <si>
    <t>SUPLEMENTO DENTAL MARIA ARACELI SILLERO GARCIA</t>
  </si>
  <si>
    <t>61149522</t>
  </si>
  <si>
    <t>00058955</t>
  </si>
  <si>
    <t>335097-Salud Empresas, PENDIENTE DEFINIR</t>
  </si>
  <si>
    <t xml:space="preserve">SALUD CUADRO MÉDICO JESUS GALLARDO HEREDIA, OLALLA FERNANDEZ LOPEZ Y OLALLA GALLARDO FERNANDEZ </t>
  </si>
  <si>
    <t>00052398</t>
  </si>
  <si>
    <t>013-00-001-10395-00000</t>
  </si>
  <si>
    <t>sandra.martinez@dkvseguros.es</t>
  </si>
  <si>
    <t>00059877</t>
  </si>
  <si>
    <t>ASISTENCIA CLASSIC</t>
  </si>
  <si>
    <t>ANA CASTILLA PORTILLO</t>
  </si>
  <si>
    <t>00053414</t>
  </si>
  <si>
    <t>G15201342009</t>
  </si>
  <si>
    <t>00067378</t>
  </si>
  <si>
    <t>GONZALEZ VIRSEDA MARINA LEON</t>
  </si>
  <si>
    <t xml:space="preserve">SALUD CUADRO MEDICO MARINA GONZALEZ VIRSEDA </t>
  </si>
  <si>
    <t>013-00-000-11400-00000</t>
  </si>
  <si>
    <t>00067735</t>
  </si>
  <si>
    <t>GARCIA MUÑOZ MARCO ANTONIO</t>
  </si>
  <si>
    <t>SALUD MARCO ANTONIO, MARIA DEL CARMEN,  ALEJANDRO GARCIA Y MARCO ANTONIO</t>
  </si>
  <si>
    <t>00038522</t>
  </si>
  <si>
    <t>61470416</t>
  </si>
  <si>
    <t>josemanuel.gonzalezmorillo@asisa.es</t>
  </si>
  <si>
    <t>00067820</t>
  </si>
  <si>
    <t>** CONT.COLECTIVO 00067735 **</t>
  </si>
  <si>
    <t>SI</t>
  </si>
  <si>
    <t>00067821</t>
  </si>
  <si>
    <t>Subcontrato</t>
  </si>
  <si>
    <t>00067822</t>
  </si>
  <si>
    <t>00067823</t>
  </si>
  <si>
    <t>00067824</t>
  </si>
  <si>
    <t>3084-Salud Dental</t>
  </si>
  <si>
    <t>SALUD (DENTAL)  MARCO ANTONIO, MARIA DEL CARMEN,  ALEJANDRO GARCIA Y MARCO ANTONIO</t>
  </si>
  <si>
    <t>61470421</t>
  </si>
  <si>
    <t>00056768</t>
  </si>
  <si>
    <t>C/ MANOS UNIDAS, S/N. URB. LAS DELICIAS, BL. C, 1º-3</t>
  </si>
  <si>
    <t>3H-G-140020601</t>
  </si>
  <si>
    <t>00059745</t>
  </si>
  <si>
    <t>VVDA. HABITUAL C/ SAN FERNANDO, 15  -CORDOBA-</t>
  </si>
  <si>
    <t>00043993</t>
  </si>
  <si>
    <t>3H-G-140022268</t>
  </si>
  <si>
    <t>00005477</t>
  </si>
  <si>
    <t xml:space="preserve">COMUNIDAD DE PROPIETARIOS CAIRUAN NUM. 2 </t>
  </si>
  <si>
    <t>MUTUA DE PROPIETARIOS</t>
  </si>
  <si>
    <t>CDAD PROPIETARIOS  C/CAIRUAN Nº2 CORDOBA</t>
  </si>
  <si>
    <t>00001863</t>
  </si>
  <si>
    <t>230790</t>
  </si>
  <si>
    <t>00005631</t>
  </si>
  <si>
    <t xml:space="preserve">COMUNIDAD DE PROPIETARIOS SANTA MARIA DE GRACIA  NUM. 23 </t>
  </si>
  <si>
    <t>EDIF. VIVIENDAS EN C STA Mª DE GRACIA  Nº 23</t>
  </si>
  <si>
    <t>00002637</t>
  </si>
  <si>
    <t>66-0015841</t>
  </si>
  <si>
    <t>00060170</t>
  </si>
  <si>
    <t xml:space="preserve">VIVIENDA PRINCIPAL </t>
  </si>
  <si>
    <t>C/PROFESOR LUCENA CONDE, 4, 3ºF, 14012-CORDOBA</t>
  </si>
  <si>
    <t>3H-G-140022572</t>
  </si>
  <si>
    <t>00060490</t>
  </si>
  <si>
    <t>HERNANDEZ BERMEJO ESTEBAN</t>
  </si>
  <si>
    <t>AVDA. MENENDEZ PIDAL, 12-6º-3</t>
  </si>
  <si>
    <t>AVDA MENENDEZ PIDAL, 12, 6º3. CORDOBA</t>
  </si>
  <si>
    <t>00001187</t>
  </si>
  <si>
    <t>3H-G-140022807</t>
  </si>
  <si>
    <t>00062286</t>
  </si>
  <si>
    <t>VIVIENDA PRINCIPAL OCUPADA POR PROPIETARIO EN C/ DUQUESA DE PARCENT, 90, 1º</t>
  </si>
  <si>
    <t>3H-G-140024234</t>
  </si>
  <si>
    <t>00062334</t>
  </si>
  <si>
    <t>MORAL SANTOS MARIA DE LA CONCEPCION DEL</t>
  </si>
  <si>
    <t>VVD SECUNDARIA C/ GABARRA, 4, 6º-15 EDIFICO PLAZA MAR  29740 TORRE DEL MAR- MALAGA-</t>
  </si>
  <si>
    <t>C/ GABARRA, 4, 6º-15 EDIFICO PLAZA MAR  29740 TORRE DEL MAR- MALAGA-</t>
  </si>
  <si>
    <t>00024858</t>
  </si>
  <si>
    <t>3H-G-140024271</t>
  </si>
  <si>
    <t>00063038</t>
  </si>
  <si>
    <t xml:space="preserve">RODRIGUEZ NAVARRO ESPERANZA </t>
  </si>
  <si>
    <t>VIVIENDA PRINCIPAL OCUPADA POR PROPIETARIO</t>
  </si>
  <si>
    <t>C/DON LOPE DE LOS RIOS, Nº 62, 2º8, 14006-CORDOBA</t>
  </si>
  <si>
    <t>3H-G-140024974</t>
  </si>
  <si>
    <t>00063039</t>
  </si>
  <si>
    <t>VIVIENDA SECUNDARIA UNIFAMILIAR ADOSADA</t>
  </si>
  <si>
    <t>C/MOLINO DEL MARTINENTE, Nº18, 14011-CORDOBA</t>
  </si>
  <si>
    <t>3H-G-140024975</t>
  </si>
  <si>
    <t>00063041</t>
  </si>
  <si>
    <t>C/DON LOPE DE LOS RIOS, Nº 62, 2º9, 14006-CORDOBA</t>
  </si>
  <si>
    <t>3H-G-140024976</t>
  </si>
  <si>
    <t>00063888</t>
  </si>
  <si>
    <t>LUQUE MORENO MARIA DOLORES</t>
  </si>
  <si>
    <t>FUENTES LUNA JUAN</t>
  </si>
  <si>
    <t>VVDA. HABITUAL SITA C/MANUEL BENITEZ EL CORDOBES, 2  - BL. 12 - 3º-2</t>
  </si>
  <si>
    <t>3H-G-140025157</t>
  </si>
  <si>
    <t>00064009</t>
  </si>
  <si>
    <t>PRATS MIQUEL ELENA</t>
  </si>
  <si>
    <t>VIVIENDA PRICNIPAL DESTINADA AL ALQUILER</t>
  </si>
  <si>
    <t>C/FRANCISCANS, 30, 6ºB, 12500, VINAROZ (CASTELLON)</t>
  </si>
  <si>
    <t>3H-G-140025385</t>
  </si>
  <si>
    <t>00064534</t>
  </si>
  <si>
    <t>ROLDAN GUZMAN CONCEPCION</t>
  </si>
  <si>
    <t>AVALOS ROLDAN ROCÍO</t>
  </si>
  <si>
    <t>VIVIENDA SECUNDARIA DESTINADA ALQUILER  C/BUENOS AIRES,8 1º 1 C.P 14006</t>
  </si>
  <si>
    <t>C/BUENOS AIRES, 8 1º-1, CP 14006</t>
  </si>
  <si>
    <t>3H-G-140025509</t>
  </si>
  <si>
    <t>00003513</t>
  </si>
  <si>
    <t>MARTINEZ MATEO JOSEFA</t>
  </si>
  <si>
    <t>RODOLFO GIL, 6 1º-2</t>
  </si>
  <si>
    <t>02HO91028067</t>
  </si>
  <si>
    <t>00064675</t>
  </si>
  <si>
    <t>BERENGENA MANSO AUXILIADORA</t>
  </si>
  <si>
    <t>PIZARRO BERENGENA GUADALUPE</t>
  </si>
  <si>
    <t>VIVIENDA PPAL. ULTIMA PLANTA</t>
  </si>
  <si>
    <t>AVENIDA MEDINA AZAHARA, Nº8, 6º-C, 14005-CORDOBA</t>
  </si>
  <si>
    <t>00063010</t>
  </si>
  <si>
    <t>3H-G-140025623</t>
  </si>
  <si>
    <t>00010959</t>
  </si>
  <si>
    <t>FLORES CALLAVA  EMILIO</t>
  </si>
  <si>
    <t>VIVIENDA HABITUAL. C/ ESPERANZA, 1-2º-2ª CP14007-CÓRDOBA</t>
  </si>
  <si>
    <t>18144840</t>
  </si>
  <si>
    <t>00012440</t>
  </si>
  <si>
    <t>GALLEGO RUIZ JAVIER</t>
  </si>
  <si>
    <t>AVDA. AEROPUERTO, EDIF. EMPERADOR II, 10, 4</t>
  </si>
  <si>
    <t>00001540</t>
  </si>
  <si>
    <t>65-0334970</t>
  </si>
  <si>
    <t>juancarlos.garcia@fiatc.es</t>
  </si>
  <si>
    <t>00012526</t>
  </si>
  <si>
    <t>C/ BADALONA, 2, BAJO 2</t>
  </si>
  <si>
    <t>00002452</t>
  </si>
  <si>
    <t>65-0335197</t>
  </si>
  <si>
    <t>00065538</t>
  </si>
  <si>
    <t>VIVIENDA HABITUAL DE ESCRITOR AZORIN, 2, 2º1, 14004-CORDOBA</t>
  </si>
  <si>
    <t xml:space="preserve">CL ESCRITOR AZORIN 2, 2-1_x000D_
14004 CORDOBA_x000D_
</t>
  </si>
  <si>
    <t>3H-G-140026209</t>
  </si>
  <si>
    <t>00066717</t>
  </si>
  <si>
    <t>VILLALON MORA PILAR</t>
  </si>
  <si>
    <t>PASAJE PINTOR CORDOBA, 3, 4º-4    14006 CORDOBA</t>
  </si>
  <si>
    <t>00034930</t>
  </si>
  <si>
    <t>3H-G-140027035</t>
  </si>
  <si>
    <t>00067002</t>
  </si>
  <si>
    <t>00062224</t>
  </si>
  <si>
    <t>3H-G-140027306</t>
  </si>
  <si>
    <t>00067250</t>
  </si>
  <si>
    <t xml:space="preserve">C/ ISLA FUERTEVENTURA, Nº1, PORTAL 4, 2º2- 14011 CORDOBA </t>
  </si>
  <si>
    <t>00045327</t>
  </si>
  <si>
    <t>3H-G-140027642</t>
  </si>
  <si>
    <t>00069958</t>
  </si>
  <si>
    <t>VIVIENDA SECUENDARIA UNIFAMILIAR PAREADO OCUPADA POR PROPIETARIO</t>
  </si>
  <si>
    <t>C/SAN CRISTOBAL, Nº8, 45700, CONSUEGRA (TOLEDO)</t>
  </si>
  <si>
    <t>3H-G-140029981</t>
  </si>
  <si>
    <t>00070589</t>
  </si>
  <si>
    <t>RODRIGUEZ FERNANDEZ  CARMEN</t>
  </si>
  <si>
    <t>VIVIENDA HABITUAL EN C/ LA PALMERA, 8,  3º-1</t>
  </si>
  <si>
    <t>C/ LA PALMERA 8  3º - 1</t>
  </si>
  <si>
    <t>00056331</t>
  </si>
  <si>
    <t>3H-G-140030352</t>
  </si>
  <si>
    <t>00070795</t>
  </si>
  <si>
    <t xml:space="preserve">VVDA. UNIFAMILIAR SECUNDARIA </t>
  </si>
  <si>
    <t>C/CAÑOS VERDES, 24, -HINOJOSA DEL DUQUE- CÓRDOBA</t>
  </si>
  <si>
    <t>3H-G-140030515</t>
  </si>
  <si>
    <t>00071185</t>
  </si>
  <si>
    <t>MUÑOZ RUIZ MARTA</t>
  </si>
  <si>
    <t>VIVIENDA EN ALQUILER SITA EN AVD ARIAS MALDONADO ,2 7º B MARBELLA.</t>
  </si>
  <si>
    <t>AVD. ARIAL MALDONADO 2, 7º B MARBELLA</t>
  </si>
  <si>
    <t>00057151</t>
  </si>
  <si>
    <t>3H-G-140030874</t>
  </si>
  <si>
    <t>00071204</t>
  </si>
  <si>
    <t>112005-Vvda. secundaria unifamiliar aislada</t>
  </si>
  <si>
    <t xml:space="preserve">VVDA. SECUNDARIA UNIFAMILAR AISLADA DE 120 M2 CONSTRUIDOS + ANEXO COCHERA EN PARCELA DE 3000 M2_x000D_
</t>
  </si>
  <si>
    <t>00056280</t>
  </si>
  <si>
    <t>3H-G-140030899</t>
  </si>
  <si>
    <t>00071208</t>
  </si>
  <si>
    <t>VVD SECUNDARIA</t>
  </si>
  <si>
    <t>C/ EL MADROÑAL, 26. 14192 - SANTA MARIA DE TRASSIERRA (CORDOBA)</t>
  </si>
  <si>
    <t>3H-G-140030901</t>
  </si>
  <si>
    <t>00071532</t>
  </si>
  <si>
    <t>RAEL DIAZ MIGUEL ANGEL</t>
  </si>
  <si>
    <t>RAEL DIAZ  FRANCISCO</t>
  </si>
  <si>
    <t>111005-Vvda. habitual unifamiliar aislada</t>
  </si>
  <si>
    <t>VVD HABITUAL C/. ESTRELLA, 7. 14640, VILLA DEL RIO. CORDOBA</t>
  </si>
  <si>
    <t>00022848</t>
  </si>
  <si>
    <t>3H-G-140031206</t>
  </si>
  <si>
    <t>00071812</t>
  </si>
  <si>
    <t>CEREZO GARCIA CARLOS</t>
  </si>
  <si>
    <t>VIVIENDA HABITUAL</t>
  </si>
  <si>
    <t>00040419</t>
  </si>
  <si>
    <t>3H-G-140031530</t>
  </si>
  <si>
    <t>00071874</t>
  </si>
  <si>
    <t>VIVIENDA DESTINADA ALQUILER PARA USO HABITUAL.</t>
  </si>
  <si>
    <t>00061987</t>
  </si>
  <si>
    <t>3H-G-140031589</t>
  </si>
  <si>
    <t>00071949</t>
  </si>
  <si>
    <t>COOLS CHANTAL</t>
  </si>
  <si>
    <t>BENAMONARDA GUIAS  S.C.</t>
  </si>
  <si>
    <t xml:space="preserve">VVD HABITUAL SITA EN CALLE ARCOS 23 2º B </t>
  </si>
  <si>
    <t>C/ ARCOS 23, 2º-B_x000D_
11402 - JEREZ DE LA FRONTERA</t>
  </si>
  <si>
    <t>3H-G-140031809</t>
  </si>
  <si>
    <t>00072218</t>
  </si>
  <si>
    <t>SANCHEZ HEREDERO RAMON</t>
  </si>
  <si>
    <t xml:space="preserve">AMBULANCIAS SANCHEZ, S.L. </t>
  </si>
  <si>
    <t>C/ DEMOCRACIA, 91, PUERTA 7_x000D_
46014 - VALENCIA</t>
  </si>
  <si>
    <t>3H-G-511040524</t>
  </si>
  <si>
    <t>00072388</t>
  </si>
  <si>
    <t>00036168</t>
  </si>
  <si>
    <t>3H-G-511040837</t>
  </si>
  <si>
    <t>00072420</t>
  </si>
  <si>
    <t>GARCIA-PANTALEON RUBIO MONICA</t>
  </si>
  <si>
    <t>C/ CARCAMO 18 1º 16 CP. 14001 CORDOBA</t>
  </si>
  <si>
    <t>00046444</t>
  </si>
  <si>
    <t>3H-G-511040892</t>
  </si>
  <si>
    <t>00072510</t>
  </si>
  <si>
    <t>CABEZAS NOVALES ROCIO</t>
  </si>
  <si>
    <t>C/ MARTIN GAITE, 2, 3º-A_x000D_
14006 - CORDOBA</t>
  </si>
  <si>
    <t>3H-G-511041037</t>
  </si>
  <si>
    <t>00072525</t>
  </si>
  <si>
    <t>GOMEZ GUTIERREZ RAFAEL FERMIN</t>
  </si>
  <si>
    <t xml:space="preserve">VIVIENDA OCUPADA EN REGIMEN DE ALQUILER POR ASEGURADO.  LOFT SITUADA EN PLANTA BAJA. </t>
  </si>
  <si>
    <t>C/JUAN ALFONSO DE BAENA Nº 10 LOFT 1-C 14014 CORDOBA</t>
  </si>
  <si>
    <t>00052126</t>
  </si>
  <si>
    <t>3H-G-511041065</t>
  </si>
  <si>
    <t>00072871</t>
  </si>
  <si>
    <t>VVDA HABITUAL.C/ BEATO JUAN BAUTISTA, 5</t>
  </si>
  <si>
    <t>00052297</t>
  </si>
  <si>
    <t>3H-G-511041726</t>
  </si>
  <si>
    <t>00073198</t>
  </si>
  <si>
    <t>CONTRERAS GARCES  PILAR</t>
  </si>
  <si>
    <t>TORRENT CASTELLET JOSE</t>
  </si>
  <si>
    <t>VVD SECUNDARIA EN PLAZA JOSE ANTONIO, 3 1º  42120 GÓMARA (SORIA)</t>
  </si>
  <si>
    <t>00003980</t>
  </si>
  <si>
    <t>3H-G-511042199</t>
  </si>
  <si>
    <t>00073331</t>
  </si>
  <si>
    <t>VIVIENDA SECUNDARIA  EN URBANIZACION BONANZA PISO 85-C</t>
  </si>
  <si>
    <t>URBANIZACION BONANZA PISO 85-C</t>
  </si>
  <si>
    <t>00048236</t>
  </si>
  <si>
    <t>3H-G-431000002</t>
  </si>
  <si>
    <t>00074527</t>
  </si>
  <si>
    <t>VVDA. ARRENDADA A UN INQUILINO. PZA. VISTA ALEGRE 3, 6º-2. CÓRDOBA</t>
  </si>
  <si>
    <t>PZA. VISTA ALEGRE 3, 6º-2. CÓRDOBA</t>
  </si>
  <si>
    <t>00043938</t>
  </si>
  <si>
    <t>3H-G-431002525</t>
  </si>
  <si>
    <t>00074757</t>
  </si>
  <si>
    <t>VELASCO ORTIZ M ª CARMEN</t>
  </si>
  <si>
    <t>VIVIENDA SECUNDARIA</t>
  </si>
  <si>
    <t>00044098</t>
  </si>
  <si>
    <t>3H-G-431003041</t>
  </si>
  <si>
    <t>00076413</t>
  </si>
  <si>
    <t>PISO INTERMEDIO DESTINADO ALQUILER VACACIONAL</t>
  </si>
  <si>
    <t>00044134</t>
  </si>
  <si>
    <t>3H-G-431003995</t>
  </si>
  <si>
    <t>00076857</t>
  </si>
  <si>
    <t>VIVIENDA ARRENDADA A UN INQUILINO</t>
  </si>
  <si>
    <t>C/ Alcalde Pineda de las Inf, 2, 2º 1_x000D_
14006</t>
  </si>
  <si>
    <t>00060679</t>
  </si>
  <si>
    <t>3H-G-431004893</t>
  </si>
  <si>
    <t>00033755</t>
  </si>
  <si>
    <t xml:space="preserve">C.C.D.R. RENFE </t>
  </si>
  <si>
    <t>4-Asoc. Recreativo Cultural</t>
  </si>
  <si>
    <t>3380-Multirriesgo Comercio</t>
  </si>
  <si>
    <t>GENERALI SECTOR SERVICIOS</t>
  </si>
  <si>
    <t>121002-Hostelería y restauración, taberna</t>
  </si>
  <si>
    <t>SEDE SOCIAL EN PEÑA PLAZA- MUSICO ZIRYAB, 8-14.005- CORDOBA</t>
  </si>
  <si>
    <t>00001139</t>
  </si>
  <si>
    <t>3S-G-140000202</t>
  </si>
  <si>
    <t>00056572</t>
  </si>
  <si>
    <t>LOPEZ DE VILLALTA ANGUITA MARIA SOLEDAD</t>
  </si>
  <si>
    <t>GENERALI NEGOCIO</t>
  </si>
  <si>
    <t>126003 - Servicios y salud, peluqueria</t>
  </si>
  <si>
    <t xml:space="preserve">LOCAL C/ FEDERICO MENDIZABAL 10 (PASAJE) 23001 JAEN </t>
  </si>
  <si>
    <t>00028141</t>
  </si>
  <si>
    <t>4C-G-140002044</t>
  </si>
  <si>
    <t>00061690</t>
  </si>
  <si>
    <t xml:space="preserve">LOMOA INGENIERIA, S.L.P. </t>
  </si>
  <si>
    <t>999999-PENDIENTE CREAR CODIGO</t>
  </si>
  <si>
    <t>OFICINA SITUADA  C/MORERIA, Nº11, 1ª, OFICINA 1 Y 2, CORDOBA</t>
  </si>
  <si>
    <t>C/MORERIA, Nº11, 1ª, OFICINA 1 Y 2, CORDOBA</t>
  </si>
  <si>
    <t>4C-G-140002393</t>
  </si>
  <si>
    <t>00062113</t>
  </si>
  <si>
    <t xml:space="preserve">COMUNIDAD DE PROPIETARIOS MORERIA 11 </t>
  </si>
  <si>
    <t>181003-Edificios, oficinas</t>
  </si>
  <si>
    <t>COMUNIDAD DE PROPIETARIOS, MORERIA, Nº11</t>
  </si>
  <si>
    <t>C/MORERIA, 11, 14008-CORDOBA</t>
  </si>
  <si>
    <t>00058307</t>
  </si>
  <si>
    <t>3S-G-140000487</t>
  </si>
  <si>
    <t>00064739</t>
  </si>
  <si>
    <t>GARCIA GIL FRANCISCO JAVIER</t>
  </si>
  <si>
    <t xml:space="preserve">ALEA VERSION, S.L. </t>
  </si>
  <si>
    <t xml:space="preserve">GENERALI MI EMPRESA </t>
  </si>
  <si>
    <t>123004-Oficinas y despachos, Sede Social</t>
  </si>
  <si>
    <t>OFICINA CON LOFT HABILITADO</t>
  </si>
  <si>
    <t>AVENIDA AVIACION, Nº24, BLOQUE B, 2ºJ, 28044-MADRID</t>
  </si>
  <si>
    <t>MS-G-140000015</t>
  </si>
  <si>
    <t>cseempresas@generali.es</t>
  </si>
  <si>
    <t>00071791</t>
  </si>
  <si>
    <t>130013-Indust. Material Informático</t>
  </si>
  <si>
    <t xml:space="preserve">EMPRESA DEDICADA A LA VENTA DE CONSUMIBLES Y MATERIAL INFORMÁTICO </t>
  </si>
  <si>
    <t>00061966</t>
  </si>
  <si>
    <t>MS-G-140000205</t>
  </si>
  <si>
    <t>00071824</t>
  </si>
  <si>
    <t>121005-Hostelería y restauración, cafetería</t>
  </si>
  <si>
    <t>BAR/CAFETERIA CON COCINA. CLUB TAURINO ALCOLEA.</t>
  </si>
  <si>
    <t>00056736</t>
  </si>
  <si>
    <t>4C-G-140002964</t>
  </si>
  <si>
    <t>00072452</t>
  </si>
  <si>
    <t xml:space="preserve">PARROQUIA SANTA MARIA DE GUADALUPE </t>
  </si>
  <si>
    <t>26-Asoc. Religiosa</t>
  </si>
  <si>
    <t>130005 -Indust., locales religiosos</t>
  </si>
  <si>
    <t>IGLESIA SANTA MARIA DE GUADALUPE</t>
  </si>
  <si>
    <t>00001034</t>
  </si>
  <si>
    <t>3S-G-511000660</t>
  </si>
  <si>
    <t>00030893</t>
  </si>
  <si>
    <t xml:space="preserve">RVG DISTRIBUCIONES GRAFICAS, S.L. </t>
  </si>
  <si>
    <t>GENERALI PYME</t>
  </si>
  <si>
    <t>133001-Indust., Taller de artes gráficas</t>
  </si>
  <si>
    <t>NAVE EN ALQUILER DESTINADA ALMACEN DE PAPEL Y MATERIAL DE ARTES GRAFICAS</t>
  </si>
  <si>
    <t xml:space="preserve">IMPRENTA LA ALBORADA PARCELA 241 NAVE 9 POLIGONO LAS QUEMADAS </t>
  </si>
  <si>
    <t>3P-G-140000223</t>
  </si>
  <si>
    <t>00037599</t>
  </si>
  <si>
    <t>GRAU MARTI JUAN VICENTE</t>
  </si>
  <si>
    <t>GENERALI AGRO</t>
  </si>
  <si>
    <t>137001-Indust., Agrario explotacion, Vvda, fincas</t>
  </si>
  <si>
    <t>ACTIVIDAD AGROPECUARIA DE REGADIO</t>
  </si>
  <si>
    <t>00032440</t>
  </si>
  <si>
    <t>3A-G-140000428</t>
  </si>
  <si>
    <t>00037672</t>
  </si>
  <si>
    <t>127001-Talleres no industriales, lavado de automov</t>
  </si>
  <si>
    <t>TALLER DE REPARACION DE BALLESTAS Y VENTA DE ACCESORIOS</t>
  </si>
  <si>
    <t>00037355</t>
  </si>
  <si>
    <t>3P-G-140000583</t>
  </si>
  <si>
    <t>00051761</t>
  </si>
  <si>
    <t>LUQUE VILLALON JORGE</t>
  </si>
  <si>
    <t>130014-Indust. Fabricación de menaje de hogar</t>
  </si>
  <si>
    <t>FABRICACION DE ARTÍCULOS DEL HOGAR SIN GÉNERO (SERVICIO DE CONFECCIÓN)</t>
  </si>
  <si>
    <t>00022653</t>
  </si>
  <si>
    <t>3P-G-140001137</t>
  </si>
  <si>
    <t>00053610</t>
  </si>
  <si>
    <t>SEGOVIA COTANO ANTONIA</t>
  </si>
  <si>
    <t>139101-Indust., naves destinadas a alquiler</t>
  </si>
  <si>
    <t>NAVE ALQUILADA A UN TERCERO ( RIMA GASTRONOMICA, S.L.U) QUE REALIZARA LA SIGUIENTE ACTIVIDAD: COCINA DE PLATOS PREPARADOS Y ENVIO A DOMICILIO.</t>
  </si>
  <si>
    <t>C/ SOR ANGELA DE LA CRUZ, NAVE1 (8A) ( CORDOBA)</t>
  </si>
  <si>
    <t>00049023</t>
  </si>
  <si>
    <t>3P-G-140001202</t>
  </si>
  <si>
    <t>00057790</t>
  </si>
  <si>
    <t xml:space="preserve">THE BRAVE INTERNATIONAL TRADE, S.L. </t>
  </si>
  <si>
    <t>ALMACEN Y COMERCIO AL POR MAYOR Y MENOR DE ARTICULOS DE BAZAR, SIN ELECTRODOMESTICOS, TELEFONCIA MOVIL NI MATERIAS DE GRADO DE PELIGROSIDAD 1 Y 2.</t>
  </si>
  <si>
    <t>GERALD BRENAN, 39-41 POLIGONO INDUSTRIAL GUADALHORCE 29004  MALAGA</t>
  </si>
  <si>
    <t>3P-G-140001398</t>
  </si>
  <si>
    <t>00071751</t>
  </si>
  <si>
    <t>SORIANO LOZANO BARTOLOME</t>
  </si>
  <si>
    <t>134001-Indust., Fábrica de espuma de poliuretano</t>
  </si>
  <si>
    <t>ALMACEN DE MATERIAS PLASTICAS (EXCLUIDOS RESIDUOS) CON SECCION DE CORTE</t>
  </si>
  <si>
    <t>00028348</t>
  </si>
  <si>
    <t>3P-G-140001766</t>
  </si>
  <si>
    <t>00072479</t>
  </si>
  <si>
    <t xml:space="preserve">CARPINTERIA MEDINA SOC. COOP. AND. </t>
  </si>
  <si>
    <t>MEDINA GONZALEZ JUAN MANUEL</t>
  </si>
  <si>
    <t>139006-Indust., Almacén de maquinaria</t>
  </si>
  <si>
    <t xml:space="preserve">CONTENIDO ALMACEN DE HERRAMIENTAS DE INSTALADOR DE PUERTAS </t>
  </si>
  <si>
    <t>POL. IND. LA VAQUERA. CP 14740 HORNACHUELOS (CORDOBA)</t>
  </si>
  <si>
    <t>00043175</t>
  </si>
  <si>
    <t>3P-G-511001765</t>
  </si>
  <si>
    <t>00074526</t>
  </si>
  <si>
    <t xml:space="preserve">REVESTIMIENTO MR FACHADAS, S.L. </t>
  </si>
  <si>
    <t>TALLER  DE  CARPINTERÍA  METÁLICA  DE  ALUMINIO  CON  MAQUINARIA  DE  BANCADA  FIJA  Y  MÁQUINAS  HERRAMIENTAS  DE  TRABAJO  MANUALES  Y  UTILLAJE  PARA  LABORES  DE  CONSTRUCCIÓN  Y/O  MONTAJE  DE  FACHADAS  FUERA  DE  TALLER.</t>
  </si>
  <si>
    <t>C.FRESADORES,13,NAVE 2 PI TORRECILLA 14013 - CORDOBA</t>
  </si>
  <si>
    <t>00052339</t>
  </si>
  <si>
    <t>3P-G-431000083</t>
  </si>
  <si>
    <t>00009408</t>
  </si>
  <si>
    <t>1100101GE</t>
  </si>
  <si>
    <t>RESPONSABILIDAD CIVIL GENERAL</t>
  </si>
  <si>
    <t>ARROYO PEREZ RAMONA</t>
  </si>
  <si>
    <t>3401-R.C. General Empresas</t>
  </si>
  <si>
    <t>201004-R.C., Líneas eléctricas/Centros transf.</t>
  </si>
  <si>
    <t>RESPONSABILDAD CIVIL CENTRO TRANSFORMADOR 100 Kvas</t>
  </si>
  <si>
    <t>RF-5-410005897</t>
  </si>
  <si>
    <t>00044958</t>
  </si>
  <si>
    <t xml:space="preserve">TOTAL EMPOWER, S.L.U. </t>
  </si>
  <si>
    <t>3R RESPONSABILIDAD CIVIL EMPRESAS Y AUTONOMOS</t>
  </si>
  <si>
    <t>212003-R.C., Emp. Industriales, Prod. Naturales</t>
  </si>
  <si>
    <t>FABRICACION DE PRODUCTOS ALIMENTICIOS/DIETÉTICOS A BASE DE PRODUCTOS NATURALES (EXCLUIDO PRODUCTOS FARMACEUTICOS)</t>
  </si>
  <si>
    <t>3R-G-140001836</t>
  </si>
  <si>
    <t>00046768</t>
  </si>
  <si>
    <t xml:space="preserve">SEXTO MARIO PATRIMONIO Y EDUCACION, S.L.U </t>
  </si>
  <si>
    <t>GUTIERREZ DEZA  MARIA ISABEL</t>
  </si>
  <si>
    <t>201008-R.C., Centro docente</t>
  </si>
  <si>
    <t>EMPRESA DEDICADA A LA REALIZACIÓN DE TALLERES INFANTILES, RUTAS POR CÓRDOBA Y RECREACIÓN TEATRAL CULTURAL</t>
  </si>
  <si>
    <t>3R-G-140001923</t>
  </si>
  <si>
    <t>00049328</t>
  </si>
  <si>
    <t xml:space="preserve">ASOCIACION GRUPO SCOUT BADEN POWELL 324 </t>
  </si>
  <si>
    <t>213001-R.C., Asoc./Clubes, Cultural y Recreativo</t>
  </si>
  <si>
    <t>RESPONSABILIDAD CIVIL ASOCIACION "GRUPO SCOUT BADEN POWELL 324"</t>
  </si>
  <si>
    <t>AVDA. MEDINA AZAHARA 49 PORTAL 5. 14005 CORDOBA</t>
  </si>
  <si>
    <t>3R-G-140002033</t>
  </si>
  <si>
    <t>00058305</t>
  </si>
  <si>
    <t xml:space="preserve">ASOCIACION AMIGOS DE LA GUITARRA CLASICA MIGUEL BARBERA </t>
  </si>
  <si>
    <t>28-Asoc.Profesional</t>
  </si>
  <si>
    <t>ASOCIACION CULTURAL O ARTISTICA</t>
  </si>
  <si>
    <t>RS-G-140000486</t>
  </si>
  <si>
    <t>00074571</t>
  </si>
  <si>
    <t xml:space="preserve">CORTIJO CABRIÑANA, S.L. </t>
  </si>
  <si>
    <t>GRANJA ESCUELA CORTIJO CABRIÑANA</t>
  </si>
  <si>
    <t>00072344</t>
  </si>
  <si>
    <t>RS-G-431000425</t>
  </si>
  <si>
    <t>00076815</t>
  </si>
  <si>
    <t>221003-R.C. General (NO prof.) empresas servicios</t>
  </si>
  <si>
    <t>EMPRESA DEDICADA A LABORES DE CONSTRUCCION Y MONTAJE DE FACHADAS VENTILADAS Y MUROS CORTINA Y CARPINTERIA METALICA EN GENERAL.</t>
  </si>
  <si>
    <t>00055756</t>
  </si>
  <si>
    <t>RS-G-431000779</t>
  </si>
  <si>
    <t>00024699</t>
  </si>
  <si>
    <t>2100107GE</t>
  </si>
  <si>
    <t>RESPONSABILIDAD CIVIL CAZADOR</t>
  </si>
  <si>
    <t xml:space="preserve">DUEÑAS CRUZ  JOSE MARÍA </t>
  </si>
  <si>
    <t>3404-R.C. Cazador</t>
  </si>
  <si>
    <t>201001-R.C., Cazador</t>
  </si>
  <si>
    <t xml:space="preserve">R.C CAZADOR JOSE MARIA DUEÑAS CRUZ </t>
  </si>
  <si>
    <t>27-G-140000420</t>
  </si>
  <si>
    <t>00028144</t>
  </si>
  <si>
    <t>JURADO HERRERA JOSE LUIS</t>
  </si>
  <si>
    <t>GENERALI R.C. CAZADOR Y PESCADOR EXPRESS</t>
  </si>
  <si>
    <t>RESP. CIVIL CAZADOR</t>
  </si>
  <si>
    <t>00008213</t>
  </si>
  <si>
    <t>27-G-140000512</t>
  </si>
  <si>
    <t>00030976</t>
  </si>
  <si>
    <t>RESP. CIVIL CAZADOR JESUS GALLARDO HEREDIA</t>
  </si>
  <si>
    <t>27-G-140000596</t>
  </si>
  <si>
    <t>00034147</t>
  </si>
  <si>
    <t>HOGAR PLUS</t>
  </si>
  <si>
    <t>VIVENDA HABITUAL  C/. MANUEL HERNANDEZ MARTIN Nº 6</t>
  </si>
  <si>
    <t>C/ MANUEL HERNANDEZ MARTIN 6, SAN CRISTOBAL DE LA LAGUNA, CP 38203</t>
  </si>
  <si>
    <t>GPDFY1500106</t>
  </si>
  <si>
    <t>00071750</t>
  </si>
  <si>
    <t>LOPEZ MORENO ANTONIO FRANCISCO</t>
  </si>
  <si>
    <t>RESPONSABILIDAD CIVIL DEL CAZADOR</t>
  </si>
  <si>
    <t>00062085</t>
  </si>
  <si>
    <t>27-G-140001827</t>
  </si>
  <si>
    <t>00072135</t>
  </si>
  <si>
    <t>CORNEJO DURAN MANUEL</t>
  </si>
  <si>
    <t>RESPONSABILIDAD CIVIL  DEL CAZADOR</t>
  </si>
  <si>
    <t>00062110</t>
  </si>
  <si>
    <t>27-G-140001854</t>
  </si>
  <si>
    <t>00074473</t>
  </si>
  <si>
    <t>2100109GE</t>
  </si>
  <si>
    <t>RESPONSABILIDAD CIVIL GENERAL PARTICULARES PRIVADA</t>
  </si>
  <si>
    <t>MARTINEZ BAENA FRANCISCO JAVIER</t>
  </si>
  <si>
    <t>3405-R.C. General Particulares/Privada</t>
  </si>
  <si>
    <t>217001-R.C. Privada</t>
  </si>
  <si>
    <t>RESPONSABILIDAD CIVIL MONITOR-PROFESOR DEPORTIVO / SOCORRISTA, IDENTIFICADO EN PÓLIZA (EXCLUIDO DEPORTES DE RIESGO).</t>
  </si>
  <si>
    <t>00038389</t>
  </si>
  <si>
    <t>RS-G-431000353</t>
  </si>
  <si>
    <t>00030220</t>
  </si>
  <si>
    <t>1100801GE</t>
  </si>
  <si>
    <t>EQUIPOS Y GARANTÍAS</t>
  </si>
  <si>
    <t xml:space="preserve">AYUNTAMIENTO DE MAYORGA </t>
  </si>
  <si>
    <t>3671-Equipos Electronicos</t>
  </si>
  <si>
    <t>GENERALI EQUIPOS ELECTRÓNICOS</t>
  </si>
  <si>
    <t>172001-Equipos electrónicos</t>
  </si>
  <si>
    <t>SISTEMA DE ALUMBRADO PUBLICO DE EXTERIORES POR LEDS</t>
  </si>
  <si>
    <t>MAYORGA 47680 (VALLADOLID)</t>
  </si>
  <si>
    <t>M5-G-140000005</t>
  </si>
  <si>
    <t>00025122</t>
  </si>
  <si>
    <t>1100202GE</t>
  </si>
  <si>
    <t>ACCIDENTES COLECTIVOS</t>
  </si>
  <si>
    <t xml:space="preserve">BODEGAS EL GALLO, S.L. </t>
  </si>
  <si>
    <t>313019- Acc. Conv. Colect., Vitivinicola Cordoba</t>
  </si>
  <si>
    <t>COLECTIVO TRABAJADORES INNOMINADA</t>
  </si>
  <si>
    <t>221-Baja Cía. política suscripción</t>
  </si>
  <si>
    <t xml:space="preserve">LA COMPAÑIA NOS TRASLADA QUE A VENCIMIENTO MODIFICA LAS CONDICIONES DE CONTRATACION </t>
  </si>
  <si>
    <t>00008720</t>
  </si>
  <si>
    <t>W9-G-140000036</t>
  </si>
  <si>
    <t>00036327</t>
  </si>
  <si>
    <t xml:space="preserve">TAPICERIAS HERMANOS PEINADO, S.L. </t>
  </si>
  <si>
    <t>GENERALI ACCIDENTES CONVENIO</t>
  </si>
  <si>
    <t>313013- Acc. Conv. Colectivo Madera/Corcho Córdoba</t>
  </si>
  <si>
    <t xml:space="preserve">ACCIDENTES CONVENIO COLECTIVO MADERA Y CORCHO PROVINCIA DE CORDOBA_x000D_
_x000D_
_x000D_
</t>
  </si>
  <si>
    <t>L1-G-140001536</t>
  </si>
  <si>
    <t>00034067</t>
  </si>
  <si>
    <t>2100203GE</t>
  </si>
  <si>
    <t>ACCIDENTES INDIVIDUAL</t>
  </si>
  <si>
    <t>POZA RUIZ FELIX DE LA</t>
  </si>
  <si>
    <t>3725-Accidentes Individual</t>
  </si>
  <si>
    <t>GENERALI ACCIDENTES</t>
  </si>
  <si>
    <t>311001-Accidentes Individual</t>
  </si>
  <si>
    <t>POZA RUIZ, FELIX DE LA</t>
  </si>
  <si>
    <t>00000960</t>
  </si>
  <si>
    <t>50-G-140000446</t>
  </si>
  <si>
    <t>00038081</t>
  </si>
  <si>
    <t>FERNANDEZ SOLIS JOSE</t>
  </si>
  <si>
    <t>VIVIENDA HABITUAL PISO INTERMEDIO  C. PERIODISTA QUESADA CHACON Nº 6, PISO 1 PUERTA B ESC 2 14005 CORDOBA</t>
  </si>
  <si>
    <t xml:space="preserve"> C. PERIODISTA QUESADA CHACON Nº 6, PISO 1 PUERTA B ESC 2 14005 CORDOBA</t>
  </si>
  <si>
    <t>00033853</t>
  </si>
  <si>
    <t>GPDGA1200279</t>
  </si>
  <si>
    <t>00030088</t>
  </si>
  <si>
    <t>2101401GE</t>
  </si>
  <si>
    <t>DECESOS</t>
  </si>
  <si>
    <t>DONOSO FERNANDEZ JESUS RAMON</t>
  </si>
  <si>
    <t>3730-Decesos</t>
  </si>
  <si>
    <t>GENERALI PROTECCIÓN FAMILIAR</t>
  </si>
  <si>
    <t>331001-Decesos</t>
  </si>
  <si>
    <t>DECESOS JESUS DONOSO MUJER Y DOS HIJOS</t>
  </si>
  <si>
    <t>07-g-140003785</t>
  </si>
  <si>
    <t>00038807</t>
  </si>
  <si>
    <t>CALLE BOLSA, 125  1-E     11540(CADIZ)</t>
  </si>
  <si>
    <t>GPDGY2700183</t>
  </si>
  <si>
    <t>00031780</t>
  </si>
  <si>
    <t>CAMACHO WAMPERCIN MANUEL</t>
  </si>
  <si>
    <t>MANUEL CAMACHO Y ESPOSA DOLORES GOMEZ MIÑAN</t>
  </si>
  <si>
    <t>00019439</t>
  </si>
  <si>
    <t>07-G-140004176</t>
  </si>
  <si>
    <t>00035156</t>
  </si>
  <si>
    <t>SERRANO DIAZ SONIA</t>
  </si>
  <si>
    <t>SONIA SERRANO DÍAZ, FRANCISCO JAVIER CAÑETE URBANO Y LYA CAÑETE SERRANO</t>
  </si>
  <si>
    <t>07-G-140004684</t>
  </si>
  <si>
    <t>00037280</t>
  </si>
  <si>
    <t>JUAN JOSÉ PADRAZA OBRERO, SU MUJER E HIJOS</t>
  </si>
  <si>
    <t>14009</t>
  </si>
  <si>
    <t>07-G-140005021</t>
  </si>
  <si>
    <t>00039072</t>
  </si>
  <si>
    <t>ORTIZ MURES BERNARDO</t>
  </si>
  <si>
    <t>SEGURO DE DECESOS FAMILIA TRES ASEGURADOS</t>
  </si>
  <si>
    <t>07-G-140005362</t>
  </si>
  <si>
    <t>00040654</t>
  </si>
  <si>
    <t>JESUS GALLARDO HEREDIA Y FAMILIA</t>
  </si>
  <si>
    <t>07-G-140005620</t>
  </si>
  <si>
    <t>00041151</t>
  </si>
  <si>
    <t>SEGURO DE DECESOS FAMILIAR</t>
  </si>
  <si>
    <t>07-G-140002068</t>
  </si>
  <si>
    <t>00041518</t>
  </si>
  <si>
    <t>MARTINEZ MARTINEZ PILAR</t>
  </si>
  <si>
    <t>SEGURO DE DECESOS: PILAR MARTINEZ MARTINEZ, CARLOS LEÑA MARTINEZ Y PILAR LEÑA MARTINEZ</t>
  </si>
  <si>
    <t>07-G-140005773</t>
  </si>
  <si>
    <t>00041554</t>
  </si>
  <si>
    <t>SEGURO DECESOS: FRANCISCO JAVIER IBAÑEZ ROMERO, MARTA IBAÑEZ CAÑETE Y JAVIER IBAÑEZ CAÑETE</t>
  </si>
  <si>
    <t>07-G-140005805</t>
  </si>
  <si>
    <t>00044044</t>
  </si>
  <si>
    <t>DECESOS Mª JOSE CAMACHO MENOR E HIJOS</t>
  </si>
  <si>
    <t>07-G-140006107</t>
  </si>
  <si>
    <t>00057181</t>
  </si>
  <si>
    <t>FERIA ARANDA MANUEL</t>
  </si>
  <si>
    <t>DECESOS 3 MIEMBROS DE LA FAMILIA DE MANUEL FERIA ARANDA</t>
  </si>
  <si>
    <t>07-G-140007560</t>
  </si>
  <si>
    <t>00057982</t>
  </si>
  <si>
    <t>SANCHEZ MURILLO MARIA TERESA</t>
  </si>
  <si>
    <t>DECESOS MARÍA TERESA SANCHEZ MURILLO</t>
  </si>
  <si>
    <t>07-G-140007700</t>
  </si>
  <si>
    <t>00046392</t>
  </si>
  <si>
    <t>ALCAIDE CIRERA MARIA</t>
  </si>
  <si>
    <t>AVAD. CRUZ DE JUAREZ, 16, Puerta B, BAJO 2</t>
  </si>
  <si>
    <t>00012525</t>
  </si>
  <si>
    <t>GPDHN1300214</t>
  </si>
  <si>
    <t>00025226</t>
  </si>
  <si>
    <t>MARIN RODRIGUEZ JUAN MANUEL</t>
  </si>
  <si>
    <t>HELVETIA CIA. SUIZA SA DE SEGUROS Y REASEGUROS, SA</t>
  </si>
  <si>
    <t xml:space="preserve">Matrícula: 9772-HMK Marca: CITROEN Modelo: C4 1.6HDI COLLECTION </t>
  </si>
  <si>
    <t>00022265</t>
  </si>
  <si>
    <t>C5A0N0005972</t>
  </si>
  <si>
    <t>00025236</t>
  </si>
  <si>
    <t xml:space="preserve">ARTES GRAFICAS UNIGRAF, S.L. </t>
  </si>
  <si>
    <t>A15 HELVETIA FURGONETA ESTANDAR</t>
  </si>
  <si>
    <t xml:space="preserve">Matrícula: 5165-DJL Marca: CITROEN Modelo: JUMPER FGN 33 C 2.0 </t>
  </si>
  <si>
    <t>00015363</t>
  </si>
  <si>
    <t>C5A150002720</t>
  </si>
  <si>
    <t>00025437</t>
  </si>
  <si>
    <t>GARCIA SUAREZ MARGARITA</t>
  </si>
  <si>
    <t>A09 HELVETIA TURISMO SEGURO</t>
  </si>
  <si>
    <t xml:space="preserve">Matrícula: 7005-CNC Marca: NISSAN Modelo: ALMERA 2.2 DCI VISIA </t>
  </si>
  <si>
    <t>00009941</t>
  </si>
  <si>
    <t>C5A090004439</t>
  </si>
  <si>
    <t>00025478</t>
  </si>
  <si>
    <t>DANTAS MARTINEZ ANTONIO</t>
  </si>
  <si>
    <t xml:space="preserve">Matrícula: 8695-BLB Marca: CITROEN Modelo: C5 2.0 HDI SX </t>
  </si>
  <si>
    <t>00006328</t>
  </si>
  <si>
    <t>C5A090004438</t>
  </si>
  <si>
    <t>jose.alcala@helvetia.es</t>
  </si>
  <si>
    <t>00025964</t>
  </si>
  <si>
    <t>LUNA RAMIREZ ANA MARIA</t>
  </si>
  <si>
    <t xml:space="preserve">Matrícula: 1916-GNB Marca: NISSAN Modelo: QASHQAI 2.0DCI ACENT </t>
  </si>
  <si>
    <t>C5A0N0006179</t>
  </si>
  <si>
    <t>00027249</t>
  </si>
  <si>
    <t>SILVAN MARTINEZ RAFAEL</t>
  </si>
  <si>
    <t>PORCEL MORENO CARMEN</t>
  </si>
  <si>
    <t xml:space="preserve">Matrícula: 3042-HVJ Marca: SKODA Modelo: YETI OUTDOOR EDITION </t>
  </si>
  <si>
    <t>C5A0N0006413</t>
  </si>
  <si>
    <t>00028245</t>
  </si>
  <si>
    <t>SALINAS DE LA PUENTE JOSE MARIA</t>
  </si>
  <si>
    <t>AUTOS NAE - ELITE / PREMIUM</t>
  </si>
  <si>
    <t xml:space="preserve">Matrícula: 7158GWG Marca: AUDI Modelo: A3 1.6 TDI ATTRACTION </t>
  </si>
  <si>
    <t>00013684</t>
  </si>
  <si>
    <t>C5A0N0006608</t>
  </si>
  <si>
    <t>00029163</t>
  </si>
  <si>
    <t>CHACON BORREGO FATIMA</t>
  </si>
  <si>
    <t xml:space="preserve">Matrícula: 0243-GFD Marca: RENAULT Modelo: GRAND MODUS DYNAMIQU </t>
  </si>
  <si>
    <t>C5A0N0006778</t>
  </si>
  <si>
    <t>00030655</t>
  </si>
  <si>
    <t>HABA ACOSTA JOSE DE LA</t>
  </si>
  <si>
    <t xml:space="preserve">Matrícula: CO-8758-AV Marca: OPEL Modelo: ASTRA 2.0 DI 16V CON </t>
  </si>
  <si>
    <t>00015912</t>
  </si>
  <si>
    <t>C5A0N0007001</t>
  </si>
  <si>
    <t>00030725</t>
  </si>
  <si>
    <t>CEBALLOS LEON ALFONSO</t>
  </si>
  <si>
    <t xml:space="preserve">NATIONALE SUISSE AUTO - 11-Turisme - 1ª CATEGORIA  </t>
  </si>
  <si>
    <t xml:space="preserve">Matrícula: 2545-DBK Marca: CITROEN Modelo: C2 1.1 SX </t>
  </si>
  <si>
    <t>00006405</t>
  </si>
  <si>
    <t>C5A0N0007071</t>
  </si>
  <si>
    <t>00030912</t>
  </si>
  <si>
    <t>A05 HELVETIA TURISMO ESTANDAR</t>
  </si>
  <si>
    <t>4140099-Autos - Flotas</t>
  </si>
  <si>
    <t xml:space="preserve">Matrícula: CO-4539-AS Marca: MERCEDES Modelo: SLK (170-171) 230 K </t>
  </si>
  <si>
    <t>00024603</t>
  </si>
  <si>
    <t>C5A050007212</t>
  </si>
  <si>
    <t>00031311</t>
  </si>
  <si>
    <t>AUTOMÓVIL - 11-Turisme - 1ª CATEGORIA</t>
  </si>
  <si>
    <t xml:space="preserve">Matrícula: 9812-GPB Marca: AUDI Modelo: A6 3.0TDI QUATTRO TI </t>
  </si>
  <si>
    <t>00015998</t>
  </si>
  <si>
    <t>C5A0N0007194</t>
  </si>
  <si>
    <t>00032541</t>
  </si>
  <si>
    <t>DOMINGUEZ MAQUEDA JESUS</t>
  </si>
  <si>
    <t>5B1 - OFERTA Y DESARROLLO GENERALISTA - CONTACTOS EN COLECTIVOS DE CARTERA</t>
  </si>
  <si>
    <t xml:space="preserve">Matrícula: 1228-DBB Marca: RENAULT Modelo: GRAND ESPACE INITIAL </t>
  </si>
  <si>
    <t>C5A090005677</t>
  </si>
  <si>
    <t>00034144</t>
  </si>
  <si>
    <t xml:space="preserve">NATIONALE SUISSE AUTO - 1ª CATEGORIA  </t>
  </si>
  <si>
    <t xml:space="preserve">Matrícula: 1771-HKJ Marca: MERCEDES Modelo: B (246/242) 180 BLUE </t>
  </si>
  <si>
    <t>00030892</t>
  </si>
  <si>
    <t>C5A0N0007629</t>
  </si>
  <si>
    <t>00034536</t>
  </si>
  <si>
    <t>POMAR DEJEAN  JEAN PHILIPPE</t>
  </si>
  <si>
    <t xml:space="preserve">Matrícula: 2043JWR Marca: VOLVO  Modelo: V40 CROSS COUNTRY </t>
  </si>
  <si>
    <t>00011284</t>
  </si>
  <si>
    <t>C5A090005873</t>
  </si>
  <si>
    <t>00035862</t>
  </si>
  <si>
    <t>ALVAREZ ALCAIDE  RAFAEL</t>
  </si>
  <si>
    <t xml:space="preserve">Matrícula: 9911CNF Marca: SEAT Modelo: TOLEDO </t>
  </si>
  <si>
    <t>Anulado en alta del recibo 00153719 en el que se indica que se trata de un extorno por desaparicion del riesgo. Usuario Navarro, Inmaculada.</t>
  </si>
  <si>
    <t>00022531</t>
  </si>
  <si>
    <t>C5A090005936</t>
  </si>
  <si>
    <t>00036981</t>
  </si>
  <si>
    <t xml:space="preserve">Matrícula: 9252KKT Marca: CITROEN Modelo: C-ELYSEE BLUE HDI 100 </t>
  </si>
  <si>
    <t>00016727</t>
  </si>
  <si>
    <t>C5A090005987</t>
  </si>
  <si>
    <t>00038472</t>
  </si>
  <si>
    <t xml:space="preserve">Matrícula: CO-3569-AK Marca: SUZUKI Modelo: VITARA (MOD 95) 2.0 </t>
  </si>
  <si>
    <t>00025194</t>
  </si>
  <si>
    <t>C5A090006041</t>
  </si>
  <si>
    <t>00038596</t>
  </si>
  <si>
    <t>MORALES JIMENEZ LUIS FERNANDO</t>
  </si>
  <si>
    <t xml:space="preserve">Matrícula: 7549JCY Marca: VOLKSWAGWEN Modelo: GOLF  </t>
  </si>
  <si>
    <t>00024537</t>
  </si>
  <si>
    <t>C5A090006046</t>
  </si>
  <si>
    <t>00046963</t>
  </si>
  <si>
    <t xml:space="preserve">Matrícula: 7918-KGC Marca: IVECO  Modelo: 35S16 </t>
  </si>
  <si>
    <t>C8A150001192</t>
  </si>
  <si>
    <t>00050961</t>
  </si>
  <si>
    <t xml:space="preserve">Matrícula: 1246-KNZ Marca: NISSAN Modelo: QASHQAI 1.6 DCI TEKNA PREMIUM </t>
  </si>
  <si>
    <t>00037500</t>
  </si>
  <si>
    <t>C8A090000281</t>
  </si>
  <si>
    <t>00053466</t>
  </si>
  <si>
    <t xml:space="preserve">Matrícula: 7623-DMS Marca: RENAULT Modelo: MEGANE </t>
  </si>
  <si>
    <t>C8A090000361</t>
  </si>
  <si>
    <t>jose-luis.cuevas@helvetia.es</t>
  </si>
  <si>
    <t>00054319</t>
  </si>
  <si>
    <t>COLOM MARTI CLEMENTE</t>
  </si>
  <si>
    <t xml:space="preserve">Matrícula: 0929-JRK Marca: MINI Modelo: MINI ONE D 95 </t>
  </si>
  <si>
    <t>C8A090000410</t>
  </si>
  <si>
    <t>00056303</t>
  </si>
  <si>
    <t xml:space="preserve">Matrícula: 0842-JHS Marca: VOLKSWAGEN Modelo: GOLF EDITION </t>
  </si>
  <si>
    <t>00035117</t>
  </si>
  <si>
    <t>C8A090000461</t>
  </si>
  <si>
    <t>00062108</t>
  </si>
  <si>
    <t>MARTINEZ CARDENAS JUAN FRANCISCO</t>
  </si>
  <si>
    <t xml:space="preserve">Matrícula: 1313-LKN Marca: RENAULT Modelo: KADJAR </t>
  </si>
  <si>
    <t>00030913</t>
  </si>
  <si>
    <t>C6A090011113</t>
  </si>
  <si>
    <t>cav_sur@helvetia.es</t>
  </si>
  <si>
    <t>00066531</t>
  </si>
  <si>
    <t xml:space="preserve">Matrícula: 3340LRD Marca: OPEL Modelo: CORSA MI 20.5 EDITION 1.2 </t>
  </si>
  <si>
    <t>C6A090011323</t>
  </si>
  <si>
    <t>00069674</t>
  </si>
  <si>
    <t xml:space="preserve">Matrícula: 5838CWS Marca: SEAT Modelo: IBIZA 1.4 </t>
  </si>
  <si>
    <t>00030480</t>
  </si>
  <si>
    <t>C6A090011468</t>
  </si>
  <si>
    <t>00070232</t>
  </si>
  <si>
    <t xml:space="preserve">CENTRE MEDIC SALUS SERVIMED, S.L. </t>
  </si>
  <si>
    <t xml:space="preserve">SERVIMED PRINCIPADO DE ASTURIAS, S.L. </t>
  </si>
  <si>
    <t>413005-Autos P.E. VIR</t>
  </si>
  <si>
    <t xml:space="preserve">Matrícula: 7700GZC Marca: SKODA Modelo: FABIA 1.2 </t>
  </si>
  <si>
    <t>C6A050006282</t>
  </si>
  <si>
    <t>00071207</t>
  </si>
  <si>
    <t xml:space="preserve">Matrícula: 5316KMM Marca: BMW Modelo: X3 20D XDRIVE </t>
  </si>
  <si>
    <t>00028110</t>
  </si>
  <si>
    <t>C6A090011510</t>
  </si>
  <si>
    <t>00072332</t>
  </si>
  <si>
    <t>MARTIN SANCHEZ ANA MARIA</t>
  </si>
  <si>
    <t xml:space="preserve">Matrícula: 6832-HGY Marca: AUDI Modelo: A6 2.0TDI 177 </t>
  </si>
  <si>
    <t>00068410</t>
  </si>
  <si>
    <t>C6A090011538</t>
  </si>
  <si>
    <t>00073609</t>
  </si>
  <si>
    <t>OTEROS FERNANDEZ FRANCISCO DE PAULA</t>
  </si>
  <si>
    <t xml:space="preserve">Matrícula: 1206JVF Marca: PEUGEOT Modelo: 508 ACTIVE 1.6 BLUEHDI </t>
  </si>
  <si>
    <t>00062391</t>
  </si>
  <si>
    <t>C6A090011594</t>
  </si>
  <si>
    <t>00073878</t>
  </si>
  <si>
    <t xml:space="preserve">Matrícula: 3842KTC Marca: VOLKSWAGEN Modelo: T-ROC ADVANCE 1.0TSI </t>
  </si>
  <si>
    <t>00024871</t>
  </si>
  <si>
    <t>C6A090011612</t>
  </si>
  <si>
    <t>00049558</t>
  </si>
  <si>
    <t>SANAHUJA MOLINA MARC</t>
  </si>
  <si>
    <t>A79 HELVETIA MOTOS</t>
  </si>
  <si>
    <t xml:space="preserve">Matrícula: E7744BCW Marca: HONDA Modelo: SPORTRAX TRX 450 R </t>
  </si>
  <si>
    <t>C8A790000182</t>
  </si>
  <si>
    <t>00049615</t>
  </si>
  <si>
    <t xml:space="preserve">Matrícula: 5643-JFR Marca: HONDA Modelo: SCOOPY </t>
  </si>
  <si>
    <t>C8A790000187</t>
  </si>
  <si>
    <t>00065658</t>
  </si>
  <si>
    <t>MOLINA MASRIERA JOSEP</t>
  </si>
  <si>
    <t xml:space="preserve">Matrícula: 2052DNB Marca: SYM Modelo: HD125 </t>
  </si>
  <si>
    <t>C6A790001238</t>
  </si>
  <si>
    <t>00067039</t>
  </si>
  <si>
    <t>MARTINEZ MAIZ ENRIQUE</t>
  </si>
  <si>
    <t xml:space="preserve">Matrícula: 9866FXJ Marca: HONDA  Modelo: NTV 700 </t>
  </si>
  <si>
    <t>00062708</t>
  </si>
  <si>
    <t>C6A790001410</t>
  </si>
  <si>
    <t>00067317</t>
  </si>
  <si>
    <t xml:space="preserve">Matrícula: 4076MCK Marca: HONDA  Modelo: FORZA 350 </t>
  </si>
  <si>
    <t>00062225</t>
  </si>
  <si>
    <t>C6A790001462</t>
  </si>
  <si>
    <t>00067974</t>
  </si>
  <si>
    <t>GONZALEZ NUÑEZ RAFAEL</t>
  </si>
  <si>
    <t>0944DCJ PIAGGIO X9 250 EVOLUTD</t>
  </si>
  <si>
    <t>EL CLIENTE NOS REENVIA UN MAIL QUE NOS REMITIO EN SEPTIEMBRE DONDE NOS SOLICITA LA NO RENOVACION DE LA POLIZA, EL CLIENTE LO ENVIO A UNA CUENTA DE MAIL INCORRECTA Y POR ESO NO HABIA LLEGADO, HA DEVUELTO EL RECIBO Y NOS INDICA QUE NO QUIERE RENOVAR LA POLIZA, PROCEDEMOS A COMUNICAR A LA COMPAÑIA LA ANULACION FUERA DE PLAZO</t>
  </si>
  <si>
    <t>C6A790001531</t>
  </si>
  <si>
    <t>00071232</t>
  </si>
  <si>
    <t xml:space="preserve">Matrícula: 3714KCL Marca: YAMAHA Modelo: X-MAX 400 </t>
  </si>
  <si>
    <t>C6A790001783</t>
  </si>
  <si>
    <t>00021167</t>
  </si>
  <si>
    <t>1201505CR</t>
  </si>
  <si>
    <t>VEHÍCULOS AGRICOLAS CCRR</t>
  </si>
  <si>
    <t>MARIN PERALES ANTONIO ENRIQUE</t>
  </si>
  <si>
    <t>A40/41 HELVETIA VEHICULOS AGRICOLAS</t>
  </si>
  <si>
    <t>452001-Tractores</t>
  </si>
  <si>
    <t xml:space="preserve">Matrícula: CO049787VE Marca: MASSEY FERGUSON Modelo: SERIE 300 399 4RM </t>
  </si>
  <si>
    <t>C5A410000013</t>
  </si>
  <si>
    <t>00029442</t>
  </si>
  <si>
    <t xml:space="preserve">HEREDEROS DE JOSE PLATAS MOHEDANO </t>
  </si>
  <si>
    <t>20-Sociedad Civil</t>
  </si>
  <si>
    <t xml:space="preserve">Matrícula: E5563BGG Marca: JOHN DEERE Modelo: SERIE 6015 6115 M </t>
  </si>
  <si>
    <t>C5A410000161</t>
  </si>
  <si>
    <t>00030771</t>
  </si>
  <si>
    <t>A50/A51 HELVETIA VEHICULOS INDUSTRIALES</t>
  </si>
  <si>
    <t xml:space="preserve">Matrícula: 00000000 Marca: NISSAN Modelo: TX 15 </t>
  </si>
  <si>
    <t>C5A510000186</t>
  </si>
  <si>
    <t>00035529</t>
  </si>
  <si>
    <t xml:space="preserve">Matrícula: 6060350 Marca: BT Modelo: RRE </t>
  </si>
  <si>
    <t>C5A510000285</t>
  </si>
  <si>
    <t>00038319</t>
  </si>
  <si>
    <t xml:space="preserve">CONSTRUCCIONES ARAGONES MORALES, S.L. </t>
  </si>
  <si>
    <t xml:space="preserve">Matrícula: E-4238-BFB Marca: AUSA Modelo: C-150 H X4 </t>
  </si>
  <si>
    <t>C5A510000342</t>
  </si>
  <si>
    <t>00040499</t>
  </si>
  <si>
    <t xml:space="preserve">INVERSIONES CORDALES, S.L. </t>
  </si>
  <si>
    <t>FIDALGO RIVERO RAFAEL</t>
  </si>
  <si>
    <t xml:space="preserve">Matrícula: E0683BBK Marca: NEW HOLLAND Modelo: TS 90 DT </t>
  </si>
  <si>
    <t>00022236</t>
  </si>
  <si>
    <t>C5A410000354</t>
  </si>
  <si>
    <t>00043252</t>
  </si>
  <si>
    <t xml:space="preserve">Matrícula: A 041501VE Marca: JOHN DEERE Modelo: SERIE 1000 1140 SF </t>
  </si>
  <si>
    <t>C8A410000011</t>
  </si>
  <si>
    <t>00054028</t>
  </si>
  <si>
    <t xml:space="preserve">Matrícula: CO040537VE Marca: ARO ESPANOLA S.A. Modelo: 2A 6000 (A) </t>
  </si>
  <si>
    <t>C8A630000110</t>
  </si>
  <si>
    <t>00058177</t>
  </si>
  <si>
    <t xml:space="preserve">Matrícula: E2046BHF Marca: CLAAS Modelo: ELIOS 240 </t>
  </si>
  <si>
    <t xml:space="preserve">_x000D_
</t>
  </si>
  <si>
    <t>C6A410000421</t>
  </si>
  <si>
    <t>00061253</t>
  </si>
  <si>
    <t xml:space="preserve">Matrícula: S8517BCD Marca: CLAAS AIRON Modelo: 440 </t>
  </si>
  <si>
    <t>C6A410000567</t>
  </si>
  <si>
    <t>00062489</t>
  </si>
  <si>
    <t>1B6 - OFERTA ESPECIALIZADA. COMUNIDADES DE REGANTES - OTROS</t>
  </si>
  <si>
    <t xml:space="preserve">Matrícula: E3543BHF Marca: SOLIS Modelo: 90 </t>
  </si>
  <si>
    <t>BENICARLO-CASTELLON</t>
  </si>
  <si>
    <t>00057228</t>
  </si>
  <si>
    <t>C6A410000651</t>
  </si>
  <si>
    <t>00064383</t>
  </si>
  <si>
    <t xml:space="preserve">BORREGO VAZQUEZ MANUEL </t>
  </si>
  <si>
    <t xml:space="preserve">TORREALTA, SCL </t>
  </si>
  <si>
    <t xml:space="preserve">Matrícula: E0915BHK Marca: MCCORNICK  Modelo: X5 45 </t>
  </si>
  <si>
    <t>C6A410000712</t>
  </si>
  <si>
    <t>00069795</t>
  </si>
  <si>
    <t>TORRES MARTINEZ ALBERTO</t>
  </si>
  <si>
    <t xml:space="preserve">Matrícula: E1403BHP Marca: SOLIS Modelo: 26 4WD </t>
  </si>
  <si>
    <t>C6A410000922</t>
  </si>
  <si>
    <t>00032426</t>
  </si>
  <si>
    <t xml:space="preserve">Matrícula: E3094BDY Marca: BOBCAT Modelo: S 130 </t>
  </si>
  <si>
    <t>00011040</t>
  </si>
  <si>
    <t>C5A2N0001086</t>
  </si>
  <si>
    <t>00045204</t>
  </si>
  <si>
    <t>SILLERO GARCIA MANUEL GABRIEL</t>
  </si>
  <si>
    <t>A61/A62/A63/A64 HELVETIA REMOLQUES AGRICOLAS/SEMIREMOLQUES/OTROS REMOLQUES</t>
  </si>
  <si>
    <t>471001-Otros vehículos con matrícula</t>
  </si>
  <si>
    <t xml:space="preserve">Matrícula: R1833BCY Marca: OSUNA Modelo: OSN40DC02 </t>
  </si>
  <si>
    <t>C8A630000041</t>
  </si>
  <si>
    <t>00067088</t>
  </si>
  <si>
    <t xml:space="preserve">Matrícula: CO52679VE Marca: AGRIMECA Modelo: CC-2 </t>
  </si>
  <si>
    <t>C6A630000426</t>
  </si>
  <si>
    <t>00067191</t>
  </si>
  <si>
    <t>LOZANO LOSADA JORGE</t>
  </si>
  <si>
    <t>1510-Vehículos eléctricos mov. personal</t>
  </si>
  <si>
    <t>RESPONSABILIDAD CIVIL</t>
  </si>
  <si>
    <t>415001-patinetes electricos y similares</t>
  </si>
  <si>
    <t>VEHICULO ELECTRICO BENOD G1 L1E-A</t>
  </si>
  <si>
    <t>C6R180002837</t>
  </si>
  <si>
    <t>00007841</t>
  </si>
  <si>
    <t>1101101GE</t>
  </si>
  <si>
    <t>TRANSPORTES</t>
  </si>
  <si>
    <t>HARO GARCIA NOEMI DE</t>
  </si>
  <si>
    <t>3200-Transportes</t>
  </si>
  <si>
    <t>151002-Otros riesgos, instrumentos musicales</t>
  </si>
  <si>
    <t>INSTRUMENTOS MUSICALES: VIOLA  Y  ARCO</t>
  </si>
  <si>
    <t>C5T500000076</t>
  </si>
  <si>
    <t>00034843</t>
  </si>
  <si>
    <t>T11 HELVETIA TRANSPORTE TERRESTRE</t>
  </si>
  <si>
    <t>143002 -Ttes. para bienes propios</t>
  </si>
  <si>
    <t>TRANSPORTE DE MERCANCIAS POR CARRETERA DE DISTRIBUCCION DE PAPEL Y OTROS MATERIALES DE ARTES GRAFICAS.</t>
  </si>
  <si>
    <t>C5T110000059</t>
  </si>
  <si>
    <t>00053691</t>
  </si>
  <si>
    <t xml:space="preserve">COMUNIDAD DE PROPIETARIOS PEDRO LOPEZ NUM. 10 </t>
  </si>
  <si>
    <t>U00 HELVETIA COMUNIDADES</t>
  </si>
  <si>
    <t>DAÑOS Y R.C. CDAD. PROP. PEDRO LOPEZ, 10</t>
  </si>
  <si>
    <t>123-Competencia Banco</t>
  </si>
  <si>
    <t>NOS ENVIA EL CLIENTE CARTA DE ANULACION DE LA POLIZA DE REFERENCIA, ME INDICA ANTONIO QUE EN LA REUNION DE LA COMUNIDAD EL PRESIDENTE HA LLEVADO UNA PROPUESTA DEL BANCO MUCHO MAS ECONOMICA QUE LO QUE ACTUALMENTE ESTA PAGANDO, TRAS LA REUNION ACEPTA LA PROPUESTA Y ANTONIO ME ENVIA LA CARTA DE ANULACION DE LA POLIZA ACTUAL.</t>
  </si>
  <si>
    <t>00025056</t>
  </si>
  <si>
    <t>C8U150000215</t>
  </si>
  <si>
    <t>00005554</t>
  </si>
  <si>
    <t>POBLETE RAMIREZ  SANTIAGO</t>
  </si>
  <si>
    <t xml:space="preserve">TAPIZADOS POBLETE Y SANCHEZ E HIJOS, S.L. </t>
  </si>
  <si>
    <t>112002-Vvda. secundaria piso en bajo</t>
  </si>
  <si>
    <t>VIVIENDA SECUNDARIA  SITA  C/MIGUEL DE CERVANTES, 1</t>
  </si>
  <si>
    <t>C5M100000344</t>
  </si>
  <si>
    <t>00017264</t>
  </si>
  <si>
    <t>MILLAN CABELLO RAFAELA</t>
  </si>
  <si>
    <t>C/ PUERTA SEVILLA, 6</t>
  </si>
  <si>
    <t>C5M100000904</t>
  </si>
  <si>
    <t>00021713</t>
  </si>
  <si>
    <t>ESCULTOR GOMEZ DEL RIO, 1, PTAL. 4, 3º-1  -CORDOBA-</t>
  </si>
  <si>
    <t>C5M100000995</t>
  </si>
  <si>
    <t>00024607</t>
  </si>
  <si>
    <t>ALCANTARA ALCANTARA JULIO</t>
  </si>
  <si>
    <t>VIVIENDA HABITUAL ATICO DE 4 HABITACIONES. EN REGIMEN DE ALQUILER</t>
  </si>
  <si>
    <t>C. ALCALDE SANZ NOGUER, 10 5ºD 14005 CORDOBA</t>
  </si>
  <si>
    <t>C5M100001089</t>
  </si>
  <si>
    <t>00024976</t>
  </si>
  <si>
    <t>GARCIA ZAMORA MANUEL</t>
  </si>
  <si>
    <t>H10 HELVETIA HOGAR</t>
  </si>
  <si>
    <t>VVDA. SECUNDARIA AVDA. LA PARRILLA</t>
  </si>
  <si>
    <t>00007412</t>
  </si>
  <si>
    <t>C5H100005944</t>
  </si>
  <si>
    <t>00025371</t>
  </si>
  <si>
    <t>ORTIZ GOMEZ RAFAEL</t>
  </si>
  <si>
    <t>VIVIENDA PRINCIPAL C/ PORTUGAL, 15</t>
  </si>
  <si>
    <t>00011988</t>
  </si>
  <si>
    <t>C5H100006062</t>
  </si>
  <si>
    <t>00025388</t>
  </si>
  <si>
    <t>PRIETO SANCHEZ CONCEPCION</t>
  </si>
  <si>
    <t xml:space="preserve">PEREZ MOLINA  JOSE </t>
  </si>
  <si>
    <t>VIVIENDA HABITUAL UNIFAMILIAR INDEPENDIENTE</t>
  </si>
  <si>
    <t>C/ AZUCENA 12, "FONTANAR DE QUINTOS" CP 14193 EL HIGUERON. CORDOBA</t>
  </si>
  <si>
    <t>C5M100001151</t>
  </si>
  <si>
    <t>00064705</t>
  </si>
  <si>
    <t xml:space="preserve">VIVIENDA DESTINADA AL ALQUILER </t>
  </si>
  <si>
    <t>C/TENOR PEDRO LA VIRGEN, BAJO, Nº8, CORDOBA</t>
  </si>
  <si>
    <t>547799700</t>
  </si>
  <si>
    <t>00025446</t>
  </si>
  <si>
    <t>VIVIENDA SECUNDARIA PISO EN BAJO</t>
  </si>
  <si>
    <t>ANULO ESTE CONTRATO POR INDICACION DE ANTONIO JIMENEZ, TRAS UNA REUNIÓN QUE HA TENIDO CON EL CLIENTE EN NUESTRAS OFICINAS. EL CLIENTE NOS FIRMA CARTA DE ANULACIÓN. EN ESTE CASO ME DICE ANTONIO QUE CREE OPR AL COMERCIAL. NOELIA.</t>
  </si>
  <si>
    <t>00012128</t>
  </si>
  <si>
    <t>C5H100006050</t>
  </si>
  <si>
    <t>00025660</t>
  </si>
  <si>
    <t>VIVIENDA C/. MARMOLES 18-20, 1ºD MALAGA</t>
  </si>
  <si>
    <t>00012030</t>
  </si>
  <si>
    <t>C5M100001193</t>
  </si>
  <si>
    <t>00066727</t>
  </si>
  <si>
    <t>MARTINEZ TEJADA ANTONIO</t>
  </si>
  <si>
    <t>ZURICH HOGAR - VVDA. SECUNDARIA</t>
  </si>
  <si>
    <t>112007-Vvda. secundaria chalet en despoblado</t>
  </si>
  <si>
    <t>VIVIENDA SECUNDARIA , CHALET INDEPENDIENTE EN DESPOBLADO</t>
  </si>
  <si>
    <t>PARAJE MALESA DEL GATO. S/N, 14720- ALMODOVAR DEL RIO (CORDOBA)</t>
  </si>
  <si>
    <t>118660315</t>
  </si>
  <si>
    <t>00025688</t>
  </si>
  <si>
    <t xml:space="preserve">CORREA VARGAS  MIGUEL </t>
  </si>
  <si>
    <t xml:space="preserve">VIENDA PRINCIPAL UNIFAMILIAR ADOSADA EN URB PLAYA GRANADA C/ RECTOR JUAN DE DIOS LOPEZ GONZALEZ Nº 52 CASA 4 . CP 18600 MOTRIL </t>
  </si>
  <si>
    <t>C5M100001195</t>
  </si>
  <si>
    <t>00025700</t>
  </si>
  <si>
    <t>VIVIENDA C/ DIEGO SERRANO, 10, ESC. 11, 3º B. 14005 CORDOBA</t>
  </si>
  <si>
    <t>00015763</t>
  </si>
  <si>
    <t>C5M100001199</t>
  </si>
  <si>
    <t>00026183</t>
  </si>
  <si>
    <t>JIMENEZ HIDALGO CONCEPCION</t>
  </si>
  <si>
    <t>VVDA HABITUAL PISO INTERMEDIO -MONTILLA- CORDOBA</t>
  </si>
  <si>
    <t>C/ PUERTA DE AGUILAR, 50 1º DCHA. MONTILLA</t>
  </si>
  <si>
    <t>00019452</t>
  </si>
  <si>
    <t>C5M100001237</t>
  </si>
  <si>
    <t>00027410</t>
  </si>
  <si>
    <t xml:space="preserve">GONZALEZ MORA MIGUEL ANGEL </t>
  </si>
  <si>
    <t>VIVIENDA HABITUAL EN C/ CUESTA DEL MOLINILLO Nª 43 C/P 23002 JAEN</t>
  </si>
  <si>
    <t>C5M100001308</t>
  </si>
  <si>
    <t>00028492</t>
  </si>
  <si>
    <t xml:space="preserve">INICIATIVA SALUKI, S.L. </t>
  </si>
  <si>
    <t>HOGAR NAE - ESTANDAR / PREMIUM</t>
  </si>
  <si>
    <t>VVDA. ALQUILADA HABITADA SITA. EN ANTONIO DEL CASTILLO, 3, B-1</t>
  </si>
  <si>
    <t>00020670</t>
  </si>
  <si>
    <t>C5M100001393</t>
  </si>
  <si>
    <t>00028638</t>
  </si>
  <si>
    <t>HELVETIA HOGAR ELITE</t>
  </si>
  <si>
    <t>UNIFAMILIAR ADOSADA PERMANENTE</t>
  </si>
  <si>
    <t>AVDA. GAUDI 2 CH 52.(URB. VILLAGOLF) 28691 VILLANUEVA DE LA CAÑADA. MADRID</t>
  </si>
  <si>
    <t>C5H150000261</t>
  </si>
  <si>
    <t>jose.mata@helvetia.es</t>
  </si>
  <si>
    <t>00028765</t>
  </si>
  <si>
    <t>VVDA. SECUNDARIA. CAMINO CAMPO BAJO, 18 (14350 - CERRO MURIANO)</t>
  </si>
  <si>
    <t>00011156</t>
  </si>
  <si>
    <t>C5H150000305</t>
  </si>
  <si>
    <t>00029296</t>
  </si>
  <si>
    <t>ALVAREZ PARDO MARIO</t>
  </si>
  <si>
    <t>VVDA. HABITUAL C/VELAZQUEZ, 8, 4-8   -VALENCIA-</t>
  </si>
  <si>
    <t>00010470</t>
  </si>
  <si>
    <t>C5H150000490</t>
  </si>
  <si>
    <t>00029354</t>
  </si>
  <si>
    <t>CLEMENTE MUÑOZ MARGARITA</t>
  </si>
  <si>
    <t>111006-Vvda. habitual chalet</t>
  </si>
  <si>
    <t>VIVIENDA HABITUAL EN C/ANTONIO BEJARANO NIETO, 9. CORDOBA</t>
  </si>
  <si>
    <t>LA COMPAÑIA NOS COMUNICA OPOSICION A LA PRORROGA EN LAS CONDICIONES ACTUALES DE LA POLIZA DADA LA SINIESTRALIDAD, PROPONE UN INCREMENTO DEL PRIMA DEL 25%</t>
  </si>
  <si>
    <t>00021182</t>
  </si>
  <si>
    <t>C5H150000537</t>
  </si>
  <si>
    <t>00029500</t>
  </si>
  <si>
    <t>GARCIA MENA ADORACIÓN</t>
  </si>
  <si>
    <t>CTRA. PUESTA EN RIEGO, KM. 5,400 (CASA ALQUILER 1)</t>
  </si>
  <si>
    <t>00014348</t>
  </si>
  <si>
    <t>C5M100001444</t>
  </si>
  <si>
    <t>00029611</t>
  </si>
  <si>
    <t>CTRA. PUESTA EN RIEGO, KM. 5,400 (CASA ALQUILER 2)</t>
  </si>
  <si>
    <t>00014788</t>
  </si>
  <si>
    <t>C5M100001478</t>
  </si>
  <si>
    <t>00030627</t>
  </si>
  <si>
    <t>VIVO RODRIGUEZ  ANTONIO</t>
  </si>
  <si>
    <t>C/ AÑORA, 12  - 14412 - PEDROCHE -</t>
  </si>
  <si>
    <t>00004546</t>
  </si>
  <si>
    <t>C5H150000975</t>
  </si>
  <si>
    <t>00031219</t>
  </si>
  <si>
    <t>CHALET PAREADO</t>
  </si>
  <si>
    <t>C/. SOL, 6. CP. 41927. MAIRENA DEL AJARAFE. SEVILLA</t>
  </si>
  <si>
    <t>C5H150001412</t>
  </si>
  <si>
    <t>00031351</t>
  </si>
  <si>
    <t>VIVIENDA SECUNDARIA  C/ SAN BARTOLOME, 2 1º-4</t>
  </si>
  <si>
    <t>C/ SAN BARTOLOME, 2 1º-4</t>
  </si>
  <si>
    <t>00004529</t>
  </si>
  <si>
    <t>C5H100006495</t>
  </si>
  <si>
    <t>00031454</t>
  </si>
  <si>
    <t>CRUZ DIAZ DAVID</t>
  </si>
  <si>
    <t>VIVIENDA HABITUAL PERMANENTE.152 METROS CUADRADOS</t>
  </si>
  <si>
    <t>C. ISLA GOMERA, 3 PORTAL -ESC 2-4C</t>
  </si>
  <si>
    <t>C5H150001467</t>
  </si>
  <si>
    <t>00031737</t>
  </si>
  <si>
    <t>MORAÑO MORALES CAYETANO</t>
  </si>
  <si>
    <t>VVDA. SECUNDARIA  EN HINOJOSA DEL DUQUE (CORDOBA)</t>
  </si>
  <si>
    <t>AVDA. MARQUES DE SANTILLANA, 57, 1º-E (HINOJOSA DEL DUQUE, CORDOBA)</t>
  </si>
  <si>
    <t>00009055</t>
  </si>
  <si>
    <t>C5H150001606</t>
  </si>
  <si>
    <t>00033161</t>
  </si>
  <si>
    <t>GUTIERREZ GUTIERREZ TERESA ELENA</t>
  </si>
  <si>
    <t>VVDA. HABITUAL C/. DOÑA BERENGUELA, 26, 4º8. 14011, CÓRDOBA</t>
  </si>
  <si>
    <t>C/. DOÑA BERENGUELA, 26, 4º8. 14011, CÓRDOBA</t>
  </si>
  <si>
    <t>C5M100001626</t>
  </si>
  <si>
    <t>00033247</t>
  </si>
  <si>
    <t>CALLE DOCTOR BARRAQUER, 16, 5º-3  CP 14004- CORDOBA</t>
  </si>
  <si>
    <t>00017638</t>
  </si>
  <si>
    <t>C5M100001630</t>
  </si>
  <si>
    <t>00033703</t>
  </si>
  <si>
    <t>111008-Vvda. habitual chalet en urbanización</t>
  </si>
  <si>
    <t>CORTIJO EL RUBIO PARCELA 9-2, 14710, VILLARRUBIA</t>
  </si>
  <si>
    <t>00028971</t>
  </si>
  <si>
    <t>C5H150002338</t>
  </si>
  <si>
    <t>00034362</t>
  </si>
  <si>
    <t xml:space="preserve">ALANCA GESTION, S.L. </t>
  </si>
  <si>
    <t>DELGADO NAVARRO Mª CARMEN</t>
  </si>
  <si>
    <t>VIVIENDA SECUNDARIA C/ANTIGÜO CAMINO DEL FERROCARRIL, 5 9º-A 29640 FUENGIROLA (MALAGA)</t>
  </si>
  <si>
    <t>00024375</t>
  </si>
  <si>
    <t>C5H100006504</t>
  </si>
  <si>
    <t>00034595</t>
  </si>
  <si>
    <t>RUEDA SARAVIA MARIA LUZ</t>
  </si>
  <si>
    <t>CALLE DOCTOR BLANCO SOLER 4, 1º-1 14.004- CORDOBA</t>
  </si>
  <si>
    <t>00021516</t>
  </si>
  <si>
    <t>C5M100001658</t>
  </si>
  <si>
    <t>00036223</t>
  </si>
  <si>
    <t>VILLALON LOSADA CARLOS</t>
  </si>
  <si>
    <t>LOSADA CABRERA BLANCA</t>
  </si>
  <si>
    <t>VIVIENDA HABITUAL C/ CONDE DE TORRES CABRERA, 38, 1º IZQ. CP 14.001- CORDOBA</t>
  </si>
  <si>
    <t>C/ CONDE DE TORRES CABRERA, 38, 1º IZQ. CP 14.001- CORDOBA</t>
  </si>
  <si>
    <t>00012622</t>
  </si>
  <si>
    <t>C5H100006507</t>
  </si>
  <si>
    <t>00036260</t>
  </si>
  <si>
    <t>VIVIENDA HABITUAL C/ JULIO PELLICER, 44, 4º4, CP 14.005 CORDOBA</t>
  </si>
  <si>
    <t>C/ JULIO PELLICER, 44, 4º4, CP 14.005 CORDOBA</t>
  </si>
  <si>
    <t>00012755</t>
  </si>
  <si>
    <t>C5H100006506</t>
  </si>
  <si>
    <t>00038875</t>
  </si>
  <si>
    <t>MUÑOZ GARCIA MARIA TERESA</t>
  </si>
  <si>
    <t>CHALET ADOSADO</t>
  </si>
  <si>
    <t xml:space="preserve">CALLE CANTUESO, 5- </t>
  </si>
  <si>
    <t>C5H150004262</t>
  </si>
  <si>
    <t>00039324</t>
  </si>
  <si>
    <t>C/ DOLORES IBARRURI 11, CP 14640 VILLA DEL RIO</t>
  </si>
  <si>
    <t>C5H150004359</t>
  </si>
  <si>
    <t>00040109</t>
  </si>
  <si>
    <t>FERNANDEZ CANTUESO MONTSERRAT</t>
  </si>
  <si>
    <t>FERNANDEZ CANTUESO MIGUEL ANGEL</t>
  </si>
  <si>
    <t>C/. LOS PRADOS 7, 4 C. TORRE DEL MAR. 29740. MALAGA</t>
  </si>
  <si>
    <t>00025165</t>
  </si>
  <si>
    <t>C5H150004543</t>
  </si>
  <si>
    <t>00043643</t>
  </si>
  <si>
    <t>VVDA. DESTINADA A ALQUILER</t>
  </si>
  <si>
    <t>URBANIZACION SANTA ROSA. EDIFICIO TRUJILLO. C/ MARGARITA, 15, 1-B</t>
  </si>
  <si>
    <t>C8H150000063</t>
  </si>
  <si>
    <t>00043668</t>
  </si>
  <si>
    <t>URBANIZACION SANTA ROSA. EDIFICIO TRUJILLO. C/ MARGARITA, 15, 1-A</t>
  </si>
  <si>
    <t>C8H150000067</t>
  </si>
  <si>
    <t>00044165</t>
  </si>
  <si>
    <t>PALACIOS ROMERO ROCIO</t>
  </si>
  <si>
    <t>NAVAJAS MARTINEZ ANTONIO</t>
  </si>
  <si>
    <t>VVD DESOCUPADA</t>
  </si>
  <si>
    <t>C/ HAZA DEL RELOJ, 6, BLOQUE D, BAJO A</t>
  </si>
  <si>
    <t>C8H150000119</t>
  </si>
  <si>
    <t>00045213</t>
  </si>
  <si>
    <t>PISO VIVIENDA SECUNDARIA</t>
  </si>
  <si>
    <t>00027848</t>
  </si>
  <si>
    <t>C8H150000217</t>
  </si>
  <si>
    <t>00048038</t>
  </si>
  <si>
    <t>VIVIENDA HABITUAL C/AVDA. GRANADA, 17-4º-D</t>
  </si>
  <si>
    <t>00001682</t>
  </si>
  <si>
    <t>C8H150000433</t>
  </si>
  <si>
    <t>00048184</t>
  </si>
  <si>
    <t>VVDA HABITUAL C/ TORRENT FONT SANA, 25, 1º-4 CP 08.330 PREMIA DE MAR (BARCELONA)</t>
  </si>
  <si>
    <t>C8H150000443</t>
  </si>
  <si>
    <t>00048427</t>
  </si>
  <si>
    <t>C/ QUITAPESARES 7 A (CP 14012 CORDOBA)</t>
  </si>
  <si>
    <t>00023462</t>
  </si>
  <si>
    <t>C8H150000496</t>
  </si>
  <si>
    <t>00048706</t>
  </si>
  <si>
    <t xml:space="preserve">IGLESIAS MUEBLES Y DECORACION, SCA </t>
  </si>
  <si>
    <t>122021-Comercio al por menor, muebles</t>
  </si>
  <si>
    <t>TIENDA DE MUEBLES Y ELECTRODOMESTICOS</t>
  </si>
  <si>
    <t>POLIGONO INDUSTRIAL SAN ROQUE S/N  PARC. 38,39</t>
  </si>
  <si>
    <t>LA COMPAÑIA NOS COMUNICA UNA SUBIDA ELEVADA DEBIDO A LA SINIESTRALIDAD, COMO SE ENCUENTRA EN LA CIA FIATC SE SOLICITARA COTIZACION A GENERALI.</t>
  </si>
  <si>
    <t>86-5030742</t>
  </si>
  <si>
    <t>00048478</t>
  </si>
  <si>
    <t>C/ VIRGEN DE LA MILAGROSA  Nº 26 3º 1</t>
  </si>
  <si>
    <t>00028098</t>
  </si>
  <si>
    <t>C8H150000518</t>
  </si>
  <si>
    <t>00048492</t>
  </si>
  <si>
    <t>BARRERA SANCHEZ FRANCISCO</t>
  </si>
  <si>
    <t>BARRERA SALAS  ANTONIO</t>
  </si>
  <si>
    <t xml:space="preserve">C/.EMILIO LEMOS 18, 1º A CP 41020 </t>
  </si>
  <si>
    <t>C8H150000521</t>
  </si>
  <si>
    <t>00048496</t>
  </si>
  <si>
    <t xml:space="preserve">VIVIENDA HABITUAL </t>
  </si>
  <si>
    <t>00028939</t>
  </si>
  <si>
    <t>C8H150000522</t>
  </si>
  <si>
    <t>00048708</t>
  </si>
  <si>
    <t>FERNANDEZ MOLINA MIGUEL ANGEL</t>
  </si>
  <si>
    <t>PISO CON COCHERA DESTINADO EN ALQUILER</t>
  </si>
  <si>
    <t>AVDA. CONDE DE VALLELLANO, 21, 7º1. CP 14004 CORDOBA</t>
  </si>
  <si>
    <t>C8H150000545</t>
  </si>
  <si>
    <t>00049014</t>
  </si>
  <si>
    <t>CARMONA ORTIZ MARIA PILAR</t>
  </si>
  <si>
    <t>AVDA. VEINTIOCHO DE FEBRERO Nº 46 2º C. 14007 CORDOBA</t>
  </si>
  <si>
    <t>C8H150000610</t>
  </si>
  <si>
    <t>00049251</t>
  </si>
  <si>
    <t>HELVETIA HOGAR ALQUILER</t>
  </si>
  <si>
    <t>VIVIENDA EN ALQUILER SITUADA EN RONDA DE LOS TEJARES, 21 3A 14008 (CORDOBA)</t>
  </si>
  <si>
    <t>RONDA DE LOS TEJARES, 21 3A 14008 ( CORDOBA)</t>
  </si>
  <si>
    <t>C8H150000642</t>
  </si>
  <si>
    <t>00049275</t>
  </si>
  <si>
    <t>BROPHY EILEEN</t>
  </si>
  <si>
    <t xml:space="preserve">VIVIENDA. HABITUAL </t>
  </si>
  <si>
    <t>00038220</t>
  </si>
  <si>
    <t>C8H150000647</t>
  </si>
  <si>
    <t>00049276</t>
  </si>
  <si>
    <t>FERNANDEZ IGLESIA BASILIO</t>
  </si>
  <si>
    <t>00038332</t>
  </si>
  <si>
    <t>C8H150000646</t>
  </si>
  <si>
    <t>00049860</t>
  </si>
  <si>
    <t>PISO VIVIENDA HABITUAL C/ LINDO Nº 1</t>
  </si>
  <si>
    <t>00034402</t>
  </si>
  <si>
    <t>C8H150000741</t>
  </si>
  <si>
    <t>00050453</t>
  </si>
  <si>
    <t>VIVIENDA HABITUAL SITA EN ARROYO DEL MORO Nº30 3ºA CORDOBA</t>
  </si>
  <si>
    <t>00024820</t>
  </si>
  <si>
    <t>C8H150000819</t>
  </si>
  <si>
    <t>00050624</t>
  </si>
  <si>
    <t>FERNANDEZ REQUENA REMEDIOS</t>
  </si>
  <si>
    <t>VIVIENDA HABITUAL UNIFAMILIAR</t>
  </si>
  <si>
    <t>00025065</t>
  </si>
  <si>
    <t>C8H150000842</t>
  </si>
  <si>
    <t>00050703</t>
  </si>
  <si>
    <t xml:space="preserve"> C/. ASTURIAS 24, 6º2. FUENGIROLA CP. 29640</t>
  </si>
  <si>
    <t>00025123</t>
  </si>
  <si>
    <t>C8H150000871</t>
  </si>
  <si>
    <t>00050847</t>
  </si>
  <si>
    <t>C/ ESCULTOR MARTINEZ CERRILLO, 15, 2º-2_x000D_
14012 - CORDOBA</t>
  </si>
  <si>
    <t>C8H150000905</t>
  </si>
  <si>
    <t>00050877</t>
  </si>
  <si>
    <t>VIVIENDA HABITUAL ADOSADA C/ SAN JERONIMO, 3 (14711- ENCINAREJO DE CORDOBA) - CORDOBA</t>
  </si>
  <si>
    <t>CALLE SAN JERÓNIMO, 3 (14711 - ENCINAREJO DE CÓRDOBA - CÓRDOBA)</t>
  </si>
  <si>
    <t>C8H150000909</t>
  </si>
  <si>
    <t>00032441</t>
  </si>
  <si>
    <t>ROCA FONS MARIA ISABEL</t>
  </si>
  <si>
    <t>EXPLOTACION AGROPECUARIA DE REGADIO</t>
  </si>
  <si>
    <t>LG C RIESGO PDA RACOJOANAPORTICHOL POL 45 PARC 62 46760 TAVERNES DE LA VALLDIGNA</t>
  </si>
  <si>
    <t>028282328</t>
  </si>
  <si>
    <t>00051117</t>
  </si>
  <si>
    <t>VVDA. HABITUAL C/ ENRIQUE REDEL 12 CASA 2.</t>
  </si>
  <si>
    <t>00022560</t>
  </si>
  <si>
    <t>C8H150000964</t>
  </si>
  <si>
    <t>00051641</t>
  </si>
  <si>
    <t>VVD DESTINADA A ALQUILER</t>
  </si>
  <si>
    <t>C/ MUSICO INFANTAS, 5, 2º-1_x000D_
14011 - CORDOBA</t>
  </si>
  <si>
    <t>C8H150001041</t>
  </si>
  <si>
    <t>00051655</t>
  </si>
  <si>
    <t>PEÑA BARBUDO MARIA</t>
  </si>
  <si>
    <t>CALLE INFANTE, 29,EDIF. ESTRELLA 8º-A-2 _x000D_
29740 - TORRE DEL MAR (MÁLAGA)</t>
  </si>
  <si>
    <t>00026217</t>
  </si>
  <si>
    <t>C8H150001045</t>
  </si>
  <si>
    <t>00051727</t>
  </si>
  <si>
    <t>RUIZ MOLINA SOLEDAD</t>
  </si>
  <si>
    <t>C/ ALCALDE APARICIO Y MARIN, 12, 3º-1_x000D_
14005 - CORDOBA</t>
  </si>
  <si>
    <t>C8H150001056</t>
  </si>
  <si>
    <t>00052041</t>
  </si>
  <si>
    <t>VVD HABITUAL  de Miguel Estrada y su esposa (Araceli Chacón)</t>
  </si>
  <si>
    <t>C/ PUEBLO NUEVO BENAJARAFE, 5, BAJO IZQ_x000D_
29790 - BENAJARAFE (VELEZ - MALAGA)</t>
  </si>
  <si>
    <t>C8H150001118</t>
  </si>
  <si>
    <t>00052072</t>
  </si>
  <si>
    <t>NIETO RUBIO ANA</t>
  </si>
  <si>
    <t>00046478</t>
  </si>
  <si>
    <t>C8H150001133</t>
  </si>
  <si>
    <t>00052078</t>
  </si>
  <si>
    <t xml:space="preserve">VIVIENDA SECUNDARIA UNIFAMILIAR ADOSADA SITUADA EN URBANIZACIÓN. _x000D_
 </t>
  </si>
  <si>
    <t>PARAJE EL JUNCAL</t>
  </si>
  <si>
    <t>C8H150001134</t>
  </si>
  <si>
    <t>00052211</t>
  </si>
  <si>
    <t>PEREA MILLA ESQUINAS JOSE MARIA</t>
  </si>
  <si>
    <t>VIVIENDA UNIFAMILIAR AISLADA -FINCA LA NAVA, ESPIEL-</t>
  </si>
  <si>
    <t xml:space="preserve">FINCA LA NAVA_x000D_
ESPIEL </t>
  </si>
  <si>
    <t>00036504</t>
  </si>
  <si>
    <t>C8H150001162</t>
  </si>
  <si>
    <t>00052244</t>
  </si>
  <si>
    <t>CASADO RODRIGUEZ ISABEL</t>
  </si>
  <si>
    <t>VIVIENDA DE USO HABITUAL POR INQUILINO</t>
  </si>
  <si>
    <t>PASAJE JOSE MANUEL RODRIGUEZ LOPEZ, Nº 5, 2º-2</t>
  </si>
  <si>
    <t>C8H150001170</t>
  </si>
  <si>
    <t>00064596</t>
  </si>
  <si>
    <t xml:space="preserve">IPINFORTEL, S.L. </t>
  </si>
  <si>
    <t xml:space="preserve"> OFICINAS Y TALLER DE UNA EMPRESA DEDICADA A DAR SOPORTE INFORMATICO TANTO PRESENCIAL COMO REMOTO A SUS CLIENTES , ADEMAS DE REALIZAR INSTALACIONES DE CABLEADO, GENERALMENTE DE RED, INCLUIDA TAMBIEN ACTIVIDAD REALTIVA A INSTALACIONES DE VIDEOVIGILANCIA, SONIDO Y ALARMA. </t>
  </si>
  <si>
    <t xml:space="preserve">PARQUE HUELVA EMPRESARIAL, NAVE 49, 21007- HUELVA. </t>
  </si>
  <si>
    <t>LA COMPAÑIA NOS COMUNICA CAMBIO DE CONDICIONES ECONOMICAS DEBIDO A LA SINIESTRALIDAD</t>
  </si>
  <si>
    <t>86-5039310</t>
  </si>
  <si>
    <t>00053390</t>
  </si>
  <si>
    <t>00041234</t>
  </si>
  <si>
    <t>C8H150001281</t>
  </si>
  <si>
    <t>00053807</t>
  </si>
  <si>
    <t>GENOVES GARCIA AURORA BEATRIZ</t>
  </si>
  <si>
    <t>VIVIENDA DESTINADA A LA RESIDENCIA HABITUAL</t>
  </si>
  <si>
    <t>00000495</t>
  </si>
  <si>
    <t>C8H150001381</t>
  </si>
  <si>
    <t>00054004</t>
  </si>
  <si>
    <t>HELVETIA HOGAR VITAL</t>
  </si>
  <si>
    <t>111009-Vivienda desocupada</t>
  </si>
  <si>
    <t>AVD. CARRASCAL, 25_x000D_
02437 SOCOVOS (TARZONA - ALBACETE)</t>
  </si>
  <si>
    <t>C8H150001430</t>
  </si>
  <si>
    <t>00055370</t>
  </si>
  <si>
    <t>COSTA HUELVA ISIS</t>
  </si>
  <si>
    <t>VIVIENDA DESTINADA AL ALQUILER  CONTRATO LARGA DURACION</t>
  </si>
  <si>
    <t>AVD. PINO MONTANO, 120 4º A  41008 SEVILLA</t>
  </si>
  <si>
    <t>00051122</t>
  </si>
  <si>
    <t>C8H150001663</t>
  </si>
  <si>
    <t>00055955</t>
  </si>
  <si>
    <t>PISO ALQUILADO POR SU PROPIETARIO</t>
  </si>
  <si>
    <t>URBANIZACIÓN CAÑADA DEL BARCO, NUM. 2 ESCALERA 3.2-D BLOQUE 2</t>
  </si>
  <si>
    <t>C8H150001731</t>
  </si>
  <si>
    <t>00024357</t>
  </si>
  <si>
    <t>1200101TA</t>
  </si>
  <si>
    <t>R.C. TURISMO ACTIVO Y RURAL</t>
  </si>
  <si>
    <t xml:space="preserve">TERRITORIO ACTIVO, S.C.  </t>
  </si>
  <si>
    <t>W.R. BERKLEY EUROPE AG SUCURSAL ESPAÑA</t>
  </si>
  <si>
    <t>1C1 - OFERTA ESPECIALIZADA. TURISMO ACTIVO - R.C. EMPRESAS</t>
  </si>
  <si>
    <t>211001-R.C., P.E., Turismo Activo</t>
  </si>
  <si>
    <t xml:space="preserve">EMPRESA DE TURISMO ACTIVO </t>
  </si>
  <si>
    <t>00018178</t>
  </si>
  <si>
    <t>PIY130CKB491</t>
  </si>
  <si>
    <t>LDelPozo@wrberkley.com</t>
  </si>
  <si>
    <t>00025460</t>
  </si>
  <si>
    <t>ALBERGUE DE VILLAFRANCA</t>
  </si>
  <si>
    <t>PIS141CKC341</t>
  </si>
  <si>
    <t>mtejero@wrberkley.com</t>
  </si>
  <si>
    <t>00030649</t>
  </si>
  <si>
    <t xml:space="preserve">XTREME GENE, S.L. </t>
  </si>
  <si>
    <t>GENERAL</t>
  </si>
  <si>
    <t xml:space="preserve">EMPRESA DE TURISMO ACTIVO _x000D_
</t>
  </si>
  <si>
    <t>00025009</t>
  </si>
  <si>
    <t>PIG141CKC069</t>
  </si>
  <si>
    <t>00035554</t>
  </si>
  <si>
    <t xml:space="preserve">RUGBYTOTS ESPAÑA, S.L. </t>
  </si>
  <si>
    <t xml:space="preserve">EMPRESA TURISMO ACTIVO_x000D_
</t>
  </si>
  <si>
    <t>2002048</t>
  </si>
  <si>
    <t>MPerez-Guijarro@wrberkley.com</t>
  </si>
  <si>
    <t>00043637</t>
  </si>
  <si>
    <t xml:space="preserve">TROPICAL EXTREME C.B. </t>
  </si>
  <si>
    <t xml:space="preserve">CLUB DEPORTIVO TROPICAL EXTREME </t>
  </si>
  <si>
    <t>HUBENER VERSICHERUNGS AG</t>
  </si>
  <si>
    <t>R.C. EMPRESA TURISMO ACTIVO</t>
  </si>
  <si>
    <t>140-Falta de pago recibo de cartera</t>
  </si>
  <si>
    <t>ANULA LA CIA POR FALTA DE PAGO</t>
  </si>
  <si>
    <t>1317020006</t>
  </si>
  <si>
    <t>lrrodriguez@mdccover.com</t>
  </si>
  <si>
    <t>00044038</t>
  </si>
  <si>
    <t xml:space="preserve">GESTION DE RECICLADOS DE CONSTRUCCIÓN, S.L. </t>
  </si>
  <si>
    <t>RC GENERAL PLUS</t>
  </si>
  <si>
    <t>215002-R.C., Construcción, Obra civil</t>
  </si>
  <si>
    <t>EXCAVACIONES Y MOVIMIENTOS DE TIERRA</t>
  </si>
  <si>
    <t>ESPAÑA</t>
  </si>
  <si>
    <t>BIDR017131</t>
  </si>
  <si>
    <t>tandalucia.empresas@plusultra.es</t>
  </si>
  <si>
    <t>00055956</t>
  </si>
  <si>
    <t>URBANIZACIÓN CAÑADA DEL BARCO, NUM. 1 ESCALERA 4.3-D BLOQUE 1</t>
  </si>
  <si>
    <t>C8H150001730</t>
  </si>
  <si>
    <t>00055957</t>
  </si>
  <si>
    <t>URBANIZACIÓN CAÑADA DEL BARCO, NUM. 2 PORTAL 4.3-D BLOQUE 2</t>
  </si>
  <si>
    <t>C8H150001729</t>
  </si>
  <si>
    <t>00056011</t>
  </si>
  <si>
    <t>GOMEZ MARTINEZ MERCEDES</t>
  </si>
  <si>
    <t>VIVIENDA C/TOMILLO, 12</t>
  </si>
  <si>
    <t>00019142</t>
  </si>
  <si>
    <t>C8H150001740</t>
  </si>
  <si>
    <t>00051078</t>
  </si>
  <si>
    <t>ABREU CABACO FRANCISCO</t>
  </si>
  <si>
    <t>219009-R.C Transportes de vehículos</t>
  </si>
  <si>
    <t>RESPONSABILIDAD CIVIL TRABAJOS DE UNA RETROEXCAVADORA, EN UNA OBRA, EN RECITO CERRADO</t>
  </si>
  <si>
    <t>40-5098210</t>
  </si>
  <si>
    <t>00057558</t>
  </si>
  <si>
    <t>ARANDA LUQUE DOLORES</t>
  </si>
  <si>
    <t>VIVIENDA PRINCIPAL OCUPADA POR PROPIETARIO_x000D_
AÑO CONSTRUCCION: 1970_x000D_
VIVIENDA: 198 M2_x000D_
REFORMADA 2018 TUBERIAS_x000D_
2 PERSONAS HABITAN EN LA VIVIENDA</t>
  </si>
  <si>
    <t>C/ALAMILLO, Nº14, 14550-MONTILLA (CORDOBA)</t>
  </si>
  <si>
    <t>C8H150002073</t>
  </si>
  <si>
    <t>00062231</t>
  </si>
  <si>
    <t xml:space="preserve">KNITINK TECHNOLOGIES, S.L. </t>
  </si>
  <si>
    <t xml:space="preserve">FAMIDAN, S.L. </t>
  </si>
  <si>
    <t>214001-R.C., Sector Agrario</t>
  </si>
  <si>
    <t>FABRICACION DE EQUIPOS DE FERTIRRIGACION, DISEÑO, DESARROLLO HARDWARE Y SOFTWARE Y ENSAMBLAJE DE EQUIPOS ELECTRONICOS Y ELECTROMECANICOS PARA RIEGO Y PROGRAMACION DE LOS EQUIPOS, ASI COMO SERVICIO DE ASISTENCIA TECNICA REMOTA ON LINE Y MANTENIMIENTO PRESENCIAL.</t>
  </si>
  <si>
    <t xml:space="preserve">PARQUE HUELVA EMPRESARIAL, NAVE 42, 21007. HUELVA </t>
  </si>
  <si>
    <t>83547879</t>
  </si>
  <si>
    <t>sur.empresas@axa.es</t>
  </si>
  <si>
    <t>00065065</t>
  </si>
  <si>
    <t>RESPONSABILIDAD CIVIL DE TURISMO ACTIVO</t>
  </si>
  <si>
    <t>TARC01 2100002301</t>
  </si>
  <si>
    <t>00070969</t>
  </si>
  <si>
    <t>JAIMEZ RAMIREZ JORGE ANTONIO</t>
  </si>
  <si>
    <t xml:space="preserve">CRIADO PAVON  GEMA </t>
  </si>
  <si>
    <t>RC EMPRESA TURISMO ACTIVO</t>
  </si>
  <si>
    <t>2051271</t>
  </si>
  <si>
    <t>edunn@wrberkley.com</t>
  </si>
  <si>
    <t>00059713</t>
  </si>
  <si>
    <t>VIRGEN DEL PERPETUO SOCORRO, 12 6º-B</t>
  </si>
  <si>
    <t>00050199</t>
  </si>
  <si>
    <t>C6H150008223</t>
  </si>
  <si>
    <t>00060223</t>
  </si>
  <si>
    <t>VIVIENDA DESTINADA A ALQUILER</t>
  </si>
  <si>
    <t>C/. GONZALO DE AYORA, 2. ESCALERA A. 1º 2-3, 3. 14001, CORDOBA</t>
  </si>
  <si>
    <t>C6H150008565</t>
  </si>
  <si>
    <t>00060417</t>
  </si>
  <si>
    <t>AGÜERA MORENO CRISTOBAL</t>
  </si>
  <si>
    <t>00029147</t>
  </si>
  <si>
    <t>C6H150008686</t>
  </si>
  <si>
    <t>00040456</t>
  </si>
  <si>
    <t>1100102GE</t>
  </si>
  <si>
    <t>RESPONSABILIDAD CIVIL PROFESIONAL</t>
  </si>
  <si>
    <t xml:space="preserve">LOPEZ SANCHEZ MIGUEL ANGEL </t>
  </si>
  <si>
    <t>3402-R.C. Profesional</t>
  </si>
  <si>
    <t>219004_R.C.Profesional, clinica odontologica</t>
  </si>
  <si>
    <t>ODONTOESTOMATÓLOGO MIGUEL ÁNGEL LÓPEZ SÁNCHEZ</t>
  </si>
  <si>
    <t>2006452</t>
  </si>
  <si>
    <t>JPerez@wrberkley.com</t>
  </si>
  <si>
    <t>00048136</t>
  </si>
  <si>
    <t xml:space="preserve">SANOSPORT GESTION DEPORTIVA, S.L. </t>
  </si>
  <si>
    <t>221001-R.C. Gimnasios</t>
  </si>
  <si>
    <t>ENTRENADOR PERSONAL. MONITOR DEPORTIVO</t>
  </si>
  <si>
    <t>0961879023608</t>
  </si>
  <si>
    <t>jrica2@mapfre.com</t>
  </si>
  <si>
    <t>00060669</t>
  </si>
  <si>
    <t>ALCANTARA MANZANARES MARIA</t>
  </si>
  <si>
    <t xml:space="preserve">CASILLA DEL AIRE, URB FINCA LA GITANA 2 , CP 14011 CORDOBA </t>
  </si>
  <si>
    <t>00024888</t>
  </si>
  <si>
    <t>C6H150008909</t>
  </si>
  <si>
    <t>00061357</t>
  </si>
  <si>
    <t>VIVIENDA HABITUAL PISO BAJO</t>
  </si>
  <si>
    <t>C/ESCRITORA GABRIELA MISTRAL, Nº6, BAJO2, 14011-CORDOBA</t>
  </si>
  <si>
    <t>C6H150009431</t>
  </si>
  <si>
    <t>00061472</t>
  </si>
  <si>
    <t>ARJONA GARCIA LORENZO</t>
  </si>
  <si>
    <t>C/MARIA AUXILIADORA, Nº29, 14640 , VILLA DEL RIO (CORDOBA)</t>
  </si>
  <si>
    <t>C6H150009520</t>
  </si>
  <si>
    <t>00061493</t>
  </si>
  <si>
    <t>VVD DESTINADA ALQUILER</t>
  </si>
  <si>
    <t>C6H150009570</t>
  </si>
  <si>
    <t>00061504</t>
  </si>
  <si>
    <t>C/ DOCTOR JOSE ALTOLAGUIRRE, 19, 2º-3_x000D_
14004 - CORDOBA</t>
  </si>
  <si>
    <t>C6H150009591</t>
  </si>
  <si>
    <t>00061532</t>
  </si>
  <si>
    <t>PISO INTERMEDIO. VIVIENDA PRINCIPAL</t>
  </si>
  <si>
    <t>C/PEREZ DE CASTRO, 10, 1ºA, 14003-CORDOBA</t>
  </si>
  <si>
    <t>00059683</t>
  </si>
  <si>
    <t>C6H150009614</t>
  </si>
  <si>
    <t>00061995</t>
  </si>
  <si>
    <t>PEREZ JURADO VERONICA</t>
  </si>
  <si>
    <t>CASA ADOSADA, VIVIENDA PPAL, OCUPADA POR PROPIETARIO</t>
  </si>
  <si>
    <t>C/JAVIER CAYUELA GARCIA. Nº11, 23740-ANDUJAR (JAEN)</t>
  </si>
  <si>
    <t>C6H150009855</t>
  </si>
  <si>
    <t>00055222</t>
  </si>
  <si>
    <t>1100103GE</t>
  </si>
  <si>
    <t>RESPONSABILIDAD CIVIL ADMINISTRADORES Y ALTOS CARGOS</t>
  </si>
  <si>
    <t xml:space="preserve">UNION DE CANENEROS, S.C.A. </t>
  </si>
  <si>
    <t>CHUBB EUROPEAN GROUP SUCURSAL EN ESPAÑA</t>
  </si>
  <si>
    <t>3407-R.C. Consejeros y Directivos DO</t>
  </si>
  <si>
    <t>216001-R.C., Consejeros y Directivos, D&amp;O</t>
  </si>
  <si>
    <t xml:space="preserve">RESP. CIVIL D&amp;O SOCIEDAD COOPERATIVA </t>
  </si>
  <si>
    <t xml:space="preserve">LA COMPAÑIA NOS COMUNICA QUE A VENCIMIENTO MODIFICA EL CONDICIONADO QUE APLICA EN POLIZA, ELIMINANDO EL AGRGADO QUE CORRESPONDE A RECLAMACION POR DAÑO MEDIOAMBIENTAL </t>
  </si>
  <si>
    <t>ESDRNA25163</t>
  </si>
  <si>
    <t>Ignacio.Giron@chubb.com</t>
  </si>
  <si>
    <t>00033122</t>
  </si>
  <si>
    <t xml:space="preserve">CLUB DEPORTIVO TRAIL ANDALUCIA  </t>
  </si>
  <si>
    <t>3409-R.C. Asociaciones</t>
  </si>
  <si>
    <t>ASOCIACION TURISMO ACTIVO TRAIL ANDALUCIA</t>
  </si>
  <si>
    <t>FACTURACION 6.000 €/año</t>
  </si>
  <si>
    <t>00020462</t>
  </si>
  <si>
    <t>PIM150CKK056</t>
  </si>
  <si>
    <t>00067093</t>
  </si>
  <si>
    <t>Calle Pintor Zurbaran, 5. 2-B. 14004 CORDOBA.</t>
  </si>
  <si>
    <t>C6H150012439</t>
  </si>
  <si>
    <t>00004138</t>
  </si>
  <si>
    <t>1100201GE</t>
  </si>
  <si>
    <t>INDEMNIZACIÓN DIARIA</t>
  </si>
  <si>
    <t>3716-Indemnizacion Diaria (I.T.)</t>
  </si>
  <si>
    <t>319002-Indemnización Diaria por Enfermedad/Acciden</t>
  </si>
  <si>
    <t>Indem. diaria JUAN CRUZ CABRERA CASTRO</t>
  </si>
  <si>
    <t>013-00-040-00683-00000</t>
  </si>
  <si>
    <t>00067460</t>
  </si>
  <si>
    <t>RESIDENCIAL LAS LOMAS, 97, PARCELA 3 DE LA UER 26_x000D_
21449 - LEPE (HUELVA)</t>
  </si>
  <si>
    <t>C6H150012681</t>
  </si>
  <si>
    <t>00033114</t>
  </si>
  <si>
    <t xml:space="preserve">EXCAVACIONES ALETTA, S.A. </t>
  </si>
  <si>
    <t>2-Sdad. Anónima</t>
  </si>
  <si>
    <t>ACCIDENTES COLECTIVOS INNOMINADOS CONVENIO</t>
  </si>
  <si>
    <t>313030-Acc. Conv. Colectivo, Construccion Huelva</t>
  </si>
  <si>
    <t xml:space="preserve">TRABAJADORES CONVENIO DE LA CONSTRUCCIÓN DE HUELVA_x000D_
</t>
  </si>
  <si>
    <t>HUELVA</t>
  </si>
  <si>
    <t>78569076</t>
  </si>
  <si>
    <t>00070276</t>
  </si>
  <si>
    <t xml:space="preserve">GARCIA-COURTOYS VEGA ELISA MARIA </t>
  </si>
  <si>
    <t xml:space="preserve">VIVIENDA PRINCIPAL EN PROPIEDAD </t>
  </si>
  <si>
    <t>FRAY LUIS DE GRANADA, 6 EDIF EL AGUILA, 3º ESC. 5 PTA 2 y 3º ESC. 4 PTA 1</t>
  </si>
  <si>
    <t>C6H150013189</t>
  </si>
  <si>
    <t>00071521</t>
  </si>
  <si>
    <t>00066312</t>
  </si>
  <si>
    <t>C6H150013443</t>
  </si>
  <si>
    <t>00072273</t>
  </si>
  <si>
    <t>ASSARSSON TORBJORN</t>
  </si>
  <si>
    <t xml:space="preserve">VIVIENDA SECUNDARIA EN C/ RECT. JUAN DE DIOS LOPEZ GONZALEZ Nº 52 - CASA 22 - C/P 18613 PLAYA GRANADA </t>
  </si>
  <si>
    <t xml:space="preserve">C/ RECT. JUAN DE DIOS LOPEZ GONZALEZ Nº 52 - CASA 22 - C/P 18613 PLAYA GRANADA </t>
  </si>
  <si>
    <t>00061105</t>
  </si>
  <si>
    <t>C6H150013606</t>
  </si>
  <si>
    <t>00073528</t>
  </si>
  <si>
    <t>VVD HABITUAL EN CALLE DECANO BARTOLOME VARGAS ESCOBAR, BLOQUE 4, ATICO 3º-2</t>
  </si>
  <si>
    <t>00064635</t>
  </si>
  <si>
    <t>C6H150013786</t>
  </si>
  <si>
    <t>00076769</t>
  </si>
  <si>
    <t>VALDEOLLEROS, 2-2º  IZQUIERDA</t>
  </si>
  <si>
    <t>00060222</t>
  </si>
  <si>
    <t>C6H150008530</t>
  </si>
  <si>
    <t>00046804</t>
  </si>
  <si>
    <t>1100203GE</t>
  </si>
  <si>
    <t>ACCIDENTES INDIVIDUAL PLUS</t>
  </si>
  <si>
    <t>ACCIDENTE INDIVIDUAL DE MARIA ISABEL GUTIERREZ DEZA</t>
  </si>
  <si>
    <t>BIDO057193</t>
  </si>
  <si>
    <t>00053361</t>
  </si>
  <si>
    <t>ACCIDENTES PARA MIGUEL ANGEL RAEL DIAZ</t>
  </si>
  <si>
    <t>EL CLIENTE NOS ENVIA UN MAIL SOLICITANDO LA ANULACION DE LA POLIZA, NOS INDICA QUE LA POLIZA SE LA EXIGIAN YA QUE TRABAJABA EN OBRAS, PERO QUE YA LLEVA 2 AÑOS QUE NO REALIZA OBRAS POR LO QUE NO QUIERE LA POLIZA.</t>
  </si>
  <si>
    <t>82549639</t>
  </si>
  <si>
    <t>00024776</t>
  </si>
  <si>
    <t xml:space="preserve">BIOGEOS ESTUDIOS AMBIENTALES, SL. </t>
  </si>
  <si>
    <t>123003-Oficinas y despachos, colegio profesional</t>
  </si>
  <si>
    <t>OFICINAS EN PARQUE TECNOLOGICO RABANALES 21. C/. ASTRONOMA CECILIA PAYNE, PARCELA 8.1, 2ª PLANTA</t>
  </si>
  <si>
    <t>PARQUE TECNOLOGICO RABANALES 21. C/. ASTRONOMA CECILIA PAYNE, PARCELA 8.1, 2ª PLANTA</t>
  </si>
  <si>
    <t>00011793</t>
  </si>
  <si>
    <t>C5M720000565</t>
  </si>
  <si>
    <t>00061018</t>
  </si>
  <si>
    <t xml:space="preserve">FUNDACION FUNLABOR </t>
  </si>
  <si>
    <t>23-Asoc.Benef.-Asistencial</t>
  </si>
  <si>
    <t>3726-Accidentes Colectivo</t>
  </si>
  <si>
    <t>313002-Accidentes colectivo</t>
  </si>
  <si>
    <t>ACCIDENTES DE LOS VOLUNTARIOS DE LA FUNDACION FUNLABOR</t>
  </si>
  <si>
    <t>55-2080126154</t>
  </si>
  <si>
    <t>00004064</t>
  </si>
  <si>
    <t>MARTINEZ CERRILO AGUDO JUAN MANUEL</t>
  </si>
  <si>
    <t>GASTOS DE SEPELIO DE MANUEL MARTINEZ-CERRILLO Y LOURDES CABRERA</t>
  </si>
  <si>
    <t>124-Competencia Cía.</t>
  </si>
  <si>
    <t>La cia nos remite mail indicándonos la solicitud de baja del cliente</t>
  </si>
  <si>
    <t>73-0755398</t>
  </si>
  <si>
    <t>00004440</t>
  </si>
  <si>
    <t>SANCHEZ MOÑINO MARIA VICTORIA</t>
  </si>
  <si>
    <t>MARIA VICTORIA SALINAS SANCHEZ Y JOSE MARIA SALINAS SANCHEZ</t>
  </si>
  <si>
    <t>Contrato sustituido</t>
  </si>
  <si>
    <t>00025429</t>
  </si>
  <si>
    <t>73-0756555</t>
  </si>
  <si>
    <t>00023623</t>
  </si>
  <si>
    <t xml:space="preserve">ARGOGAS GASES Y SOLDADURA S.L.U </t>
  </si>
  <si>
    <t>ALMACEN Y VENTA DE MAQUINARIA Y ELEMENTOS PARA SOLDADURA, INCLUYENDO ALMACENAMIENTO DE GASES INERTES</t>
  </si>
  <si>
    <t>C/. SIMON CARPINTERO, PARCELA 13, NAVE 8, POLIGONO LAS QUEMADAS</t>
  </si>
  <si>
    <t>C5M350000327</t>
  </si>
  <si>
    <t>I30 HELVETIA EMPRESAS</t>
  </si>
  <si>
    <t>136008-Indust., bodega</t>
  </si>
  <si>
    <t>BODEGA DE VINO</t>
  </si>
  <si>
    <t>00007311</t>
  </si>
  <si>
    <t>C5I300000240</t>
  </si>
  <si>
    <t>00020460</t>
  </si>
  <si>
    <t>Vitalicio</t>
  </si>
  <si>
    <t xml:space="preserve">DECESOS JOSÉ ANTONIO GÓMEZ-LUEGO BRAVO </t>
  </si>
  <si>
    <t>73-1043933</t>
  </si>
  <si>
    <t>00026214</t>
  </si>
  <si>
    <t>1D6 - OFERTA ESPECIALIZADA. ENERGÍAS RENOVABLES - DAÑOS/RC/PB PÓLIZA CONEXIÓN RED</t>
  </si>
  <si>
    <t>131408-Indust., P.E., E.R. Conexión a Red&gt;75 hasta 100 Kwp</t>
  </si>
  <si>
    <t>PLANTA FFVV EN OPERACIÓN Y MANTENIMIENTO DE 97,2 KWP SOBRE SUELO CON CONEXIÓN A RED</t>
  </si>
  <si>
    <t>CRTA ALMAGRO-BOLAÑOS KM 2 POL 38 RUSTICO DE BOLAÑOS_x000D_
13260 BOLAÑOS DE CALATRAVA</t>
  </si>
  <si>
    <t>00009965</t>
  </si>
  <si>
    <t>C5I300000298</t>
  </si>
  <si>
    <t>1200501ER</t>
  </si>
  <si>
    <t>MULTIRRIESGOS EERR FV/ST</t>
  </si>
  <si>
    <t>00027132</t>
  </si>
  <si>
    <t>CASER SEGUROS, S.A.</t>
  </si>
  <si>
    <t>ESENCIAS Y SERVICIOS - DECESOS</t>
  </si>
  <si>
    <t xml:space="preserve">Esencias y Servicios - Decesos_x000D_
TOMADOR: AMORES SANCHEZ ROSA MARIAASEGURADOS:_x000D_
  Asegurado 1_x000D_
  NIF: 24319601E_x000D_
  Apellido 1: AMORES_x000D_
  Apellido 2: SÁNCHEZ_x000D_
  Nombre: ROSA MARIA_x000D_
  F.nacimiento: 18/05/1960 0:00:00_x000D_
  Parentesco: Titular_x000D_
_x000D_
</t>
  </si>
  <si>
    <t>99989314/11</t>
  </si>
  <si>
    <t>felipe.garcia@epgysalinas.com</t>
  </si>
  <si>
    <t>00027428</t>
  </si>
  <si>
    <t>IBAÑEZ ALCAÑIZ SALVADOR</t>
  </si>
  <si>
    <t xml:space="preserve">Esencias y Servicios - Decesos_x000D_
TOMADOR: IBAÑEZ ALCAÑIZ SALVADORASEGURADOS:_x000D_
  Asegurado 1_x000D_
  NIF: 24337536V_x000D_
  Apellido 1: IBAÑEZ_x000D_
  Apellido 2: ALCAÑIZ_x000D_
  Nombre: SALVADOR_x000D_
  F.nacimiento: 21/06/1966 0:00:00_x000D_
  Parentesco: Titular_x000D_
_x000D_
  Asegurado 2_x000D_
  NIF: 20813128Z_x000D_
  Apellido 1: BARTUAL_x000D_
  Apellido 2: RODRIGO_x000D_
  Nombre: AMPARO_x000D_
  F.nacimiento: 31/10/1970 0:00:00_x000D_
  Parentesco: Conyuge_x000D_
_x000D_
  Asegurado 3_x000D_
  NIF: _x000D_
  Apellido 1: IBAÑEZ_x000D_
  Apellido 2: BARTUAL_x000D_
  Nombre: EVA_x000D_
  F.nacimiento: 08/10/2003 0:00:00_x000D_
  Parentesco: Hijos_x000D_
_x000D_
  Asegurado 4_x000D_
  NIF: _x000D_
  Apellido 1: IBAÑEZ_x000D_
  Apellido 2: BARTUAL_x000D_
  Nombre: SALVADOR_x000D_
  F.nacimiento: 08/02/2006 0:00:00_x000D_
  Parentesco: Hijos_x000D_
_x000D_
  Asegurado 5_x000D_
  NIF: _x000D_
  Apellido 1: IBAÑEZ_x000D_
  Apellido 2: BARTUAL_x000D_
  Nombre: MARINA_x000D_
  F.nacimiento: 08/02/2006 0:00:00_x000D_
  Parentesco: Hijos_x000D_
_x000D_
</t>
  </si>
  <si>
    <t>99989314/13</t>
  </si>
  <si>
    <t>vherrera@caser.es</t>
  </si>
  <si>
    <t>00031725</t>
  </si>
  <si>
    <t xml:space="preserve">MOBOCOR, S.L. </t>
  </si>
  <si>
    <t>PLANTA FFVV EN OPERACIÓN Y MANTENIMIENTO DE 97,29 KWP SOBRE CUBIERTA CON CONEXIÓN A RED</t>
  </si>
  <si>
    <t xml:space="preserve"> P.I. GALLARDO C/ INGENIERO ALFONSO DE CHURRUCA-  14-16 14100 LA CARLOTA CÓRDOBA.</t>
  </si>
  <si>
    <t>00019647</t>
  </si>
  <si>
    <t>C5I300000426</t>
  </si>
  <si>
    <t>00036677</t>
  </si>
  <si>
    <t>GOMEZ LOPEZ FERMIN</t>
  </si>
  <si>
    <t>I40 HELVETIA EMPRESA INTEGRAL</t>
  </si>
  <si>
    <t>131508-Indust. Almacenamiento Instrum. musicales</t>
  </si>
  <si>
    <t>ALMACENAMIENTO DE BATERIA MAPEX COMPLETA, BATERIA DRUMCRAFT COMPLETA, CAJA LUDWIG, CAJA MAXWIN, 6 PLATOS, 2 DJEMBE, DARBUKA, BONGOES, CAJON, PEDAL DE CAJON E INSTRUMENTOS DE PEQUELLA PERCUSION, JUEGO DE FUNDA DE BATERIA, HERRAJES VARIOS Y UN TECLADO CON SOPORTE.</t>
  </si>
  <si>
    <t>POLIGONO INDUSTRIAL LAS QUEMADAS, C/ POLONGACIÓN GABRIEL RAMOS BEJARANO. PARCELA 253. NAVE 15.LOCAL 2. ( PLANTA BAJA).</t>
  </si>
  <si>
    <t>C5I400000085</t>
  </si>
  <si>
    <t>00058398</t>
  </si>
  <si>
    <t>CARPINTERIA METALICA Y FABRICACION DE PERFILES DE ALUMINIO</t>
  </si>
  <si>
    <t>POLIGONO GALLARDO, PARCELA 9. 14100, LA CARLOTA. CORDOBA</t>
  </si>
  <si>
    <t>C6I400000363</t>
  </si>
  <si>
    <t>00023991</t>
  </si>
  <si>
    <t xml:space="preserve">MANEZUELAS, S.L. </t>
  </si>
  <si>
    <t xml:space="preserve">MARTINEZ MOYA JUAN </t>
  </si>
  <si>
    <t>R11 HELVETIA RESPONSABILIDAD CIVIL</t>
  </si>
  <si>
    <t>219008-R.C. Lavaderos de coches</t>
  </si>
  <si>
    <t>LAVADERO DE COCHES CON 6 BOXES Y 5 ASPIRADORES</t>
  </si>
  <si>
    <t>POL. INDUSTRIAL OESTE. C/ ISO, S/N  30420.  CALASPARRA. MURCIA</t>
  </si>
  <si>
    <t>C5R110001147</t>
  </si>
  <si>
    <t>00021697</t>
  </si>
  <si>
    <t>GOMEZ-LUENGO CARRERAS JUAN IGNACIO</t>
  </si>
  <si>
    <t>219001-R.C., Profesional, Gabinetes Ingeniería</t>
  </si>
  <si>
    <t xml:space="preserve">TASADOR DE INMUEBLES_x000D_
</t>
  </si>
  <si>
    <t>00002091</t>
  </si>
  <si>
    <t>C5R110001082</t>
  </si>
  <si>
    <t>00026318</t>
  </si>
  <si>
    <t>R17 HELVETIA CAZADORES</t>
  </si>
  <si>
    <t>SALVADOR ROJANO CASTILLEJO</t>
  </si>
  <si>
    <t>00025546</t>
  </si>
  <si>
    <t>36R170519328</t>
  </si>
  <si>
    <t>00034077</t>
  </si>
  <si>
    <t>C30 HELVETIA ACCIDENTES COLECTIVO / COLECTIVO CONVENIO</t>
  </si>
  <si>
    <t>313002-Acc. Conv. Colectivo, Comercio Córdoba</t>
  </si>
  <si>
    <t>ACCIDENTES EMPLEADOS CONVENIO COLECTIVO COMERCIO DE CORDOBA</t>
  </si>
  <si>
    <t>00021052</t>
  </si>
  <si>
    <t>C5C300000997</t>
  </si>
  <si>
    <t>00014587</t>
  </si>
  <si>
    <t>CONDUCTOR Y ACOMPAÑANTE MOTOCICLETA MAT. B-8047-KH</t>
  </si>
  <si>
    <t>C5C320000103</t>
  </si>
  <si>
    <t>00026453</t>
  </si>
  <si>
    <t xml:space="preserve">DELEGACION TERRITORIAL DE JUSTICIA, REGENERACION  Y ADMINISTRACION LOCAL </t>
  </si>
  <si>
    <t>13-A.Púb.Consejería Autonómica</t>
  </si>
  <si>
    <t>314001-Acc. Colectivos, Voluntarios asociaciones</t>
  </si>
  <si>
    <t>MENORES INFRACTORES EN LA REALIZACIÓN SERVICIOS PARA LA COMUNIDAD</t>
  </si>
  <si>
    <t>00007944</t>
  </si>
  <si>
    <t>C5C300000901</t>
  </si>
  <si>
    <t>00019559</t>
  </si>
  <si>
    <t>Z01 HELVETIA PLAN DE ASISTENCIA FAMILIAR</t>
  </si>
  <si>
    <t>DEFUNCIÓN MERCEDES GOMEZ  MARTINEZ Y SUS DOS HIJAS</t>
  </si>
  <si>
    <t>C5Z010004780</t>
  </si>
  <si>
    <t>00019641</t>
  </si>
  <si>
    <t>FIDEL GOMEZ PUERTO Y ESPOSA  CONCEPCIÓN DELGADO LINARES</t>
  </si>
  <si>
    <t>C5Z010004803</t>
  </si>
  <si>
    <t>00024904</t>
  </si>
  <si>
    <t>FERNANDO LUQUE BARCO,VALLE MORALES TORRECILLA,FERNANDO Y CARMEN A</t>
  </si>
  <si>
    <t>00006061</t>
  </si>
  <si>
    <t>C5Z010006100</t>
  </si>
  <si>
    <t>mariadelmar.garcia@helvetia.es</t>
  </si>
  <si>
    <t>00026124</t>
  </si>
  <si>
    <t>VELASCO ORTIZ FRANCISCA MARIA</t>
  </si>
  <si>
    <t>FERMIN GOMEZ LOPEZ Y CARMEN GOMEZ VELASCO</t>
  </si>
  <si>
    <t>00005435</t>
  </si>
  <si>
    <t>C5Z010006287</t>
  </si>
  <si>
    <t>00028018</t>
  </si>
  <si>
    <t>HINOJOSA MARTINEZ FLORENCIO JESUS</t>
  </si>
  <si>
    <t>SEG. DEDESOS FLORENCIO HINOJOSA MARTINEZ</t>
  </si>
  <si>
    <t>00020236</t>
  </si>
  <si>
    <t>C5Z010006452</t>
  </si>
  <si>
    <t>00028204</t>
  </si>
  <si>
    <t>CARRERAS DIAZ Mª  DEL PILAR</t>
  </si>
  <si>
    <t xml:space="preserve">DECESOS MARIA PILAR CARRERAS DIAZ </t>
  </si>
  <si>
    <t>00020459</t>
  </si>
  <si>
    <t>C5Z010006498</t>
  </si>
  <si>
    <t>00030680</t>
  </si>
  <si>
    <t>VICENTE SECANO PLACIDO</t>
  </si>
  <si>
    <t>HELVETIA PLAN DE ASISTENCIA FAMILIAR</t>
  </si>
  <si>
    <t>SEGURO DE DECESOS DE PLACIDO VICENTE SECANO</t>
  </si>
  <si>
    <t>S7W000000498</t>
  </si>
  <si>
    <t>00031739</t>
  </si>
  <si>
    <t>Z02 HELVETIA PLAN DE ASISTENCIA FAMILIAR - PAF 2014</t>
  </si>
  <si>
    <t>MANUEL MALDONADO RIVAS, MARIA LORA RODRIGUEZ, Mª JESUS MALDONADO LORA, MANUEL MALDONADO LORA Y LAURA MALDONADO LORA</t>
  </si>
  <si>
    <t>00005516</t>
  </si>
  <si>
    <t>C5Z020000594</t>
  </si>
  <si>
    <t>00033277</t>
  </si>
  <si>
    <t>LUQUE ROMERO ISABEL</t>
  </si>
  <si>
    <t>DECESOS. ISABEL LUQUE ROMERO Y SUS DOS HIJOS (DANIEL PUERTO LUQUE Y PABLO PUERTO LUQUE)</t>
  </si>
  <si>
    <t>00011146</t>
  </si>
  <si>
    <t>C5Z020001148</t>
  </si>
  <si>
    <t>00037543</t>
  </si>
  <si>
    <t>DECESOS DE MARIA ALCAIDE CIRERA Y MARIA ALCAIDE ESTEPA</t>
  </si>
  <si>
    <t>00008343</t>
  </si>
  <si>
    <t>C5Z020002281</t>
  </si>
  <si>
    <t>00038642</t>
  </si>
  <si>
    <t>DECESOS TOMADOR</t>
  </si>
  <si>
    <t>C5Z020002661</t>
  </si>
  <si>
    <t>00042261</t>
  </si>
  <si>
    <t>DECESOS PRIMA UNICA JULIO ALCANTARA ALCANTARA Y MARIA CONSUELO MANZANARES LOPEZ</t>
  </si>
  <si>
    <t>C5Z020003751</t>
  </si>
  <si>
    <t>00042342</t>
  </si>
  <si>
    <t>SERVICIO SEPELIO MARIA DOLORES CORDOBA GARCIA</t>
  </si>
  <si>
    <t>00020111</t>
  </si>
  <si>
    <t>C8Z020000005</t>
  </si>
  <si>
    <t>00042508</t>
  </si>
  <si>
    <t>OLMOS FERNANDEZ ISMAEL</t>
  </si>
  <si>
    <t>ISMAEL Y FAMILIA (4 ASEGURADOS)</t>
  </si>
  <si>
    <t>C8Z020000017</t>
  </si>
  <si>
    <t>00050030</t>
  </si>
  <si>
    <t>DECESOS EILEEN BROPHY</t>
  </si>
  <si>
    <t>00024971</t>
  </si>
  <si>
    <t>C8Z020000395</t>
  </si>
  <si>
    <t>00057109</t>
  </si>
  <si>
    <t>REYES PALOS RAFAEL</t>
  </si>
  <si>
    <t>DECESOS RAFAEL REYES Y FAMILIA</t>
  </si>
  <si>
    <t>C8Z020000850</t>
  </si>
  <si>
    <t>SELECCIÓN:</t>
  </si>
  <si>
    <t>TOTALES:</t>
  </si>
  <si>
    <t>VER CARTERA GENERALI</t>
  </si>
  <si>
    <t>VER CARTERA HELVETIA</t>
  </si>
  <si>
    <t>VER CARTERA RESTO CIA</t>
  </si>
  <si>
    <t>VER CARTERA ARAG</t>
  </si>
  <si>
    <t>CORREGIR PRIMAS ANUALIZADAS INCORRECTAS, EN EL PROPIO EXCEL, MEJOR</t>
  </si>
  <si>
    <t>RAFA CABELLO</t>
  </si>
  <si>
    <t>OPCION</t>
  </si>
  <si>
    <t>PEPE MATA</t>
  </si>
  <si>
    <t>GRUPO PACC</t>
  </si>
  <si>
    <t>CARMEN MATAS</t>
  </si>
  <si>
    <t>SI NO INTERESA REGALAR</t>
  </si>
  <si>
    <t>VENTA</t>
  </si>
  <si>
    <t>REVISAR PRODUCTOS</t>
  </si>
  <si>
    <t>REVISAR SC INCORRECTOS, EERR-USU</t>
  </si>
  <si>
    <t>HACE RESUMEN POR CIAS</t>
  </si>
  <si>
    <t>HACER RESUMEN POR RAMO</t>
  </si>
  <si>
    <t>HACER RESUMEN POR SC</t>
  </si>
  <si>
    <t>PN REVISADA</t>
  </si>
  <si>
    <t>COMISION</t>
  </si>
  <si>
    <t>PRIMA NETA VB2009</t>
  </si>
  <si>
    <t>P. NETA REVISADA</t>
  </si>
  <si>
    <t>COMISION / PN REVISADA</t>
  </si>
  <si>
    <t>UDS.</t>
  </si>
  <si>
    <t>COMIS/PN</t>
  </si>
  <si>
    <t>PN/POLIZA</t>
  </si>
  <si>
    <t>COMIS./POLIZA</t>
  </si>
  <si>
    <t>TOTAL</t>
  </si>
  <si>
    <t>00067489</t>
  </si>
  <si>
    <t xml:space="preserve">INICIATIVAS GASTRONOMICAS, S.L. </t>
  </si>
  <si>
    <t>JIMENEZ CABALLERO CELIA</t>
  </si>
  <si>
    <t>00072391</t>
  </si>
  <si>
    <t>00072441</t>
  </si>
  <si>
    <t>Felipe</t>
  </si>
  <si>
    <t>VIDA RIESGO CELIA JIMENEZ CABALLERO</t>
  </si>
  <si>
    <t>4V-G-140005706</t>
  </si>
  <si>
    <t>121001-Hostelería y restauración, bar-restaurante</t>
  </si>
  <si>
    <t>RC BAR RESTAURANTE SITUADO EN OPEN ARENA</t>
  </si>
  <si>
    <t>RS-G-511002074</t>
  </si>
  <si>
    <t>DAÑOS RESTAURANTE SITUADO EN OPEN ARENA</t>
  </si>
  <si>
    <t>00062579</t>
  </si>
  <si>
    <t>4C-G-511005130</t>
  </si>
  <si>
    <t>RecUlt12M_PrimaNeta</t>
  </si>
  <si>
    <t>RecUlt12M_PrimaTotal</t>
  </si>
  <si>
    <t>RecUlt12M_Comision</t>
  </si>
  <si>
    <t>RecUlt12M_SinDatosReales</t>
  </si>
  <si>
    <t>00059833</t>
  </si>
  <si>
    <t xml:space="preserve">COMUNIDAD DE PROPIETARIOS CRUZ DE JUAREZ,4 </t>
  </si>
  <si>
    <t>No VIP manual</t>
  </si>
  <si>
    <t>COMUNIDAD DE PROPIETARIOS AVENIDA CRUZ DE JUAREZ, Nº 4, CORDOBA</t>
  </si>
  <si>
    <t xml:space="preserve">LA COMUNIDAD DE PROPIETARIOS HA DECIDIDO ANULAR LA POLIZA A VENCIMIENTO PARA SOLITAR DIFERENTES OFERTAS DE RENOVACION </t>
  </si>
  <si>
    <t>00069857</t>
  </si>
  <si>
    <t>MORENO MANTECON BALDOMERO</t>
  </si>
  <si>
    <t xml:space="preserve">FALLECIMIENTO/INVALIDEZ PERMANENTE ABSOLUTA  200.000€ </t>
  </si>
  <si>
    <t>00060465</t>
  </si>
  <si>
    <t xml:space="preserve">CLINICA MENENDEZ COLLAR, S.L. </t>
  </si>
  <si>
    <t>MENENDEZ COLLAR MANUEL</t>
  </si>
  <si>
    <t>124001-Clínicas y gabinetes prof., dentista</t>
  </si>
  <si>
    <t xml:space="preserve">CLÍNICA ODONTOLÓGICA </t>
  </si>
  <si>
    <t>00049779</t>
  </si>
  <si>
    <t>00048022</t>
  </si>
  <si>
    <t xml:space="preserve">SITIO DE LOS PATILLOS, S.L. </t>
  </si>
  <si>
    <t>SALUD REEMBOLSO HERMANOS MORENO Y FAMILIARES (8 ASEGURADOS)</t>
  </si>
  <si>
    <t>00009281</t>
  </si>
  <si>
    <t>1.E. SECTOR AGRICOLA</t>
  </si>
  <si>
    <t>Ana M</t>
  </si>
  <si>
    <t>00072911</t>
  </si>
  <si>
    <t xml:space="preserve">COMUNIDAD DE PROPIETARIOS PINTOR MORENO CARBONERO, 12 </t>
  </si>
  <si>
    <t>EDIFICIO DE VIVIENDAS</t>
  </si>
  <si>
    <t>00031313</t>
  </si>
  <si>
    <t>00044297</t>
  </si>
  <si>
    <t xml:space="preserve">COMUNIDAD DE PROPIETARIOS DUQUE DE AHUMADA </t>
  </si>
  <si>
    <t>COMUNIDAD DE PROPIETARIOS DUQUE DE AHUMADA</t>
  </si>
  <si>
    <t>AVD. DUQUE DE AHUMADA, 1</t>
  </si>
  <si>
    <t>00044561</t>
  </si>
  <si>
    <t xml:space="preserve">COMUNIDAD DE PROPIETARIOS BARRAQUER 10 </t>
  </si>
  <si>
    <t>COMUNIDADES PLUS</t>
  </si>
  <si>
    <t>EDIFICIO DE VIVIENDAS Y LOCALES COMERCIALES</t>
  </si>
  <si>
    <t>00049876</t>
  </si>
  <si>
    <t>MORENO MANTECON Mª DE LOS ANGELES</t>
  </si>
  <si>
    <t>VIVIENDA HABITUAL SITA C/MEXICO, 7</t>
  </si>
  <si>
    <t>C/MEXICO, 7. CORDOBA</t>
  </si>
  <si>
    <t>00024420</t>
  </si>
  <si>
    <t>00061458</t>
  </si>
  <si>
    <t xml:space="preserve">ARRIAZU PUERTAS Y AUTOMATISMOS, S.L. </t>
  </si>
  <si>
    <t>ARRIAZU CARCAVILLA ADRIAN</t>
  </si>
  <si>
    <t>CALVILLO RUIZ  MIRIAM</t>
  </si>
  <si>
    <t>3B2 - CARTERA. DESARROLLO DE LA CARTERA - EMPRESAS</t>
  </si>
  <si>
    <t>132002-Indust., Carpintería industrial</t>
  </si>
  <si>
    <t xml:space="preserve">CONSTRUCCIONES METALICAS Y CALDERERIA, CARPINTERIA METALICA E INSTALACION DE PUERTAS AUTOMATICAS (AUTOMATISMMO), CON REALIZACION DE CURSOS TEORICO/PRACTICOS DE SOLDADURA Y ELECTRICIDAD. CARPINTERIA DE ALUMINIO Y/O METALICA Y FABRICACION DE MONOPOSTES PUBLICITARIOS. </t>
  </si>
  <si>
    <t>AVDA. DE NAVARRA, Nº 58 31512 FONTELLAS (NAVARRA)</t>
  </si>
  <si>
    <t>00025255</t>
  </si>
  <si>
    <t>00019995</t>
  </si>
  <si>
    <t>VIDA RIESGO MANUEL MENENDEZ COLLAR (S. Asegurada 108.000,00 €)</t>
  </si>
  <si>
    <t>00007433</t>
  </si>
  <si>
    <t>00024744</t>
  </si>
  <si>
    <t>00067298</t>
  </si>
  <si>
    <t xml:space="preserve">TRANSPORTES HERMANOS CALVILLO RUIZ,  S.L.L. </t>
  </si>
  <si>
    <t>1502-Camiones y Cabezas Tractoras</t>
  </si>
  <si>
    <t>441002-Camiones, cabeza tractora, serv. público</t>
  </si>
  <si>
    <t xml:space="preserve">Matrícula: 3548LSY Marca: MAN  Modelo: TGX 18470 </t>
  </si>
  <si>
    <t>00067295</t>
  </si>
  <si>
    <t xml:space="preserve">Matrícula: 3562LSY Marca: MAN  Modelo: TGX 18470 </t>
  </si>
  <si>
    <t xml:space="preserve">OLIVOS SILLERO GARCIA, S.L. </t>
  </si>
  <si>
    <t>00038528</t>
  </si>
  <si>
    <t>414004-Autos, camiones &gt; 3500 Kg, ttes. propios</t>
  </si>
  <si>
    <t xml:space="preserve">Matrícula: 3084-JNY Marca: MAN Modelo: TGX </t>
  </si>
  <si>
    <t>00023222</t>
  </si>
  <si>
    <t>00064390</t>
  </si>
  <si>
    <t>VVDA. SITUADA C/ SANTA INÉS, 3 (14002 - CORDOBA)</t>
  </si>
  <si>
    <t>00053362</t>
  </si>
  <si>
    <t>00021313</t>
  </si>
  <si>
    <t>141001-Ttes. regularizable, alimentación, no perec</t>
  </si>
  <si>
    <t>TRANSPORTE DE GANCHITOS, PAPEL, HIERROS</t>
  </si>
  <si>
    <t>00008998</t>
  </si>
  <si>
    <t>LOPEZ FERNANDEZ DE CORDOVA MARTIN</t>
  </si>
  <si>
    <t>SALUD MARTIN LOPEZ, MUJER Y 1 HIJO</t>
  </si>
  <si>
    <t>EL CLIENTE CONTACTA DIRECTAMENTE CON LA ASEGURADORA PARA COMUNICAR EN PLAZO LA ANULACION A 01/01/2018. LA CIA NOS LO COMUNICA POR SI QUEREMOS HACER ALGUNA ACCION COMERCIAL, PERO DESDE EPG&amp;SALINAS, VIENDO EL CLIENTE DE QUE SE TRATA, SE DECIDE QUE NO. PROCEDO A ANULAR EL CONTRATO, AL COMPROBAR QUE LA CIA YA LA HA ANULADO A ESA FECHA</t>
  </si>
  <si>
    <t>00067256</t>
  </si>
  <si>
    <t>RAEL DIAZ MARIA</t>
  </si>
  <si>
    <t>SALAZAR GUERRA NICOLAS</t>
  </si>
  <si>
    <t>COMPENSACIÓN CON SALDO NEGATIVO (431)</t>
  </si>
  <si>
    <t xml:space="preserve">VVDA. HABITUAL UNIFAMILIAR AISLADA, C/.PEPE EL GORDO, 1,  BUZON 25 C, URBANIZACION PEÑATEJADA, CP 14014_x000D_
 </t>
  </si>
  <si>
    <t>CALLE PEPE EL GORDO 1 - 25</t>
  </si>
  <si>
    <t>00056646</t>
  </si>
  <si>
    <t>00053629</t>
  </si>
  <si>
    <t>SALUD 6 ASEGURADOS</t>
  </si>
  <si>
    <t>00059737</t>
  </si>
  <si>
    <t xml:space="preserve">GEVORA FRUITS S.L. </t>
  </si>
  <si>
    <t>RESPONSABILIDAD CIVIL CENTRAL DE FRUTAS</t>
  </si>
  <si>
    <t>GEVORA FRUITS, S.L.</t>
  </si>
  <si>
    <t>00036490</t>
  </si>
  <si>
    <t>PORRAS BLANCO  ROSARIO</t>
  </si>
  <si>
    <t>CASTRO SANCHEZ  JOSE</t>
  </si>
  <si>
    <t>VIVIENDA HABITUAL C/SANTA MARIA RAFAELA SAGRADO CORAZON, 8</t>
  </si>
  <si>
    <t>103-Modificación riesgo</t>
  </si>
  <si>
    <t>R</t>
  </si>
  <si>
    <t>CAMBIO DE VEHICULO _x000D_
**** Este contrato se solicitó como suplemento, pero llegó como nuevo contrato. Solicitud nº 00065283.</t>
  </si>
  <si>
    <t>00053301</t>
  </si>
  <si>
    <t>00064980</t>
  </si>
  <si>
    <t xml:space="preserve">MONTAJES PEREZ IBAÑEZ, S.L.L. </t>
  </si>
  <si>
    <t>PEREZ IBAÑEZ TATIANA</t>
  </si>
  <si>
    <t>DAÑOS NAVE PARA ALQUILER (ALMACEN DE ROLLOS DE PAPEL)</t>
  </si>
  <si>
    <t>00013924</t>
  </si>
  <si>
    <t>00036524</t>
  </si>
  <si>
    <t>ACEITUNO MARTINEZ JOSE</t>
  </si>
  <si>
    <t xml:space="preserve">SOLAR JIENNENSE, S.L. </t>
  </si>
  <si>
    <t>P30 HELVETIA AGRO</t>
  </si>
  <si>
    <t>EXPLOTACION AGROPECUARIA DE OLIVAR, CON VIVIENDA DE RECREO Y ALMACENES DE APEROS DE LABRANZA</t>
  </si>
  <si>
    <t>00022850</t>
  </si>
  <si>
    <t>00057835</t>
  </si>
  <si>
    <t>CABALLERO CABRERA MARIA JOSE</t>
  </si>
  <si>
    <t>3083-Salud colectivo</t>
  </si>
  <si>
    <t>Colectivos - Riesgo complejo</t>
  </si>
  <si>
    <t>SEGURO SALUD MARIA JOSE E HIJOS</t>
  </si>
  <si>
    <t>00048825</t>
  </si>
  <si>
    <t xml:space="preserve">EDIFICIO DE TRES PLANTAS Y UN BAJO </t>
  </si>
  <si>
    <t>C/ YANGUAS Y MIRANDA Nº 5</t>
  </si>
  <si>
    <t>00023642</t>
  </si>
  <si>
    <t xml:space="preserve">ASISRED MULTISERVICIOS,  S.L.L. </t>
  </si>
  <si>
    <t>CASTILLA LUNA PEDRO</t>
  </si>
  <si>
    <t>313003-Acc. Conv. Colectivo, Construcción Córdoba</t>
  </si>
  <si>
    <t xml:space="preserve">CODIGO CONVENIO   14000365011981  ACCIDENTES CONVENIO TRABAJADORES ASISRED, S.L.L. </t>
  </si>
  <si>
    <t>00004867</t>
  </si>
  <si>
    <t>00024887</t>
  </si>
  <si>
    <t>112008-Vvda. secundaria chalet en urbanización</t>
  </si>
  <si>
    <t>VIVIENDA SECUNDARIA  SITA C/BELLAVISTA, 8 URB. LAS JARAS, CORDOBA</t>
  </si>
  <si>
    <t>00006036</t>
  </si>
  <si>
    <t>00066311</t>
  </si>
  <si>
    <t>PLATA SANCHEZ ANGEL</t>
  </si>
  <si>
    <t>PLATA LUNA ANGELES MARIA</t>
  </si>
  <si>
    <t>SANTA LUCIA, S.A.</t>
  </si>
  <si>
    <t>VIVIENDA PRINCIPAL OCUPADO POR PROPIETARIO</t>
  </si>
  <si>
    <t>AVDA. PEDANIA, Nº200, 14710-VILLARUBIA (CORDOBA)</t>
  </si>
  <si>
    <t>00068170</t>
  </si>
  <si>
    <t>SALUD PEDRO CASTILLA LUNA</t>
  </si>
  <si>
    <t>00044689</t>
  </si>
  <si>
    <t>00045551</t>
  </si>
  <si>
    <t>NIETO RUBIO MARIA JOSE</t>
  </si>
  <si>
    <t>CARRASQUILLA NIETO LORENA</t>
  </si>
  <si>
    <t>122012-Comercio al por menor, confecciones</t>
  </si>
  <si>
    <t xml:space="preserve">COMERCIO VENTA DE TEJIDOS </t>
  </si>
  <si>
    <t>00025545</t>
  </si>
  <si>
    <t>00077061</t>
  </si>
  <si>
    <t xml:space="preserve">OTERO FERNANDEZ  VICTOR UNAI </t>
  </si>
  <si>
    <t>AVDA DE LA PAZ, 121, 1-IZQ</t>
  </si>
  <si>
    <t>AVDA DE LA PAZ 121 1-IZQ</t>
  </si>
  <si>
    <t>00024697</t>
  </si>
  <si>
    <t>00022639</t>
  </si>
  <si>
    <t>CARRASQUILLA MERAL ANGEL</t>
  </si>
  <si>
    <t>DOMINGO MUÑOZ, 2, CASA 6</t>
  </si>
  <si>
    <t>00007933</t>
  </si>
  <si>
    <t>00077011</t>
  </si>
  <si>
    <t>00020476</t>
  </si>
  <si>
    <t>ACEITUNO LOPEZ ANTONIO</t>
  </si>
  <si>
    <t xml:space="preserve">Matrícula: 5123FTR Marca: BMW Modelo: SERIE 1 </t>
  </si>
  <si>
    <t>00028634</t>
  </si>
  <si>
    <t>VIVIENDA UNIFAMILIAR ADOSADA RESIDENCIA HABITUAL</t>
  </si>
  <si>
    <t>C/ MENENDEZ PELAYO Nº 6 JAEN</t>
  </si>
  <si>
    <t>00070147</t>
  </si>
  <si>
    <t xml:space="preserve">EN EL COGOLLICO S.L. </t>
  </si>
  <si>
    <t>122004-Comercio al por meno, frutería</t>
  </si>
  <si>
    <t>FRUTERIA "EN EL COGOLLICO"</t>
  </si>
  <si>
    <t>C/ YANGUAS Y MIRANDA 2 (LOCAL) - CP 31500 TUDELA (NAVARRA))</t>
  </si>
  <si>
    <t>00049516</t>
  </si>
  <si>
    <t xml:space="preserve">Matrícula: 6482-KJZ Marca: MERCEDES Modelo: CLA (117) 200 D 7G-D </t>
  </si>
  <si>
    <t>00068335</t>
  </si>
  <si>
    <t>JIMENEZ COSTILLA JUAN</t>
  </si>
  <si>
    <t xml:space="preserve">Matrícula: 3632LVS Marca: MITSUBISHI  Modelo: ECLIPSE CROSS PHEV KAITEKI 4WD </t>
  </si>
  <si>
    <t>00061224</t>
  </si>
  <si>
    <t>00073258</t>
  </si>
  <si>
    <t xml:space="preserve">Matrícula: 0491-HNK Marca: JEEP Modelo: WRANGLER 2.8 CRD SAHARA UNLIMIT AT </t>
  </si>
  <si>
    <t>00058414</t>
  </si>
  <si>
    <t>00025864</t>
  </si>
  <si>
    <t>GENERALI ESPECTÁCULOS</t>
  </si>
  <si>
    <t>127002 - Talleres no industriales, multiservicios</t>
  </si>
  <si>
    <t>NAVE EN ALQUILER, SITA C/METALURGICOS, NAVE 59</t>
  </si>
  <si>
    <t>00010732</t>
  </si>
  <si>
    <t>00027358</t>
  </si>
  <si>
    <t>00061505</t>
  </si>
  <si>
    <t>LARA GRANDE MARIA EVA</t>
  </si>
  <si>
    <t>00035397</t>
  </si>
  <si>
    <t>00061819</t>
  </si>
  <si>
    <t>VIVIENDA HABITUAL C/PERGOLA SAN CARLOS, 7</t>
  </si>
  <si>
    <t>00045661</t>
  </si>
  <si>
    <t>00051760</t>
  </si>
  <si>
    <t xml:space="preserve">PROFRUTEX, S.L. </t>
  </si>
  <si>
    <t xml:space="preserve">Matrícula: 0899-KRG Marca: OPEL  Modelo: COMBO </t>
  </si>
  <si>
    <t>00077659</t>
  </si>
  <si>
    <t xml:space="preserve">Matrícula: 9551LJC  Marca:CITROEN  Modelo: C4 CACTUS            </t>
  </si>
  <si>
    <t>00070050</t>
  </si>
  <si>
    <t xml:space="preserve">AGROROSCA, S.C.A. </t>
  </si>
  <si>
    <t>461001-Vehículos industriales no matriculados</t>
  </si>
  <si>
    <t xml:space="preserve">Matrícula: E9123BHG Marca: new holland  Modelo: CR7.90 </t>
  </si>
  <si>
    <t>00060476</t>
  </si>
  <si>
    <t>00077025</t>
  </si>
  <si>
    <t>LOPEZ REJANO AGUSTIN</t>
  </si>
  <si>
    <t xml:space="preserve">AGUSTIN LOPEZ CONSTRUCCION Y REHABILITACION, S.L. </t>
  </si>
  <si>
    <t>VIVIENDA HABITUAL  SAN BASILIO, 32</t>
  </si>
  <si>
    <t>00038568</t>
  </si>
  <si>
    <t>00053332</t>
  </si>
  <si>
    <t>GARCIA CABALLERO JOSE MANUEL</t>
  </si>
  <si>
    <t>VIDA, R. TEMP. INDIV. JOSÉ MANUEL GARCÍA CABALLERO</t>
  </si>
  <si>
    <t>00027645</t>
  </si>
  <si>
    <t>AXA AURORA VIDA, S.A.</t>
  </si>
  <si>
    <t>00046599</t>
  </si>
  <si>
    <t>CALVILLO CALVO JUAN</t>
  </si>
  <si>
    <t>CASA VIVIENDA HABITUAL, , BAJO, 1ª Y 2º PLANTA</t>
  </si>
  <si>
    <t>C/ MAYOR Nº 7,   2ª PLANTA  RIBAFORADA. NAVARRA.</t>
  </si>
  <si>
    <t>00074716</t>
  </si>
  <si>
    <t>MORENO MANTECON MIGUEL</t>
  </si>
  <si>
    <t xml:space="preserve">Matrícula: 4773LKW Marca: MERCEDES  Modelo: GLC (253) 250D  </t>
  </si>
  <si>
    <t>00059888</t>
  </si>
  <si>
    <t xml:space="preserve">Matrícula: E4199BHG Marca: NEW HOLLAND Modelo: CX8.70 </t>
  </si>
  <si>
    <t>00059889</t>
  </si>
  <si>
    <t xml:space="preserve">Matrícula: E4154BHG Marca: NEW HOLLAND Modelo: CX8.70 </t>
  </si>
  <si>
    <t>00055223</t>
  </si>
  <si>
    <t xml:space="preserve">Matrícula: E-6367-BHC Marca: NEW HOLLAND Modelo: CX8.70 </t>
  </si>
  <si>
    <t>00076953</t>
  </si>
  <si>
    <t xml:space="preserve">Matrícula: 7682GGV Marca: FORD  Modelo: KUGA </t>
  </si>
  <si>
    <t>00061101</t>
  </si>
  <si>
    <t>00021955</t>
  </si>
  <si>
    <t>VVDA. HABITUAL. C/ CUEVAS DE LA GRAN ROMA, 12</t>
  </si>
  <si>
    <t>00011446</t>
  </si>
  <si>
    <t>00057947</t>
  </si>
  <si>
    <t>PRIETO JIMENEZ  MARIA DEL MAR</t>
  </si>
  <si>
    <t>VIDA, R. TEMP. INDIV. Mª DEL MAR PRIETO JIMENEZ</t>
  </si>
  <si>
    <t>00027644</t>
  </si>
  <si>
    <t>00021338</t>
  </si>
  <si>
    <t>219013-R.C., empresa transportes</t>
  </si>
  <si>
    <t>TRANSPORTE DE MERCANCIAS GENERALES DE TERCEROS. (PRINCIPALMENTE SNACK, DERIVADOS METALICOS; PAPEL, ETC.)</t>
  </si>
  <si>
    <t>00048862</t>
  </si>
  <si>
    <t>DUPLEX CALLE YANGUAS Y MIRANDA, 5</t>
  </si>
  <si>
    <t>C/ YANGUAS Y MIRANDA Nº 5 2 A</t>
  </si>
  <si>
    <t>00024328</t>
  </si>
  <si>
    <t>VVDA. HABITUAL. AVD. CONDE DE VALLELLANO, 8-A-1º-4</t>
  </si>
  <si>
    <t>00011186</t>
  </si>
  <si>
    <t>00053861</t>
  </si>
  <si>
    <t>ACEITUNO CASAS JOSE JAVIER</t>
  </si>
  <si>
    <t xml:space="preserve">Matrícula: 0928-JJW Marca: VOLKSWAGEN Modelo: PASSAT </t>
  </si>
  <si>
    <t>00046743</t>
  </si>
  <si>
    <t>CALVILLO RUIZ JUAN MANUEL</t>
  </si>
  <si>
    <t>C/ MAYOR Nº 7  1º PLANTA DERECHA Y BAJO COCHERA</t>
  </si>
  <si>
    <t>00054666</t>
  </si>
  <si>
    <t>1100401GE</t>
  </si>
  <si>
    <t>AGROSEGURO</t>
  </si>
  <si>
    <t xml:space="preserve">EXPLOTACIONES GANADERAS DEHESA ANDALUS, S.L. </t>
  </si>
  <si>
    <t>3042-Agroseguro, ganaderia</t>
  </si>
  <si>
    <t>GENERALI AGROSEGURO</t>
  </si>
  <si>
    <t>6502004-Agroseguro, retirada animales, no vacuno</t>
  </si>
  <si>
    <t>RETIRADA DE ANIMALES (CERDOS)</t>
  </si>
  <si>
    <t>CÁCERES</t>
  </si>
  <si>
    <t>122-Competencia Corredor</t>
  </si>
  <si>
    <t>EL CLIENTE HA SOCLTIADO UN CAMBIO DE CLAVE</t>
  </si>
  <si>
    <t>00034833</t>
  </si>
  <si>
    <t>IBAÑEZ LECUMBERRI ANA MARIA</t>
  </si>
  <si>
    <t>VIVIENDA HABITUAL SITUADA EN C/ JUAN XXIII 42</t>
  </si>
  <si>
    <t>00077164</t>
  </si>
  <si>
    <t>00054022</t>
  </si>
  <si>
    <t>ACEITUNO LOPEZ PEDRO JESUS</t>
  </si>
  <si>
    <t xml:space="preserve">Matrícula: 6848-KVY Marca: PORSCHE Modelo: MACAN </t>
  </si>
  <si>
    <t>00017050</t>
  </si>
  <si>
    <t>00036432</t>
  </si>
  <si>
    <t>PISO VIVIENDA DESTINADA A AQUILER CALLE LA LUNA, Nº 4- 1º IZQUIERDA, C.P. 23.008 JAEN</t>
  </si>
  <si>
    <t>CALLE LA LUNA 4 PUERTA 1 IZQUIERDA, C.P. 23.008 JAEN</t>
  </si>
  <si>
    <t>00022783</t>
  </si>
  <si>
    <t>00060693</t>
  </si>
  <si>
    <t>CARBALLAL AFONSO MANUEL ANGEL</t>
  </si>
  <si>
    <t xml:space="preserve">TMS TELEMULTIASISTENCIA S.L.L. </t>
  </si>
  <si>
    <t xml:space="preserve">VIVIENDA HABITUAL ÚLTIMA PLANTA </t>
  </si>
  <si>
    <t>C/ SABINA, 22, 2º-A   13170  MIGUELTURRA (CIUDAD REAL)</t>
  </si>
  <si>
    <t>00073631</t>
  </si>
  <si>
    <t xml:space="preserve">Matrícula: 0007JMW Marca: KIA Modelo: SPORTAGE 1.6 GDI </t>
  </si>
  <si>
    <t>00049066</t>
  </si>
  <si>
    <t>00039031</t>
  </si>
  <si>
    <t>AVD. DE GRANADA, 49  5-B, PISO INTERMEDIO  23003(JAEN)</t>
  </si>
  <si>
    <t>00044068</t>
  </si>
  <si>
    <t>PEREZ CHUECA FRANCISCO JAVIER</t>
  </si>
  <si>
    <t>VIVIENDA EN ALQUILER</t>
  </si>
  <si>
    <t>C/. BUENOS AIRES, 10. 31550, RIBAFORADA</t>
  </si>
  <si>
    <t>00032282</t>
  </si>
  <si>
    <t>00068406</t>
  </si>
  <si>
    <t>GARCIA BAENA ISIDRO</t>
  </si>
  <si>
    <t xml:space="preserve">Matrícula: C3855BWD Marca: DERBI Modelo: SENDA DRD X-TREME 50 R </t>
  </si>
  <si>
    <t>00067208</t>
  </si>
  <si>
    <t>00025082</t>
  </si>
  <si>
    <t>CALVILLO RUIZ VALENTIN</t>
  </si>
  <si>
    <t>VIVIENDA HABITUAL PISO EN SEGUNDA PLANTA</t>
  </si>
  <si>
    <t>00074430</t>
  </si>
  <si>
    <t>GRANDE CASTILLO GREGORIA</t>
  </si>
  <si>
    <t xml:space="preserve">Matrícula: 2612MGB Marca: TOYOTA  Modelo: RAV 4  </t>
  </si>
  <si>
    <t>00038120</t>
  </si>
  <si>
    <t xml:space="preserve">Matrícula: R1R3006BCN Marca: VEHICULO Modelo: REMOLQUE </t>
  </si>
  <si>
    <t>00023223</t>
  </si>
  <si>
    <t>00063107</t>
  </si>
  <si>
    <t>VVD ARRENDADA A UN INQUILINO C/DOCTOR BARRAQUER, 14, 6ºD, CORDOBA</t>
  </si>
  <si>
    <t>00029575</t>
  </si>
  <si>
    <t>217005-R.C. Propiedad de inmuebles y solares</t>
  </si>
  <si>
    <t>RESP. CIVIL TERRENO DE 60,000 M CUATRADOS</t>
  </si>
  <si>
    <t>00008524</t>
  </si>
  <si>
    <t>00029722</t>
  </si>
  <si>
    <t>ARCOS GARCIA JAVIER</t>
  </si>
  <si>
    <t xml:space="preserve">Matrícula: 5665GVS Marca: RENAULT Modelo: GRAND SCENIC </t>
  </si>
  <si>
    <t>00071925</t>
  </si>
  <si>
    <t xml:space="preserve">PROPIETARIO VIVIENDA HABITUAL EN ALQUILER  ADOSADO Nº 1 (AVENIDA DEL BRILLANTE 193 - CORDOBA) </t>
  </si>
  <si>
    <t>00022737</t>
  </si>
  <si>
    <t xml:space="preserve">Matrícula: 7382CVZ Marca: SEAT Modelo: LEON </t>
  </si>
  <si>
    <t>00062992</t>
  </si>
  <si>
    <t>VVDA. C/ DOCTOR BARRAQUER, 14, 7º-B</t>
  </si>
  <si>
    <t>00052438</t>
  </si>
  <si>
    <t>00071924</t>
  </si>
  <si>
    <t xml:space="preserve">PROPIETARIO VIVIENDA HABITUAL EN ALQUILER, ADOSADO Nº 2  (AVENIDA DEL BRILLANTE 193) </t>
  </si>
  <si>
    <t>00062187</t>
  </si>
  <si>
    <t xml:space="preserve">Matrícula: 1224LKV Marca: CITROEN Modelo:  C3 PURE TECH 83 C-SERIES  </t>
  </si>
  <si>
    <t>00046439</t>
  </si>
  <si>
    <t>00053770</t>
  </si>
  <si>
    <t>PISO DESTINADO A ALQUILER</t>
  </si>
  <si>
    <t xml:space="preserve">C/ MARIA APERREGUI Nº 11- 3º - C,  C.P 31500 TUDELA, NAVARRA  </t>
  </si>
  <si>
    <t>00028389</t>
  </si>
  <si>
    <t>00071604</t>
  </si>
  <si>
    <t xml:space="preserve">Matrícula: 5180FWB Marca: CITROEN  Modelo: C8 HDI 136 PREMIER  </t>
  </si>
  <si>
    <t>00051335</t>
  </si>
  <si>
    <t>00028350</t>
  </si>
  <si>
    <t>VIVIENDA PRINCIPAL UNIFAMILIAR ADOSADA (VIVIENDA DESTINADA A ALQUILER)</t>
  </si>
  <si>
    <t>C/. JUAN XXIII, 16 RIBAFORADA NAVARRA</t>
  </si>
  <si>
    <t>C/FRANCISCANS, 4, 6ºB, 12500, VINAROZ (CASTELLON)</t>
  </si>
  <si>
    <t>00072874</t>
  </si>
  <si>
    <t>VVDA. ALQUILADA EN C/PASEO DE LA COPLA, 9, 2º-C</t>
  </si>
  <si>
    <t>C/ PASEO DE LA COPLA, 9, 2º-C</t>
  </si>
  <si>
    <t>00063901</t>
  </si>
  <si>
    <t>00061857</t>
  </si>
  <si>
    <t>RIVERA LOPEZ FELISA</t>
  </si>
  <si>
    <t>VVD PRINCIPAL</t>
  </si>
  <si>
    <t>C/ DRAGO,1, 3º-E_x000D_
11009 - CADIZ</t>
  </si>
  <si>
    <t>00042792</t>
  </si>
  <si>
    <t xml:space="preserve">GOLDEN CITRUS, S.A.T. </t>
  </si>
  <si>
    <t xml:space="preserve">MAZAGAN, S.L. </t>
  </si>
  <si>
    <t>24-Sdad.Agraria Transformación</t>
  </si>
  <si>
    <t xml:space="preserve">Matrícula: 9293GDG Marca: PEUGEOT Modelo: 207 </t>
  </si>
  <si>
    <t>00032452</t>
  </si>
  <si>
    <t xml:space="preserve">Matrícula: R9527BBX Marca: SCHMITZ CARGOBULL Modelo: SFG24 SCS24 </t>
  </si>
  <si>
    <t>00023221</t>
  </si>
  <si>
    <t>00071816</t>
  </si>
  <si>
    <t>AVDA. OLLERIAS, 3 - 5º - E. 14001 CORDOBA</t>
  </si>
  <si>
    <t>00051384</t>
  </si>
  <si>
    <t>00063902</t>
  </si>
  <si>
    <t xml:space="preserve">Matrícula: 5593KTD Marca: SEAT  Modelo: MII </t>
  </si>
  <si>
    <t>00074508</t>
  </si>
  <si>
    <t>BARRADA MUÑOZ CAROLINA</t>
  </si>
  <si>
    <t xml:space="preserve">Matrícula: 7212HHB Marca: PEUGEOT 207 Modelo: 1.4HDI ACCESS </t>
  </si>
  <si>
    <t>00065023</t>
  </si>
  <si>
    <t>00023224</t>
  </si>
  <si>
    <t xml:space="preserve"> R-1619-BBZ SCHMITZ SFG24</t>
  </si>
  <si>
    <t>00077244</t>
  </si>
  <si>
    <t>ARCOS LAZO JUAN JOSE</t>
  </si>
  <si>
    <t>GARCIA ROLDAN ELISA</t>
  </si>
  <si>
    <t>VIVIENDA PPAL OCUPADA POR INQUILINO</t>
  </si>
  <si>
    <t>CALLE SAN ALVARO 2 PTA 3 PISO 4</t>
  </si>
  <si>
    <t>00061078</t>
  </si>
  <si>
    <t>00000937</t>
  </si>
  <si>
    <t>512103-Prot. Jur. Familiar, Nomal 12.000,</t>
  </si>
  <si>
    <t>PROTECCIÓN JURÍCA FAMILIAR.</t>
  </si>
  <si>
    <t>00026597</t>
  </si>
  <si>
    <t>VVD HABITUAL PLAZA COLÓN, 3, 6º1</t>
  </si>
  <si>
    <t>00012489</t>
  </si>
  <si>
    <t>00073571</t>
  </si>
  <si>
    <t xml:space="preserve">Matrícula: 8859GLS Marca: TOYOTA Modelo: AYGO 1.0 VVT-I BLUE </t>
  </si>
  <si>
    <t>00048630</t>
  </si>
  <si>
    <t>00051623</t>
  </si>
  <si>
    <t>443002-Semirremolques</t>
  </si>
  <si>
    <t xml:space="preserve">Matrícula: R5854BDB Marca: LECINENA Modelo: LEC PCG C 118 </t>
  </si>
  <si>
    <t>00056891</t>
  </si>
  <si>
    <t>DECESOS MANUEL Y FAMILIA (2 HIJOS Y MUJER)</t>
  </si>
  <si>
    <t>00048839</t>
  </si>
  <si>
    <t>K05 HELVETIA COMERCIOS</t>
  </si>
  <si>
    <t xml:space="preserve">LOCAL COMERCIAL EN ALQUILER </t>
  </si>
  <si>
    <t>C/ YANGUAS Y MIRANDA Nº 5 BAJO</t>
  </si>
  <si>
    <t>00077820</t>
  </si>
  <si>
    <t xml:space="preserve">Matrícula: 7834HRM Marca: KIA Modelo: CARENS 1.7 CRDI 115 </t>
  </si>
  <si>
    <t>00025304</t>
  </si>
  <si>
    <t>00033909</t>
  </si>
  <si>
    <t xml:space="preserve">Matrícula: 8485GRW Marca: HONDA Modelo: NTV 700 </t>
  </si>
  <si>
    <t>00022404</t>
  </si>
  <si>
    <t>00077775</t>
  </si>
  <si>
    <t>313001-Acc. Conv. Colectivo, Metal Córdoba</t>
  </si>
  <si>
    <t>ACCIDENTES CONVENIO TRABAJADORES 14000145011982 SIDEROMETALURGICA (INDUSTRIA) - CORDOBA</t>
  </si>
  <si>
    <t>00021158</t>
  </si>
  <si>
    <t>TRABAJADORES INCLUIDOS EN TC2</t>
  </si>
  <si>
    <t>00073333</t>
  </si>
  <si>
    <t xml:space="preserve">Matrícula: 0253-DZS Marca: SUZUKI Modelo: BURGMAN 125 </t>
  </si>
  <si>
    <t>00048119</t>
  </si>
  <si>
    <t>00048855</t>
  </si>
  <si>
    <t xml:space="preserve">PISO EN ALQUILER </t>
  </si>
  <si>
    <t>C/ YANGUAS Y MIRANDA Nº 5, APARTAMENTO 1º A</t>
  </si>
  <si>
    <t>00048856</t>
  </si>
  <si>
    <t>PISO EN ALQUILER</t>
  </si>
  <si>
    <t>C/ YANGUAS Y MIRANDA Nº 5. APARTAMENTO 1º B</t>
  </si>
  <si>
    <t>00060119</t>
  </si>
  <si>
    <t xml:space="preserve">Matrícula: 0505HSK Marca: BMW Modelo: R1200GS </t>
  </si>
  <si>
    <t>00046423</t>
  </si>
  <si>
    <t>00017721</t>
  </si>
  <si>
    <t>322002-PPIAS,Plan Individual de Ahorro Sistemático</t>
  </si>
  <si>
    <t>PIAS (PLAN INDIVIDUAL AHORRO SISTEMATICO) JAVIER ARCOS</t>
  </si>
  <si>
    <t>00044366</t>
  </si>
  <si>
    <t>ACCIDENTE COLECTIVO DE ODONTOLOGIA Y PROTESIS DENTAL -- ACTIVIDAD; CLINICA DENTAL</t>
  </si>
  <si>
    <t>00050811</t>
  </si>
  <si>
    <t xml:space="preserve">Matrícula: J-2810-H Marca: PIAGGIO-VESPA Modelo: VESPA </t>
  </si>
  <si>
    <t>ACCIDENTES EMPLEADOS CONVENIO 1400025 COLECTIVO COMERCIO DE CORDOBA</t>
  </si>
  <si>
    <t>00025130</t>
  </si>
  <si>
    <t>ACCIDENTES CONVENIO COLECTIVO COMERCIO CORDOBA</t>
  </si>
  <si>
    <t>00010625</t>
  </si>
  <si>
    <t>00070117</t>
  </si>
  <si>
    <t xml:space="preserve">313073-Acc.Conv.Colect. del sector comercio de alimentacion de Navarra </t>
  </si>
  <si>
    <t xml:space="preserve">COD CONVENIO 31001605011981  TRABAJADORES ADSCRITOS AL CONVENIO COLECTIVO DEL SECTOR COMERCIO DE ALIMENTACION DE NAVARRA </t>
  </si>
  <si>
    <t>00039372</t>
  </si>
  <si>
    <t xml:space="preserve">AGRICOLA SOLAR JIENNENSE, S.L. </t>
  </si>
  <si>
    <t>MJose</t>
  </si>
  <si>
    <t xml:space="preserve">Matrícula: GR027882VE Marca: DEUTZ FAHR (KHD) Modelo: AGROVECTOR 266 </t>
  </si>
  <si>
    <t>VARIAS</t>
  </si>
  <si>
    <t>00020417</t>
  </si>
  <si>
    <t>00039371</t>
  </si>
  <si>
    <t xml:space="preserve">Matrícula: J 002752R Marca: PERAGON, S.L., CARRO Modelo: RP </t>
  </si>
  <si>
    <t>00020424</t>
  </si>
  <si>
    <t>00008045</t>
  </si>
  <si>
    <t>8938-Plan Pensiones Indiv.</t>
  </si>
  <si>
    <t>328003-Plan Pensiones Indiv., renta fija mixta</t>
  </si>
  <si>
    <t>PLAN PENSIONES ANTONIO DANTAS MARTINEZ</t>
  </si>
  <si>
    <t>00039370</t>
  </si>
  <si>
    <t xml:space="preserve">Matrícula: J 037931VE Marca: AGRIMECA Modelo: RAIEM-6 </t>
  </si>
  <si>
    <t>00020423</t>
  </si>
  <si>
    <t>00015263</t>
  </si>
  <si>
    <t>3064-P.J. Vehiculos</t>
  </si>
  <si>
    <t>COMPENS.COBRO EPG Y SALINAS (6230030003)</t>
  </si>
  <si>
    <t>551001-Prot. Jur. Vehiculos</t>
  </si>
  <si>
    <t>VEHICULO DE SUSTITUCIÓN 7682-GGV</t>
  </si>
  <si>
    <t>00039373</t>
  </si>
  <si>
    <t xml:space="preserve">Matrícula: GU026533VE Marca: NEW HOLLAND Modelo: F 156 </t>
  </si>
  <si>
    <t>Anulado en alta del recibo 00184383 en el que se indica que se trata de un extorno por desaparicion del riesgo. Usuario Castro Córdoba, Beatriz.</t>
  </si>
  <si>
    <t>00020419</t>
  </si>
  <si>
    <t>00039593</t>
  </si>
  <si>
    <t xml:space="preserve">Matrícula: E3305BFV Marca: DEUTZ FAHR (KHD) Modelo: AGROSUN 120 </t>
  </si>
  <si>
    <t>00020709</t>
  </si>
  <si>
    <t>00039369</t>
  </si>
  <si>
    <t xml:space="preserve">Matrícula: E0529BFB Marca: GALAGRI Modelo: SELEC-3000L </t>
  </si>
  <si>
    <t>00020422</t>
  </si>
  <si>
    <t>00039378</t>
  </si>
  <si>
    <t xml:space="preserve">Matrícula: E1388BCP Marca: JCB Modelo: 3CX SM4T </t>
  </si>
  <si>
    <t>00020415</t>
  </si>
  <si>
    <t>00039377</t>
  </si>
  <si>
    <t xml:space="preserve">Matrícula: E0991BCV Marca: JOHN DEERE Modelo: SERIE 5000 5708 </t>
  </si>
  <si>
    <t>00020416</t>
  </si>
  <si>
    <t>00039375</t>
  </si>
  <si>
    <t xml:space="preserve">Matrícula: 518116331 Marca: MINI Modelo: BOBCAT </t>
  </si>
  <si>
    <t>00023439</t>
  </si>
  <si>
    <t>00031865</t>
  </si>
  <si>
    <t xml:space="preserve">Matrícula: CO018767VE Marca: JOHN DEERE Modelo: SERIE 2000 2130 </t>
  </si>
  <si>
    <t>00024973</t>
  </si>
  <si>
    <t>00061759</t>
  </si>
  <si>
    <t xml:space="preserve">PRONOVA, C.B. </t>
  </si>
  <si>
    <t xml:space="preserve">Matrícula: R-8962-BCT Marca: HUMBAUR  Modelo: HT 2000 L </t>
  </si>
  <si>
    <t>00048446</t>
  </si>
  <si>
    <t xml:space="preserve">Matrícula: E-1320-BGW Marca: KUBOTA Modelo: M8540N </t>
  </si>
  <si>
    <t>00024986</t>
  </si>
  <si>
    <t>VIDA RIESGO JAVIER ARCOS GARCIA</t>
  </si>
  <si>
    <t>00008682</t>
  </si>
  <si>
    <t>00060640</t>
  </si>
  <si>
    <t xml:space="preserve">MARYMAT AGRICOLA, S.L. </t>
  </si>
  <si>
    <t>MATEO TORRES MARIA REMEDIOS</t>
  </si>
  <si>
    <t xml:space="preserve">Matrícula: E3139BCV Marca: JOHN DEREE Modelo: SERIE 5000 5515 4WD </t>
  </si>
  <si>
    <t>00060872</t>
  </si>
  <si>
    <t xml:space="preserve">COMUNIDAD DE REGANTES LA SANTA CRUZ DE ABANILLA </t>
  </si>
  <si>
    <t xml:space="preserve">Matrícula: A42702VE Marca: AGRIA Modelo: 9945  </t>
  </si>
  <si>
    <t>00025770</t>
  </si>
  <si>
    <t xml:space="preserve">Matrícula: E2300BGR Marca: LANDINI Modelo: REX F 100 4WD </t>
  </si>
  <si>
    <t xml:space="preserve">Matrícula: E8727BHH Marca: CLAAS AIRON Modelo: 440 </t>
  </si>
  <si>
    <t>00056689</t>
  </si>
  <si>
    <t>2100108GE</t>
  </si>
  <si>
    <t>RESPONSABILIDAD CIVIL PESCADOR</t>
  </si>
  <si>
    <t>3416-R.C. Pescador</t>
  </si>
  <si>
    <t>214003-R.C. Pescador</t>
  </si>
  <si>
    <t>00057038</t>
  </si>
  <si>
    <t>00042074</t>
  </si>
  <si>
    <t>VIDA LORENA CARRASQUILLA NIETO</t>
  </si>
  <si>
    <t>00077780</t>
  </si>
  <si>
    <t>DECESOS MARIA VICTORIA SALINAS SANCHEZ Y JOSE MARIA SALINAS SANCHEZ</t>
  </si>
  <si>
    <t>00077270</t>
  </si>
  <si>
    <t xml:space="preserve">Matrícula: CO-47948-VE Marca: S.M. Modelo: SEMIREMOLQUE RPA-15 </t>
  </si>
  <si>
    <t>00045137</t>
  </si>
  <si>
    <t>00077269</t>
  </si>
  <si>
    <t xml:space="preserve">Matrícula:  CO-47949-VE Marca: BATANERO Modelo: YUMBO 3000 1BH </t>
  </si>
  <si>
    <t>00045136</t>
  </si>
  <si>
    <t>00026590</t>
  </si>
  <si>
    <t xml:space="preserve">Matrícula: E8290BFV Marca: AEM Modelo: CAMARA EPA </t>
  </si>
  <si>
    <t>00057914</t>
  </si>
  <si>
    <t xml:space="preserve">Matrícula: E3158BHF Marca: SOLANO HORIZONTE Modelo: ST4000H </t>
  </si>
  <si>
    <t>SEVILLA</t>
  </si>
  <si>
    <t>00058323</t>
  </si>
  <si>
    <t xml:space="preserve">Matrícula: E8316BHF Marca: TORPEDO Modelo: GP/3300/ASA </t>
  </si>
  <si>
    <t>00058865</t>
  </si>
  <si>
    <t xml:space="preserve">Matrícula: E0504BHG Marca: AMAZONE Modelo: WERKE </t>
  </si>
  <si>
    <t>00062621</t>
  </si>
  <si>
    <t xml:space="preserve">Matrícula: E-4993-BHJ Marca: GILI Modelo: R4C 23021 </t>
  </si>
  <si>
    <t>00062620</t>
  </si>
  <si>
    <t xml:space="preserve">Matrícula: E-5821-BHJ Marca: TORPEDO Modelo: GP/3300/ASA </t>
  </si>
  <si>
    <t>00056656</t>
  </si>
  <si>
    <t>A60 HELVETIA REMOLQUES</t>
  </si>
  <si>
    <t xml:space="preserve">Matrícula: E9531BFB Marca: TRACTO MOTOR Modelo: RC1000BTD </t>
  </si>
  <si>
    <t>00025769</t>
  </si>
  <si>
    <t xml:space="preserve">Matrícula: E4185BGG Marca: DIAZ ESCOBAR Modelo: TDE5T </t>
  </si>
  <si>
    <t>00028543</t>
  </si>
  <si>
    <t>PLAN DE PREVISION ASEGURADO</t>
  </si>
  <si>
    <t>00016665</t>
  </si>
  <si>
    <t>00057787</t>
  </si>
  <si>
    <t>PP/EPSV GENERALI RENTA FIJA MIXTA - PRIMAS Y TRASPASOS EXTERNOS - EDAD &lt;= 60 AÑOS</t>
  </si>
  <si>
    <t xml:space="preserve">PPI RENTA FIJA MIXTO </t>
  </si>
  <si>
    <t>Vencimiento fijado en póliza (pago único)</t>
  </si>
  <si>
    <t>00057788</t>
  </si>
  <si>
    <t>00009645</t>
  </si>
  <si>
    <t>AXA PENSIONES EGFP, S.A.</t>
  </si>
  <si>
    <t>ANGELES MORENO MANTECÓN</t>
  </si>
  <si>
    <t>00008020</t>
  </si>
  <si>
    <t>P. PENSIONES ANGEL CARRASQUILLA</t>
  </si>
  <si>
    <t>00018015</t>
  </si>
  <si>
    <t>CAMPOS RAYA JOSE</t>
  </si>
  <si>
    <t>DERECHOS CONSOLIDADOS PLAN DE PENSIONES INDIVIDUAL</t>
  </si>
  <si>
    <t>00022276</t>
  </si>
  <si>
    <t>PPA BALDOMERO MORENO MANTECON</t>
  </si>
  <si>
    <t>00015677</t>
  </si>
  <si>
    <t>SERRANO CERVILLA  JESUS</t>
  </si>
  <si>
    <t>DERECHOS CONSOLIDADOS JESUS SERRANO CERVILLA</t>
  </si>
  <si>
    <t>00066241</t>
  </si>
  <si>
    <t>REQUENA CRUZ  FRANCISCO LUIS</t>
  </si>
  <si>
    <t xml:space="preserve">PLAN DE PENSIONES FRANCISCO LUIS REQUENA CRUZ </t>
  </si>
  <si>
    <t>00077102</t>
  </si>
  <si>
    <t xml:space="preserve">Matrícula: CO7671AD Marca: HONDA  Modelo: XRV 650 </t>
  </si>
  <si>
    <t>00077767</t>
  </si>
  <si>
    <t xml:space="preserve">Matrícula: 9923KCT Marca: CITROEN Modelo: BERLINGO  </t>
  </si>
  <si>
    <t>00077766</t>
  </si>
  <si>
    <t xml:space="preserve">Matrícula: 4826LJY Marca: KIA Modelo: PICANTO </t>
  </si>
  <si>
    <t>00077770</t>
  </si>
  <si>
    <t>ACCIDENTES TRABAJADORES CONVENIO COLECTIVO DE TRABAJADORES DEL SECTOR DE HOSTELERIA PARA CORDOBA Y PROVINCIA (14000355011982)</t>
  </si>
  <si>
    <t>99024849D</t>
  </si>
  <si>
    <t>142012228</t>
  </si>
  <si>
    <t>142010698</t>
  </si>
  <si>
    <t>54-0137791</t>
  </si>
  <si>
    <t>04-7845790</t>
  </si>
  <si>
    <t>86-0247302</t>
  </si>
  <si>
    <t>99305593D</t>
  </si>
  <si>
    <t>18-0121909</t>
  </si>
  <si>
    <t>pcordoba@fiatc.es</t>
  </si>
  <si>
    <t>55-0452270</t>
  </si>
  <si>
    <t>mbaum@arag.es</t>
  </si>
  <si>
    <t>UV-G-140003870</t>
  </si>
  <si>
    <t>901-0014233</t>
  </si>
  <si>
    <t>4V-G-140000633</t>
  </si>
  <si>
    <t>3H-G-140001912</t>
  </si>
  <si>
    <t>C5M100001003</t>
  </si>
  <si>
    <t>3H-G-140004021</t>
  </si>
  <si>
    <t>C5T000000481</t>
  </si>
  <si>
    <t>4V-G-140002802</t>
  </si>
  <si>
    <t>L1-G-140000348</t>
  </si>
  <si>
    <t>3H-G-140003518</t>
  </si>
  <si>
    <t>3P-G-140000005</t>
  </si>
  <si>
    <t>UV-G-140009227</t>
  </si>
  <si>
    <t>UY-G-140003244</t>
  </si>
  <si>
    <t>3V-G-140000259</t>
  </si>
  <si>
    <t>C5R110001064</t>
  </si>
  <si>
    <t>72370240</t>
  </si>
  <si>
    <t>C5A410000093</t>
  </si>
  <si>
    <t>C5A630000066</t>
  </si>
  <si>
    <t>901 14065</t>
  </si>
  <si>
    <t>C5H150000239</t>
  </si>
  <si>
    <t>3V-G-140000401</t>
  </si>
  <si>
    <t>C5A630000062</t>
  </si>
  <si>
    <t>UV-G-140016960</t>
  </si>
  <si>
    <t>L1-G-140000112</t>
  </si>
  <si>
    <t>19-G-140000950</t>
  </si>
  <si>
    <t>C5A410000206</t>
  </si>
  <si>
    <t>L1-G-140000735</t>
  </si>
  <si>
    <t>C5R110001311</t>
  </si>
  <si>
    <t>C5A620000311</t>
  </si>
  <si>
    <t>C5M100001397</t>
  </si>
  <si>
    <t>C5A510000350</t>
  </si>
  <si>
    <t>C5M100001659</t>
  </si>
  <si>
    <t>C5A510000352</t>
  </si>
  <si>
    <t>C5A640000132</t>
  </si>
  <si>
    <t>C5A640000131</t>
  </si>
  <si>
    <t>C5A510000351</t>
  </si>
  <si>
    <t>C5A510000353</t>
  </si>
  <si>
    <t>C5A510000356</t>
  </si>
  <si>
    <t>tutelascoredcorredores@segurosbilbao.com</t>
  </si>
  <si>
    <t>3H-G-140010478</t>
  </si>
  <si>
    <t>C5A640000133</t>
  </si>
  <si>
    <t>BIVQ016386</t>
  </si>
  <si>
    <t>UV-G-140038436</t>
  </si>
  <si>
    <t>BIDR023105</t>
  </si>
  <si>
    <t>Suscripcion.comunidadesyaccidentes@plusultra.es</t>
  </si>
  <si>
    <t>UY-G-140005800</t>
  </si>
  <si>
    <t>UY-G-140005858</t>
  </si>
  <si>
    <t>C8H150000339</t>
  </si>
  <si>
    <t>C8A090000212</t>
  </si>
  <si>
    <t>C8H150000581</t>
  </si>
  <si>
    <t>C8H150000580</t>
  </si>
  <si>
    <t>C8K050000020</t>
  </si>
  <si>
    <t>C5A410000321</t>
  </si>
  <si>
    <t>C8H150000586</t>
  </si>
  <si>
    <t>82007215</t>
  </si>
  <si>
    <t>UV-G-140049588</t>
  </si>
  <si>
    <t>C8H150000340</t>
  </si>
  <si>
    <t>GPDGJ1700257</t>
  </si>
  <si>
    <t>C8A410000188</t>
  </si>
  <si>
    <t>UV-G-140052902</t>
  </si>
  <si>
    <t>C8A640000028</t>
  </si>
  <si>
    <t>C8A630000141</t>
  </si>
  <si>
    <t>C8U150000117</t>
  </si>
  <si>
    <t>27-G-140001439</t>
  </si>
  <si>
    <t>C5P300000082</t>
  </si>
  <si>
    <t>GPDFD1600211</t>
  </si>
  <si>
    <t>C8A410000098</t>
  </si>
  <si>
    <t>C6A630000240</t>
  </si>
  <si>
    <t>C6A630000242</t>
  </si>
  <si>
    <t>89-G-140000129</t>
  </si>
  <si>
    <t>44154673</t>
  </si>
  <si>
    <t>C6H150009592</t>
  </si>
  <si>
    <t>UV-G-140065390</t>
  </si>
  <si>
    <t>C8H150001372</t>
  </si>
  <si>
    <t>67485432</t>
  </si>
  <si>
    <t>UY-G-140008300</t>
  </si>
  <si>
    <t>142008104</t>
  </si>
  <si>
    <t>89-G-140000128</t>
  </si>
  <si>
    <t>C6A410000465</t>
  </si>
  <si>
    <t>7001455605</t>
  </si>
  <si>
    <t>C8A090000400</t>
  </si>
  <si>
    <t>C6H150008925</t>
  </si>
  <si>
    <t>C8H150000750</t>
  </si>
  <si>
    <t>07-G-140007499</t>
  </si>
  <si>
    <t>J460479-0</t>
  </si>
  <si>
    <t>6E-G-140000282</t>
  </si>
  <si>
    <t>UF-G-140001088</t>
  </si>
  <si>
    <t>RS-G-140000577</t>
  </si>
  <si>
    <t>3H-G-140023901</t>
  </si>
  <si>
    <t>C6A630000350</t>
  </si>
  <si>
    <t>C6A630000349</t>
  </si>
  <si>
    <t>C6A410000464</t>
  </si>
  <si>
    <t>4C-G-140002287</t>
  </si>
  <si>
    <t>27-G-140001451</t>
  </si>
  <si>
    <t>C6H150009771</t>
  </si>
  <si>
    <t>C6A410000539</t>
  </si>
  <si>
    <t>UV-G-140077578</t>
  </si>
  <si>
    <t>3H-G-140031646</t>
  </si>
  <si>
    <t>4V-G-140005804</t>
  </si>
  <si>
    <t>547919590</t>
  </si>
  <si>
    <t>UV-G-140073535</t>
  </si>
  <si>
    <t>UV-G-431001622</t>
  </si>
  <si>
    <t>UV-G-511100316</t>
  </si>
  <si>
    <t>89-g-140000177</t>
  </si>
  <si>
    <t>RS-G-431000834</t>
  </si>
  <si>
    <t>C8H150000092</t>
  </si>
  <si>
    <t>L1-G-431000200</t>
  </si>
  <si>
    <t>UV-G-431005711</t>
  </si>
  <si>
    <t>UV-G-431012907</t>
  </si>
  <si>
    <t>3H-G-140031647</t>
  </si>
  <si>
    <t>3H-G-140031529</t>
  </si>
  <si>
    <t>C6A630000655</t>
  </si>
  <si>
    <t>C6A630000654</t>
  </si>
  <si>
    <t>3P-G-140001532</t>
  </si>
  <si>
    <t>547782513</t>
  </si>
  <si>
    <t>UF-G-431000762</t>
  </si>
  <si>
    <t>UV-G-431014730</t>
  </si>
  <si>
    <t>C6A630000238</t>
  </si>
  <si>
    <t>C6A090011674</t>
  </si>
  <si>
    <t>UV-G-431014181</t>
  </si>
  <si>
    <t>UV-G-431006061</t>
  </si>
  <si>
    <t>UV-G-431014729</t>
  </si>
  <si>
    <t>013000011565</t>
  </si>
  <si>
    <t>47618726</t>
  </si>
  <si>
    <t>L1-G-140002398</t>
  </si>
  <si>
    <t>C6C300008379</t>
  </si>
  <si>
    <t>027578598</t>
  </si>
  <si>
    <t>1-66-8129498</t>
  </si>
  <si>
    <t>mberdejo@segurosbilbao.com</t>
  </si>
  <si>
    <t>UV-G-431001206</t>
  </si>
  <si>
    <t>3H-G-431005327</t>
  </si>
  <si>
    <t>UF-G-431000001</t>
  </si>
  <si>
    <t>83853213</t>
  </si>
  <si>
    <t>C6A410000930</t>
  </si>
  <si>
    <t>3H-G-431005917</t>
  </si>
  <si>
    <t>67648379</t>
  </si>
  <si>
    <t>C6Z020013158</t>
  </si>
  <si>
    <t>3H-G-511041732</t>
  </si>
  <si>
    <t>3H-G-140025071</t>
  </si>
  <si>
    <t>6E-G-511002552</t>
  </si>
  <si>
    <t>C5M100001117</t>
  </si>
  <si>
    <t>C6I400000815</t>
  </si>
  <si>
    <t>4C-G-140002851</t>
  </si>
  <si>
    <t>3H-G-431005363</t>
  </si>
  <si>
    <t>UY-G-140008917</t>
  </si>
  <si>
    <t>UV-G-431007251</t>
  </si>
  <si>
    <t>C6A410000538</t>
  </si>
  <si>
    <t>UY-G-140008916</t>
  </si>
  <si>
    <t>4.034.014</t>
  </si>
  <si>
    <t>Ignacio.Arbizu@santaluciavp.es</t>
  </si>
  <si>
    <t>C6A090011688</t>
  </si>
  <si>
    <t>diferencia PNA-PN12M</t>
  </si>
  <si>
    <t>%DIF.</t>
  </si>
  <si>
    <t>30506869-Z</t>
  </si>
  <si>
    <t>ACERA DE SAN JULIAN, 7-2ºB</t>
  </si>
  <si>
    <t>Córdoba</t>
  </si>
  <si>
    <t>957292834</t>
  </si>
  <si>
    <t>646258100</t>
  </si>
  <si>
    <t>emiliolopez1@hotmail.com</t>
  </si>
  <si>
    <t>ES0901822369820201518146</t>
  </si>
  <si>
    <t>BBVAESMMXXX</t>
  </si>
  <si>
    <t>30521580-M</t>
  </si>
  <si>
    <t>HEROES DE CHERNOBIL 2 PORTAL 2 6º A</t>
  </si>
  <si>
    <t>14007</t>
  </si>
  <si>
    <t>..</t>
  </si>
  <si>
    <t>678783318</t>
  </si>
  <si>
    <t>fmsillero@gmail.com</t>
  </si>
  <si>
    <t>18937174-D</t>
  </si>
  <si>
    <t>CADIZ, 64 1º 3</t>
  </si>
  <si>
    <t>957293895</t>
  </si>
  <si>
    <t>627302234</t>
  </si>
  <si>
    <t>santiagoans@gmail.com</t>
  </si>
  <si>
    <t>30002028-T</t>
  </si>
  <si>
    <t>SANTA RAFAELA MARIA PORRAS, 1</t>
  </si>
  <si>
    <t>14012</t>
  </si>
  <si>
    <t>957/274510</t>
  </si>
  <si>
    <t>ES6900851201200000355205</t>
  </si>
  <si>
    <t>BSCHESMMXXX</t>
  </si>
  <si>
    <t>30500880-M</t>
  </si>
  <si>
    <t>GONGORA 4 6º</t>
  </si>
  <si>
    <t>14001</t>
  </si>
  <si>
    <t>639082476</t>
  </si>
  <si>
    <t>copinaranjo@yahoo.es</t>
  </si>
  <si>
    <t>ES4821009404572200483880</t>
  </si>
  <si>
    <t>CAIXESBBXXX</t>
  </si>
  <si>
    <t>30181349-J</t>
  </si>
  <si>
    <t>CANTAOR JUANITO MARAVILLAS, 1-2-C</t>
  </si>
  <si>
    <t>14005</t>
  </si>
  <si>
    <t>957460995</t>
  </si>
  <si>
    <t>661125667</t>
  </si>
  <si>
    <t>manuelalonsobricole@gmail.com</t>
  </si>
  <si>
    <t>ES1620240151273000158210</t>
  </si>
  <si>
    <t>CSURES2CXXX</t>
  </si>
  <si>
    <t>24988742R</t>
  </si>
  <si>
    <t>SANTA RAFAELA SAGRADO CORAZON, 8</t>
  </si>
  <si>
    <t>957282900</t>
  </si>
  <si>
    <t>679368732</t>
  </si>
  <si>
    <t>ca1casaj@uco.es; ca1casaj@gmail.com</t>
  </si>
  <si>
    <t>ES3101280740610100037593</t>
  </si>
  <si>
    <t>BKBKESMMXXX</t>
  </si>
  <si>
    <t>00001138-B</t>
  </si>
  <si>
    <t>DR. BARRAQUER, 16-6</t>
  </si>
  <si>
    <t>14004</t>
  </si>
  <si>
    <t>957292942</t>
  </si>
  <si>
    <t>636952785</t>
  </si>
  <si>
    <t>juberbel28@yahoo.es</t>
  </si>
  <si>
    <t>ES7120240000813300073029</t>
  </si>
  <si>
    <t>30056169-E</t>
  </si>
  <si>
    <t>STO. TOMAS DE AQUINO, 6-7º-C</t>
  </si>
  <si>
    <t>957412196</t>
  </si>
  <si>
    <t>625549120</t>
  </si>
  <si>
    <t>pepe.ubera@gmail.com</t>
  </si>
  <si>
    <t>ES7600494909112995063745</t>
  </si>
  <si>
    <t>30066104-K</t>
  </si>
  <si>
    <t>DR. BARRAQUER, 16-5-3</t>
  </si>
  <si>
    <t>957294621</t>
  </si>
  <si>
    <t>620475706</t>
  </si>
  <si>
    <t>marelyarenasm@gmail.com</t>
  </si>
  <si>
    <t>ES2120246028113002657684</t>
  </si>
  <si>
    <t>46019468-X</t>
  </si>
  <si>
    <t>BURDEOS, 33 -6º-2</t>
  </si>
  <si>
    <t>Barcelona</t>
  </si>
  <si>
    <t>BARCELONA</t>
  </si>
  <si>
    <t>08029</t>
  </si>
  <si>
    <t>934103163</t>
  </si>
  <si>
    <t>636180191</t>
  </si>
  <si>
    <t>ividal@ub.edu</t>
  </si>
  <si>
    <t>ES2420130283010200021830</t>
  </si>
  <si>
    <t>CESCESBBXXX</t>
  </si>
  <si>
    <t>02840866-K</t>
  </si>
  <si>
    <t>PORTERIA SANTA CLARA, 2 BAJO D</t>
  </si>
  <si>
    <t>14003</t>
  </si>
  <si>
    <t>957487271</t>
  </si>
  <si>
    <t>tonysotoca@hotmail.com</t>
  </si>
  <si>
    <t>ES4920389878133000496360</t>
  </si>
  <si>
    <t>CAHMESMMXXX</t>
  </si>
  <si>
    <t>29974302-N</t>
  </si>
  <si>
    <t>957231802</t>
  </si>
  <si>
    <t>ES1120246016333305507876</t>
  </si>
  <si>
    <t>30398102-Z</t>
  </si>
  <si>
    <t>EL AVELLANO, 16 PT. F 2º 2</t>
  </si>
  <si>
    <t>14006</t>
  </si>
  <si>
    <t>957278754</t>
  </si>
  <si>
    <t>676868352</t>
  </si>
  <si>
    <t>mlcabrerapa@gmail.com</t>
  </si>
  <si>
    <t>ES6420246135743049360278</t>
  </si>
  <si>
    <t>30197383-Q</t>
  </si>
  <si>
    <t>PADRE TARIN, 13</t>
  </si>
  <si>
    <t>POZOBLANCO</t>
  </si>
  <si>
    <t>14400</t>
  </si>
  <si>
    <t>957771346</t>
  </si>
  <si>
    <t>600560442</t>
  </si>
  <si>
    <t>jccdecastro@gmail.com</t>
  </si>
  <si>
    <t>ES1300304142610372011273</t>
  </si>
  <si>
    <t>ESPCESMMXXX</t>
  </si>
  <si>
    <t>30068040-W</t>
  </si>
  <si>
    <t>ISLA FUERTEVENTURA, Nº1, PORTAL 4, 2º2</t>
  </si>
  <si>
    <t>14011</t>
  </si>
  <si>
    <t>957051913</t>
  </si>
  <si>
    <t>673636181</t>
  </si>
  <si>
    <t>josemaria.herrerahernandez73@gmail.com</t>
  </si>
  <si>
    <t>ES2102376045119168777201</t>
  </si>
  <si>
    <t>H14248876</t>
  </si>
  <si>
    <t>CAIRUAN, 2</t>
  </si>
  <si>
    <t>653077961</t>
  </si>
  <si>
    <t>apramirez1@hotmail.com</t>
  </si>
  <si>
    <t>ES3220246022253001876056</t>
  </si>
  <si>
    <t>30059437-R</t>
  </si>
  <si>
    <t>MIGUEL DE CERVANTES, 26</t>
  </si>
  <si>
    <t>VILLA DEL RIO</t>
  </si>
  <si>
    <t>14640</t>
  </si>
  <si>
    <t>957176676</t>
  </si>
  <si>
    <t>696959622</t>
  </si>
  <si>
    <t>poblete@telefonica.net; jmpoblete@hotmail.es; jmpobletesanchez@gmail.com</t>
  </si>
  <si>
    <t>ES8720240063573000031337</t>
  </si>
  <si>
    <t>H14243745</t>
  </si>
  <si>
    <t>SANTA MARIA DE GRACIA, 23</t>
  </si>
  <si>
    <t>14002</t>
  </si>
  <si>
    <t>957473972</t>
  </si>
  <si>
    <t>658437615</t>
  </si>
  <si>
    <t>salcedoramirez@gmail.com</t>
  </si>
  <si>
    <t>ES9320246025673001962475</t>
  </si>
  <si>
    <t>B-18393587</t>
  </si>
  <si>
    <t>FERNANDO DE LOS RIOS, 11 PORTAL 4 OFICINA 20</t>
  </si>
  <si>
    <t>Granada</t>
  </si>
  <si>
    <t>ARMILLA</t>
  </si>
  <si>
    <t>18100</t>
  </si>
  <si>
    <t>958262414</t>
  </si>
  <si>
    <t>veronica@multiocio.es</t>
  </si>
  <si>
    <t>ES2900750010010604138139</t>
  </si>
  <si>
    <t>POPUESMMXXX</t>
  </si>
  <si>
    <t>P1407500F</t>
  </si>
  <si>
    <t>HORNO, 50</t>
  </si>
  <si>
    <t>ZUHEROS</t>
  </si>
  <si>
    <t>14870</t>
  </si>
  <si>
    <t>957694514</t>
  </si>
  <si>
    <t>ayuntamiento@zuheros.es</t>
  </si>
  <si>
    <t>44373756-V</t>
  </si>
  <si>
    <t>ANTONIO DEL CASTILLO,  7</t>
  </si>
  <si>
    <t>687041393</t>
  </si>
  <si>
    <t>noemi_deharo@yahoo.es</t>
  </si>
  <si>
    <t>ES1814650100961707469994</t>
  </si>
  <si>
    <t>INGDESMMXXX</t>
  </si>
  <si>
    <t>30528286-H</t>
  </si>
  <si>
    <t>JOSE M.RODRIGUEZ. LOPEZ ,8 4º 1</t>
  </si>
  <si>
    <t>957236009</t>
  </si>
  <si>
    <t>669261880</t>
  </si>
  <si>
    <t>dantas@andaluciajunta.es</t>
  </si>
  <si>
    <t>ES7400753060210600357213</t>
  </si>
  <si>
    <t>30953600Q</t>
  </si>
  <si>
    <t>TRASSIERRA, 100, 2º-C</t>
  </si>
  <si>
    <t>618729510</t>
  </si>
  <si>
    <t>juantrass@hotmail.com</t>
  </si>
  <si>
    <t>ES0820246028153076273932</t>
  </si>
  <si>
    <t>30949920-Q</t>
  </si>
  <si>
    <t>DIEGO SERRANO,10 ESC. 11  3º B</t>
  </si>
  <si>
    <t>619524567</t>
  </si>
  <si>
    <t>rafiholanda@hotmail.com</t>
  </si>
  <si>
    <t>ES8800650134110001051355</t>
  </si>
  <si>
    <t>BARCESMMXXX</t>
  </si>
  <si>
    <t>30509531-P</t>
  </si>
  <si>
    <t>CUEVAS DE LA GRAN ROMA, 12</t>
  </si>
  <si>
    <t>957404963</t>
  </si>
  <si>
    <t>689101893</t>
  </si>
  <si>
    <t>agrocontrolmartin@hotmail.com</t>
  </si>
  <si>
    <t>ES2300650134100001033950</t>
  </si>
  <si>
    <t>47017679-K</t>
  </si>
  <si>
    <t>SAN MARTIN DE PORRES, 24-5A</t>
  </si>
  <si>
    <t>Madrid</t>
  </si>
  <si>
    <t>MADRID</t>
  </si>
  <si>
    <t>28035</t>
  </si>
  <si>
    <t>626259001</t>
  </si>
  <si>
    <t>albinogtorralba@hotmail.com</t>
  </si>
  <si>
    <t>ES9414650200281712807972</t>
  </si>
  <si>
    <t>B14779789</t>
  </si>
  <si>
    <t>CAÑETE LAS TORRES, 2</t>
  </si>
  <si>
    <t>MONTORO</t>
  </si>
  <si>
    <t>14600</t>
  </si>
  <si>
    <t>686876215</t>
  </si>
  <si>
    <t>info@quivirocio.com; quivirocio@hotmail.com</t>
  </si>
  <si>
    <t>ES9421006073110200000860</t>
  </si>
  <si>
    <t>70564740G</t>
  </si>
  <si>
    <t>HERNAN CORTES, 22 A</t>
  </si>
  <si>
    <t>Ciudad Real</t>
  </si>
  <si>
    <t>BOLAÑOS DE CALATRAVA</t>
  </si>
  <si>
    <t>13260</t>
  </si>
  <si>
    <t>627961604</t>
  </si>
  <si>
    <t>jacastro@inergenia.com</t>
  </si>
  <si>
    <t>ES8430620006182169372824</t>
  </si>
  <si>
    <t>BCOEESMM190</t>
  </si>
  <si>
    <t>30830750D</t>
  </si>
  <si>
    <t>FELIPE MELLIZO CUADRADO, 7 -1- C</t>
  </si>
  <si>
    <t>957811636</t>
  </si>
  <si>
    <t>610395807</t>
  </si>
  <si>
    <t>ralcaide75@gmail.com; carmenhabamillan@gmail.com</t>
  </si>
  <si>
    <t>ES8121030833320010003072</t>
  </si>
  <si>
    <t>UCJAES2MXXX</t>
  </si>
  <si>
    <t>29921053P</t>
  </si>
  <si>
    <t>ESPERANZA , 1-2-2</t>
  </si>
  <si>
    <t>Cordoba</t>
  </si>
  <si>
    <t>957 484 543</t>
  </si>
  <si>
    <t>639692834</t>
  </si>
  <si>
    <t>defejo@hotmail.com; sayem5996@gmail.com</t>
  </si>
  <si>
    <t>30458505L</t>
  </si>
  <si>
    <t>CRUZ DE JUAREZ, 4 PORTAL 5</t>
  </si>
  <si>
    <t>957245355</t>
  </si>
  <si>
    <t>629883607</t>
  </si>
  <si>
    <t>mmmerasj@gmail.com</t>
  </si>
  <si>
    <t>X-1098315-L</t>
  </si>
  <si>
    <t>CORTIJO LAS MINAS</t>
  </si>
  <si>
    <t>Málaga</t>
  </si>
  <si>
    <t>SALINAS</t>
  </si>
  <si>
    <t>29315</t>
  </si>
  <si>
    <t>952756037</t>
  </si>
  <si>
    <t>dorcasveronica@gmail.com</t>
  </si>
  <si>
    <t>ES9421033006180010013020</t>
  </si>
  <si>
    <t>30829639W</t>
  </si>
  <si>
    <t>VIRGEN DE LA FUENSANTA, 21, 6-2</t>
  </si>
  <si>
    <t>14010</t>
  </si>
  <si>
    <t>636934791</t>
  </si>
  <si>
    <t>mrtoledanop@hotmail.com</t>
  </si>
  <si>
    <t>ES6021003927090100327395</t>
  </si>
  <si>
    <t>30547010-C</t>
  </si>
  <si>
    <t>AEROPUERTO, 10 4º 18</t>
  </si>
  <si>
    <t>...</t>
  </si>
  <si>
    <t>687843381</t>
  </si>
  <si>
    <t>javier2023@gmail.com</t>
  </si>
  <si>
    <t>ES9620246022253076225016</t>
  </si>
  <si>
    <t>30936432Y</t>
  </si>
  <si>
    <t>ISLA FUERTEVENTURA, Nº39</t>
  </si>
  <si>
    <t>978186132</t>
  </si>
  <si>
    <t>...-</t>
  </si>
  <si>
    <t>enfrentelaeleni@gmail.com</t>
  </si>
  <si>
    <t>ES5601821675630201918815</t>
  </si>
  <si>
    <t>30393297Q</t>
  </si>
  <si>
    <t>PLATERO LEIVA, 2, BAJO E</t>
  </si>
  <si>
    <t>957767605</t>
  </si>
  <si>
    <t xml:space="preserve">600 47 48 25 </t>
  </si>
  <si>
    <t>antoniollergo1@hotmail.com</t>
  </si>
  <si>
    <t>ES0520240174013000019143</t>
  </si>
  <si>
    <t>30487135-Z</t>
  </si>
  <si>
    <t>HEROES DE CHERNOBYL, 1 -1ºA</t>
  </si>
  <si>
    <t>957767691</t>
  </si>
  <si>
    <t>689967775</t>
  </si>
  <si>
    <t>anampelayoorozco@gmail.com</t>
  </si>
  <si>
    <t>ES0520240158413000072594</t>
  </si>
  <si>
    <t>80122523-E</t>
  </si>
  <si>
    <t>HEROES DE CHERNOBYIL, 1-1º-A</t>
  </si>
  <si>
    <t>957472107</t>
  </si>
  <si>
    <t>649586396</t>
  </si>
  <si>
    <t>juanjesuscaes@gmail.com</t>
  </si>
  <si>
    <t>ES7020246140143004328670</t>
  </si>
  <si>
    <t>40973266-P</t>
  </si>
  <si>
    <t>TORRENT FONT SANA, 25,1º-4</t>
  </si>
  <si>
    <t>PREMIA DE MAR</t>
  </si>
  <si>
    <t>08330</t>
  </si>
  <si>
    <t>667760035</t>
  </si>
  <si>
    <t>olmasdella@gmail.com</t>
  </si>
  <si>
    <t>ES5021000340660100992139</t>
  </si>
  <si>
    <t>30419101-Z</t>
  </si>
  <si>
    <t>URB.PEÑA TEJADA, S/N, BUZON 25-C</t>
  </si>
  <si>
    <t>14014</t>
  </si>
  <si>
    <t>957739022</t>
  </si>
  <si>
    <t>607963217</t>
  </si>
  <si>
    <t>copeco@movistar.es; nsalazar@movistar.es</t>
  </si>
  <si>
    <t>30392884V</t>
  </si>
  <si>
    <t>PUESTA EN RIEGO, KM. 5.400</t>
  </si>
  <si>
    <t>VILLARRUBIA</t>
  </si>
  <si>
    <t>14710</t>
  </si>
  <si>
    <t>669374441</t>
  </si>
  <si>
    <t>noenoelita@hotmail.com</t>
  </si>
  <si>
    <t>30042119W</t>
  </si>
  <si>
    <t>PUERTA DE SEVILLA, 6</t>
  </si>
  <si>
    <t>957290137</t>
  </si>
  <si>
    <t xml:space="preserve">610395807 </t>
  </si>
  <si>
    <t>carmenhabamillan@gmail.com</t>
  </si>
  <si>
    <t>ES5220240170233000013927</t>
  </si>
  <si>
    <t>30964060B</t>
  </si>
  <si>
    <t>POETA CRISTOBAL VEGA, 20</t>
  </si>
  <si>
    <t>VILLAFRANCA DE CORDOBA</t>
  </si>
  <si>
    <t>14420</t>
  </si>
  <si>
    <t>957471436</t>
  </si>
  <si>
    <t>625335316</t>
  </si>
  <si>
    <t>arcosherrerafamilia@gmail.com; contacto@elisagarcia.info</t>
  </si>
  <si>
    <t>ES4302376000109158763078</t>
  </si>
  <si>
    <t>28577158A</t>
  </si>
  <si>
    <t>TOMILLO, 12</t>
  </si>
  <si>
    <t>Sevilla</t>
  </si>
  <si>
    <t>VALENCINA DE LA CONCEPCION</t>
  </si>
  <si>
    <t>41907</t>
  </si>
  <si>
    <t>687429891</t>
  </si>
  <si>
    <t>mgomez1715@gmail.com</t>
  </si>
  <si>
    <t>ES3921004752430200022294</t>
  </si>
  <si>
    <t>30420583-R</t>
  </si>
  <si>
    <t>HISTORIADOR MANUEL SALCINES, N.6 P.10, 4ºB</t>
  </si>
  <si>
    <t>957200018</t>
  </si>
  <si>
    <t>609355735</t>
  </si>
  <si>
    <t>fgomezpuerto@gmail.com</t>
  </si>
  <si>
    <t>ES1601822104440201500443</t>
  </si>
  <si>
    <t>30503438-X</t>
  </si>
  <si>
    <t>MARLENE DIETRICH, 17</t>
  </si>
  <si>
    <t>606461930</t>
  </si>
  <si>
    <t>fernandoballestas@hotmail.com</t>
  </si>
  <si>
    <t>ES4902376157109154148590</t>
  </si>
  <si>
    <t>52590501-N</t>
  </si>
  <si>
    <t>FERNANDO DE CORDOBA, 5 - LOCAL AVDA. AMERICA</t>
  </si>
  <si>
    <t>14008</t>
  </si>
  <si>
    <t>957496689</t>
  </si>
  <si>
    <t>636952707</t>
  </si>
  <si>
    <t>manuel@menendezcollar.com</t>
  </si>
  <si>
    <t>ES1400817480010001381345</t>
  </si>
  <si>
    <t>BSABESBBXXX</t>
  </si>
  <si>
    <t>44367028M</t>
  </si>
  <si>
    <t>DE LIBIA, 59, 1-C</t>
  </si>
  <si>
    <t>620700632</t>
  </si>
  <si>
    <t>evavg17@gmail.com</t>
  </si>
  <si>
    <t>ES0200651091140001014024</t>
  </si>
  <si>
    <t>45572178R</t>
  </si>
  <si>
    <t>PINTORA MARUJA MALLO, 1, PTAL. 5, 5º-2</t>
  </si>
  <si>
    <t>ES3520240045113000094403</t>
  </si>
  <si>
    <t>30794388-X</t>
  </si>
  <si>
    <t>957231830</t>
  </si>
  <si>
    <t>660291029</t>
  </si>
  <si>
    <t>andresgocar@msn.com; andres.gomez-ca@cajasur.es</t>
  </si>
  <si>
    <t>30397970-C</t>
  </si>
  <si>
    <t>LAGARTIJO, 22-4º-1</t>
  </si>
  <si>
    <t>957454247</t>
  </si>
  <si>
    <t>670670318</t>
  </si>
  <si>
    <t>rafaelagfernandez@gmail.com</t>
  </si>
  <si>
    <t>ES9820246028153048838093</t>
  </si>
  <si>
    <t>77331294G</t>
  </si>
  <si>
    <t>FRANCISCO MARTI MORA, 4-2</t>
  </si>
  <si>
    <t>Jaén</t>
  </si>
  <si>
    <t>JAEN</t>
  </si>
  <si>
    <t>23002</t>
  </si>
  <si>
    <t>953000000</t>
  </si>
  <si>
    <t>647722839</t>
  </si>
  <si>
    <t>amparo@solarjiennense.com</t>
  </si>
  <si>
    <t>ES1820240074703000060686</t>
  </si>
  <si>
    <t>44361343-R</t>
  </si>
  <si>
    <t>CLARA CAMPOAMOR, 6</t>
  </si>
  <si>
    <t>LA VICTORIA</t>
  </si>
  <si>
    <t>14140</t>
  </si>
  <si>
    <t>957308389</t>
  </si>
  <si>
    <t>m92rorum@uco.es</t>
  </si>
  <si>
    <t>ES6102370038709164090856</t>
  </si>
  <si>
    <t>H14278642</t>
  </si>
  <si>
    <t>DE AGUAYOS, 4</t>
  </si>
  <si>
    <t>957479154</t>
  </si>
  <si>
    <t xml:space="preserve"> 616321998</t>
  </si>
  <si>
    <t>gerarq6600@hotmail.com</t>
  </si>
  <si>
    <t>ES7020246001313002496346</t>
  </si>
  <si>
    <t>B31758733</t>
  </si>
  <si>
    <t>SAN BLAS, 31</t>
  </si>
  <si>
    <t>Navarra</t>
  </si>
  <si>
    <t>RIBAFORADA</t>
  </si>
  <si>
    <t>31550</t>
  </si>
  <si>
    <t>948864475</t>
  </si>
  <si>
    <t>miriamcalvilloruiz@yahoo.es</t>
  </si>
  <si>
    <t>ES8420540048169140203100</t>
  </si>
  <si>
    <t>30816178L</t>
  </si>
  <si>
    <t>FUENTE DE LA SALUD, 4-PORTAL 4-3ºB</t>
  </si>
  <si>
    <t>615220201</t>
  </si>
  <si>
    <t>ccjardin@hotmail.com</t>
  </si>
  <si>
    <t>ES5120240045163300019810</t>
  </si>
  <si>
    <t>30483868J</t>
  </si>
  <si>
    <t>LOS MOLINOS, 11</t>
  </si>
  <si>
    <t>957176049</t>
  </si>
  <si>
    <t>hermanoscaro@hermanoscaro.com</t>
  </si>
  <si>
    <t>ES1202370063609154602729</t>
  </si>
  <si>
    <t>30405321-B</t>
  </si>
  <si>
    <t>ANTONIO MAURA, 59, 6º-3</t>
  </si>
  <si>
    <t>957764113</t>
  </si>
  <si>
    <t xml:space="preserve"> 657955900</t>
  </si>
  <si>
    <t>paqui.velasco.ortiz@gmail.com</t>
  </si>
  <si>
    <t>ES2220240151263300041120</t>
  </si>
  <si>
    <t>29950427B</t>
  </si>
  <si>
    <t>OLLERIAS 7 4º3</t>
  </si>
  <si>
    <t>616 52 93 73</t>
  </si>
  <si>
    <t>ES5420246028133002048220</t>
  </si>
  <si>
    <t>30537248-X</t>
  </si>
  <si>
    <t>CAÑO, 12 - 5º - DCHA.</t>
  </si>
  <si>
    <t>957476068</t>
  </si>
  <si>
    <t>670588862</t>
  </si>
  <si>
    <t>jigluengo@yahoo.es</t>
  </si>
  <si>
    <t>ES0220858156300330034050</t>
  </si>
  <si>
    <t>CAZRES2ZXXX</t>
  </si>
  <si>
    <t>25263581J</t>
  </si>
  <si>
    <t>ESCULTOR GOMEZ DEL RIO, 1, PTAL 4, 3º-1</t>
  </si>
  <si>
    <t>957270192</t>
  </si>
  <si>
    <t>857.629.044</t>
  </si>
  <si>
    <t>pjluquevi@hotmail.com</t>
  </si>
  <si>
    <t>ES7702370164409153083901</t>
  </si>
  <si>
    <t>G14395016</t>
  </si>
  <si>
    <t>LA PALMA, 2  C.C. JUAN XXIII</t>
  </si>
  <si>
    <t>687423161</t>
  </si>
  <si>
    <t>adelafuente54@gmail.com</t>
  </si>
  <si>
    <t>ES2920240003123300014839</t>
  </si>
  <si>
    <t>30451342D</t>
  </si>
  <si>
    <t>DOMINGO MUÑOZ, 2 - CASA 6</t>
  </si>
  <si>
    <t>620131446</t>
  </si>
  <si>
    <t>damascotejidos@gmail.com; lorenacn_8@hotmail.com</t>
  </si>
  <si>
    <t>ES3401823173270101510730</t>
  </si>
  <si>
    <t>30495261K</t>
  </si>
  <si>
    <t>FRAILES, 8 CASA 1</t>
  </si>
  <si>
    <t>957491089</t>
  </si>
  <si>
    <t>666278006</t>
  </si>
  <si>
    <t>damascotejidos@gmail.com</t>
  </si>
  <si>
    <t>G-14634174</t>
  </si>
  <si>
    <t>GABRIEL RAMOS BEJARANO, 11</t>
  </si>
  <si>
    <t>957326720</t>
  </si>
  <si>
    <t>658190200</t>
  </si>
  <si>
    <t xml:space="preserve">verticalia@clubverticalia.com </t>
  </si>
  <si>
    <t>ES8320858156370330463511</t>
  </si>
  <si>
    <t>30396744-J</t>
  </si>
  <si>
    <t>VIRGEN DE LAS ANGUSTIAS, 28-BAJO 2</t>
  </si>
  <si>
    <t>957-280790</t>
  </si>
  <si>
    <t>744465419</t>
  </si>
  <si>
    <t>finasan55@gmail.com</t>
  </si>
  <si>
    <t>ES2520246041253006005201</t>
  </si>
  <si>
    <t>30490353N</t>
  </si>
  <si>
    <t>ABOGADO ENRIQUEZ BARRIOS, 7- 2º-A</t>
  </si>
  <si>
    <t>646362830</t>
  </si>
  <si>
    <t>josegisbertleon@gmail.com</t>
  </si>
  <si>
    <t>ES2401860071880507751915</t>
  </si>
  <si>
    <t>BFIVESBBXXX</t>
  </si>
  <si>
    <t>30945978 F</t>
  </si>
  <si>
    <t xml:space="preserve">MARIA LA JUDIA 10 PORTAL 1 BAJO 1 </t>
  </si>
  <si>
    <t>957276842</t>
  </si>
  <si>
    <t>615561868</t>
  </si>
  <si>
    <t>balua26@hotmail.com</t>
  </si>
  <si>
    <t>ES5221030822150030003661</t>
  </si>
  <si>
    <t>B14725808</t>
  </si>
  <si>
    <t>POL. LAS QUEMADAS, S. CARPINTERO, P13</t>
  </si>
  <si>
    <t>957450247</t>
  </si>
  <si>
    <t>600553754</t>
  </si>
  <si>
    <t>argogas@gmail.com</t>
  </si>
  <si>
    <t>ES5221001962360200082266</t>
  </si>
  <si>
    <t>B14625081</t>
  </si>
  <si>
    <t>METALURGICOS, 59. POL. PEDROCHE</t>
  </si>
  <si>
    <t>957265950</t>
  </si>
  <si>
    <t>600590751</t>
  </si>
  <si>
    <t>gerente@asisred.es</t>
  </si>
  <si>
    <t>ES9002370170309159463450</t>
  </si>
  <si>
    <t>06496657-P</t>
  </si>
  <si>
    <t>ANGEL GANIVET, 7-5-2º</t>
  </si>
  <si>
    <t>957235672</t>
  </si>
  <si>
    <t>601010671</t>
  </si>
  <si>
    <t>ricardoveroz@ono.com</t>
  </si>
  <si>
    <t>ES3720240168173300014445</t>
  </si>
  <si>
    <t>75636305-T</t>
  </si>
  <si>
    <t>MOZARABES, 19 - A - 3º - 2</t>
  </si>
  <si>
    <t>957411775</t>
  </si>
  <si>
    <t>628909441</t>
  </si>
  <si>
    <t>pacoreyescastro48@gmail.com</t>
  </si>
  <si>
    <t>ES4701823270260200219976</t>
  </si>
  <si>
    <t>B30329106</t>
  </si>
  <si>
    <t>TRINQUETE, 4</t>
  </si>
  <si>
    <t>Murcia</t>
  </si>
  <si>
    <t>CALASPARRA</t>
  </si>
  <si>
    <t>30420</t>
  </si>
  <si>
    <t>676051233</t>
  </si>
  <si>
    <t>evamartinezrico@gmail.com</t>
  </si>
  <si>
    <t>ES3630580421842810016425</t>
  </si>
  <si>
    <t>CCRIES2AXXX</t>
  </si>
  <si>
    <t>30795127-J</t>
  </si>
  <si>
    <t>CONDE DE VALLELLANO, 8 ESC. A 1º 4</t>
  </si>
  <si>
    <t>957089439</t>
  </si>
  <si>
    <t>629681188</t>
  </si>
  <si>
    <t>jmgcaballero1@hotmail.com</t>
  </si>
  <si>
    <t>ES4820389833803000276998</t>
  </si>
  <si>
    <t>J-21499041</t>
  </si>
  <si>
    <t>VILLABLANCA, Nº 6, 3º-A</t>
  </si>
  <si>
    <t>Huelva</t>
  </si>
  <si>
    <t xml:space="preserve">HUELVA </t>
  </si>
  <si>
    <t>21006</t>
  </si>
  <si>
    <t>667695888</t>
  </si>
  <si>
    <t>simon.marquez@gmail.com</t>
  </si>
  <si>
    <t>ES5931870010153116119227</t>
  </si>
  <si>
    <t>BCOEESMM187</t>
  </si>
  <si>
    <t>30807935-X</t>
  </si>
  <si>
    <t>CONDE DE PRIEGO, 2 ESC. 2, 3ºB</t>
  </si>
  <si>
    <t>667592847</t>
  </si>
  <si>
    <t>oscarveroz@gmail.com</t>
  </si>
  <si>
    <t>ES8801823173280201549786</t>
  </si>
  <si>
    <t>29803522F</t>
  </si>
  <si>
    <t>ALCALDE SANZ NOGUER, 10</t>
  </si>
  <si>
    <t>957451035</t>
  </si>
  <si>
    <t>606735416</t>
  </si>
  <si>
    <t>alcantara@telefonica.net</t>
  </si>
  <si>
    <t>ES1502376054409160688160</t>
  </si>
  <si>
    <t>75705289-F</t>
  </si>
  <si>
    <t>SAN RAFAEL, 5</t>
  </si>
  <si>
    <t xml:space="preserve">POZOBLANCO </t>
  </si>
  <si>
    <t>957770654</t>
  </si>
  <si>
    <t>629592324</t>
  </si>
  <si>
    <t>larroyom@nalo.es</t>
  </si>
  <si>
    <t>30546038Z</t>
  </si>
  <si>
    <t>MARIA LA JUDIA, 12 - D 1-2</t>
  </si>
  <si>
    <t>957275112</t>
  </si>
  <si>
    <t>670323358</t>
  </si>
  <si>
    <t>mmberbel@gmail.com</t>
  </si>
  <si>
    <t>ES3120240196423000006060</t>
  </si>
  <si>
    <t>B14607105</t>
  </si>
  <si>
    <t>BUEN SUCESO, 3</t>
  </si>
  <si>
    <t>957482953</t>
  </si>
  <si>
    <t>616010215</t>
  </si>
  <si>
    <t>info@bodegaselgallo.es</t>
  </si>
  <si>
    <t>ES8720240003163300022038</t>
  </si>
  <si>
    <t>B14816201</t>
  </si>
  <si>
    <t>MANUEL SALCINES, 4 LOCAL 5 B</t>
  </si>
  <si>
    <t>957452082</t>
  </si>
  <si>
    <t>606162192</t>
  </si>
  <si>
    <t>rafael@biogeos.es; info@biogeos.es</t>
  </si>
  <si>
    <t>ES2020240004613300022541</t>
  </si>
  <si>
    <t>80144306-R</t>
  </si>
  <si>
    <t>PEPE EL GORDO, 1 BUZON 25C, URB.PEÑATEJADA</t>
  </si>
  <si>
    <t>copeco@movistar.es</t>
  </si>
  <si>
    <t>29849016F</t>
  </si>
  <si>
    <t>DE COLON, 6, 1º</t>
  </si>
  <si>
    <t>ES4202376001409172290748</t>
  </si>
  <si>
    <t>30522822-M</t>
  </si>
  <si>
    <t>LOPEZ DE ALBA, 7</t>
  </si>
  <si>
    <t>957437464</t>
  </si>
  <si>
    <t>619270048</t>
  </si>
  <si>
    <t>felixlaballena@hotmail.com</t>
  </si>
  <si>
    <t>ES0601280741060100513951</t>
  </si>
  <si>
    <t>16024685-X</t>
  </si>
  <si>
    <t>SARASATE, 12</t>
  </si>
  <si>
    <t>652911676</t>
  </si>
  <si>
    <t>ES2021005082212100304532</t>
  </si>
  <si>
    <t>30419333-Q</t>
  </si>
  <si>
    <t>SEVILLA, 9</t>
  </si>
  <si>
    <t>contacto@elisagarcia.info</t>
  </si>
  <si>
    <t>ES3202376000109157691620</t>
  </si>
  <si>
    <t>31144802-L</t>
  </si>
  <si>
    <t>ESCRITOR RAMON SOLIS, Nº 11 2º IZDA</t>
  </si>
  <si>
    <t>Cádiz</t>
  </si>
  <si>
    <t>CADIZ</t>
  </si>
  <si>
    <t>11008</t>
  </si>
  <si>
    <t>956257259</t>
  </si>
  <si>
    <t>610307817</t>
  </si>
  <si>
    <t>manuel.compilen@gmail.com; manuelocampos@gmail.com</t>
  </si>
  <si>
    <t>ES4020381772436000202529</t>
  </si>
  <si>
    <t>30502997-Y</t>
  </si>
  <si>
    <t>DE MARINALEDA, 1 CASA</t>
  </si>
  <si>
    <t>957260536</t>
  </si>
  <si>
    <t>615616841</t>
  </si>
  <si>
    <t>jumama01@gmail.com; bg3maroj@uco.es</t>
  </si>
  <si>
    <t>ES4120240163923000022152</t>
  </si>
  <si>
    <t>B-14381982</t>
  </si>
  <si>
    <t>POLG. INDUSTRIAL VIRGEN DE LA ESTRELLA, PARC. 1-2</t>
  </si>
  <si>
    <t>957176286</t>
  </si>
  <si>
    <t>609350527</t>
  </si>
  <si>
    <t>artesgraficasunigraf@gmail.com</t>
  </si>
  <si>
    <t>ES3301823271700201543527</t>
  </si>
  <si>
    <t>30066165-J</t>
  </si>
  <si>
    <t>PORTUGAL, 15</t>
  </si>
  <si>
    <t>957089021</t>
  </si>
  <si>
    <t>609287456</t>
  </si>
  <si>
    <t>rafaelortiz131@gmail.com</t>
  </si>
  <si>
    <t>ES4401823173290201528316</t>
  </si>
  <si>
    <t>30800047B</t>
  </si>
  <si>
    <t>GRANADA, 24-1º D</t>
  </si>
  <si>
    <t>607650507</t>
  </si>
  <si>
    <t>joseperezmolina71@gmail.com</t>
  </si>
  <si>
    <t>ES7702370152809151208792</t>
  </si>
  <si>
    <t>G-14386932</t>
  </si>
  <si>
    <t>ESCRITOR NARBONA, S/N</t>
  </si>
  <si>
    <t>957780040</t>
  </si>
  <si>
    <t>619791955</t>
  </si>
  <si>
    <t>evalle@cicbata.org</t>
  </si>
  <si>
    <t>ES2921007257462300040682</t>
  </si>
  <si>
    <t>75568586Q</t>
  </si>
  <si>
    <t>SERAFIN ROMAN PORTAS,40</t>
  </si>
  <si>
    <t>ISLA CRISTINA</t>
  </si>
  <si>
    <t>21410</t>
  </si>
  <si>
    <t xml:space="preserve"> 959.33.09.37</t>
  </si>
  <si>
    <t>657993443</t>
  </si>
  <si>
    <t xml:space="preserve">margarsu@gmail.com </t>
  </si>
  <si>
    <t>ES5620980025730003995534</t>
  </si>
  <si>
    <t>30773603V</t>
  </si>
  <si>
    <t>SANTO TOMAS DE AQUINO, 1 7º - 3</t>
  </si>
  <si>
    <t>957451585</t>
  </si>
  <si>
    <t>650.154.676</t>
  </si>
  <si>
    <t>garcia_herencia@live.com</t>
  </si>
  <si>
    <t>ES2320240163913300028005</t>
  </si>
  <si>
    <t>23803026-G</t>
  </si>
  <si>
    <t>JUAN DE DIOS LOPEZ GONZALEZ Nº 52 -CASA 4</t>
  </si>
  <si>
    <t>MOTRIL</t>
  </si>
  <si>
    <t>18613</t>
  </si>
  <si>
    <t>958620948</t>
  </si>
  <si>
    <t>626685303</t>
  </si>
  <si>
    <t>miguelcorreavar@gmail.com</t>
  </si>
  <si>
    <t>ES6400817402160001176127</t>
  </si>
  <si>
    <t>30814441F</t>
  </si>
  <si>
    <t>DIEGO SERRANO, 10. ESC. 11, 3º B</t>
  </si>
  <si>
    <t>696749117</t>
  </si>
  <si>
    <t>jrumbao@hotmail.com</t>
  </si>
  <si>
    <t>F-06412498</t>
  </si>
  <si>
    <t>ADELARDO COVARSI, 20-1º A</t>
  </si>
  <si>
    <t>Badajoz</t>
  </si>
  <si>
    <t>BADAJOZ</t>
  </si>
  <si>
    <t>06005</t>
  </si>
  <si>
    <t>924227340</t>
  </si>
  <si>
    <t>722570939</t>
  </si>
  <si>
    <t>torrefrutas@gmail.com</t>
  </si>
  <si>
    <t>ES7030090001282063232223</t>
  </si>
  <si>
    <t>BCOEESMM009</t>
  </si>
  <si>
    <t>26430111-Y</t>
  </si>
  <si>
    <t>DOCTOR BARRAQUER 16 - 5º -3</t>
  </si>
  <si>
    <t xml:space="preserve">CORDOBA </t>
  </si>
  <si>
    <t>9</t>
  </si>
  <si>
    <t>610622367</t>
  </si>
  <si>
    <t>antoniomartinluna@hotmail.com</t>
  </si>
  <si>
    <t>ES1821002557650110041624</t>
  </si>
  <si>
    <t>24319601E</t>
  </si>
  <si>
    <t>COMADRONA ROSARIO SOLER 1-9</t>
  </si>
  <si>
    <t>Valencia</t>
  </si>
  <si>
    <t>VALENCIA</t>
  </si>
  <si>
    <t>46950</t>
  </si>
  <si>
    <t>685165034</t>
  </si>
  <si>
    <t>695457381</t>
  </si>
  <si>
    <t>rachel_b4ever@hotmail.com</t>
  </si>
  <si>
    <t>ES2214650100971714352023</t>
  </si>
  <si>
    <t>30957359A</t>
  </si>
  <si>
    <t>POETA BLAS DE OTERO, 3 CASA</t>
  </si>
  <si>
    <t>619892352</t>
  </si>
  <si>
    <t>alberto.raigon@gmail.com</t>
  </si>
  <si>
    <t>ES4714650100911710927670</t>
  </si>
  <si>
    <t>30508842-D</t>
  </si>
  <si>
    <t>PERIODISTA ENRIQUE ORTIZ GLEZ 1</t>
  </si>
  <si>
    <t>957764114</t>
  </si>
  <si>
    <t>672467971</t>
  </si>
  <si>
    <t>ES6620246046563006002500</t>
  </si>
  <si>
    <t>30781199T</t>
  </si>
  <si>
    <t>PUERTA DE AGUILAR, 50, 1º DCHA</t>
  </si>
  <si>
    <t>MONTILLA</t>
  </si>
  <si>
    <t>14550</t>
  </si>
  <si>
    <t>629887752</t>
  </si>
  <si>
    <t>franciscojose.espejo@gmail.com</t>
  </si>
  <si>
    <t>ES4421007444092300031032</t>
  </si>
  <si>
    <t>30510675W</t>
  </si>
  <si>
    <t>FUENTE DE LA SALUD, 6 PORTAL 2 1º A</t>
  </si>
  <si>
    <t>957 27 03 24</t>
  </si>
  <si>
    <t>645325823</t>
  </si>
  <si>
    <t>rafaguadix@hotmail.com</t>
  </si>
  <si>
    <t>ES5020858156380330148127</t>
  </si>
  <si>
    <t>30208443-J</t>
  </si>
  <si>
    <t>JULIO PELLICER, 44, 4º-4</t>
  </si>
  <si>
    <t>626748657</t>
  </si>
  <si>
    <t>raul.ramirez@urjc.es</t>
  </si>
  <si>
    <t>ES6100492420312994430303</t>
  </si>
  <si>
    <t>73940841-G</t>
  </si>
  <si>
    <t>BEATO JUAN BAUTISTA, 5</t>
  </si>
  <si>
    <t>607364055</t>
  </si>
  <si>
    <t>joyerosrojanosl@hotmail.es</t>
  </si>
  <si>
    <t>S4111001F</t>
  </si>
  <si>
    <t>TOMAS DE AQUINO, S/N 6º PLANTA</t>
  </si>
  <si>
    <t>14071</t>
  </si>
  <si>
    <t>957001458</t>
  </si>
  <si>
    <t>600168086</t>
  </si>
  <si>
    <t>mariac.munoz.garcia@juntadeandalucia.es</t>
  </si>
  <si>
    <t>30547578-J</t>
  </si>
  <si>
    <t>957487320</t>
  </si>
  <si>
    <t>600590751.</t>
  </si>
  <si>
    <t>pedro.castilla.luna@gmail.com</t>
  </si>
  <si>
    <t>ES3302370170309162547136</t>
  </si>
  <si>
    <t>XIRIVELLA</t>
  </si>
  <si>
    <t>amores.gestion@gmail.com</t>
  </si>
  <si>
    <t>29820674R</t>
  </si>
  <si>
    <t>ANTONIO MAURA, 3-2º IZQ</t>
  </si>
  <si>
    <t>farmigo@telefonica.net</t>
  </si>
  <si>
    <t>ES4801280741030109128494</t>
  </si>
  <si>
    <t>14893503Z</t>
  </si>
  <si>
    <t>DR. BLANCO SOLER, -4 1-1</t>
  </si>
  <si>
    <t>957298097</t>
  </si>
  <si>
    <t xml:space="preserve"> porcelmoreno@hotmail.es</t>
  </si>
  <si>
    <t>ES9000491504972610028561</t>
  </si>
  <si>
    <t>30508007W</t>
  </si>
  <si>
    <t>EL ALGARROBO 9 PORTAL 1 3º 4</t>
  </si>
  <si>
    <t>635033223</t>
  </si>
  <si>
    <t>antonioje2000@yahoo.es</t>
  </si>
  <si>
    <t>ES6902376021909170882640</t>
  </si>
  <si>
    <t>25998956-D</t>
  </si>
  <si>
    <t>CUESTA DEL MOLINILLO 43</t>
  </si>
  <si>
    <t xml:space="preserve">JAEN </t>
  </si>
  <si>
    <t>695249576</t>
  </si>
  <si>
    <t>info@salondebellezanenas.es</t>
  </si>
  <si>
    <t>ES5320389800293000147488</t>
  </si>
  <si>
    <t>24337536V</t>
  </si>
  <si>
    <t>AVENIDA MILA REAL Nº 41</t>
  </si>
  <si>
    <t>BETERA</t>
  </si>
  <si>
    <t>46117</t>
  </si>
  <si>
    <t>687964842</t>
  </si>
  <si>
    <t>salvaibal@gmail.com</t>
  </si>
  <si>
    <t>ES2600651614710001000654</t>
  </si>
  <si>
    <t>30822856G</t>
  </si>
  <si>
    <t>PROFESOR LUCENA CONDE, 4, 3º-F</t>
  </si>
  <si>
    <t>635033071</t>
  </si>
  <si>
    <t>raquel.castro.cordoba@gmail.com</t>
  </si>
  <si>
    <t>ES4802376041309170940345</t>
  </si>
  <si>
    <t>30466512E</t>
  </si>
  <si>
    <t>VIRGEN DEL PERPETUO SOCORRO, 12 6º B</t>
  </si>
  <si>
    <t>626833441</t>
  </si>
  <si>
    <t>FLOHINOMA@terra.com</t>
  </si>
  <si>
    <t>ES1800304001920387153273</t>
  </si>
  <si>
    <t>30499232J</t>
  </si>
  <si>
    <t>MUSICO ZIRYAB, 7-6º1</t>
  </si>
  <si>
    <t>600553719</t>
  </si>
  <si>
    <t>jluis.jurado@juntadeandalucia.es</t>
  </si>
  <si>
    <t>ES3202370151309156136501</t>
  </si>
  <si>
    <t>51432689-C</t>
  </si>
  <si>
    <t>CAÑO,12 - 3ºD</t>
  </si>
  <si>
    <t>957478775</t>
  </si>
  <si>
    <t>661786280</t>
  </si>
  <si>
    <t>jagluengo@gmail.com</t>
  </si>
  <si>
    <t>ES7501823173200013222002</t>
  </si>
  <si>
    <t>30935059-J</t>
  </si>
  <si>
    <t>REPUBLICA ARGENTINA, 14 - 1-4</t>
  </si>
  <si>
    <t>957239632</t>
  </si>
  <si>
    <t>659763210</t>
  </si>
  <si>
    <t>vsalinas924@gmail.com</t>
  </si>
  <si>
    <t>ES9020246060213305504357</t>
  </si>
  <si>
    <t>29851163-S</t>
  </si>
  <si>
    <t>TRASSIERRA, 29, 2º-3</t>
  </si>
  <si>
    <t>957404393</t>
  </si>
  <si>
    <t>679714461</t>
  </si>
  <si>
    <t>rafaelreyespalos@gmail.com</t>
  </si>
  <si>
    <t>ES3620246116713305500855</t>
  </si>
  <si>
    <t>78741458-S</t>
  </si>
  <si>
    <t>BUENOS AIRES, 10</t>
  </si>
  <si>
    <t>616772729</t>
  </si>
  <si>
    <t>tperez@riosrenovables.com</t>
  </si>
  <si>
    <t>ES3221005082222100257707</t>
  </si>
  <si>
    <t>44354910P</t>
  </si>
  <si>
    <t>EL ALMENDRO, 7, 1-A</t>
  </si>
  <si>
    <t>686818555</t>
  </si>
  <si>
    <t>mdfberni@hotmail.com; maria-dolores.fernandez@cajasur.es</t>
  </si>
  <si>
    <t>ES3802370173709157049304</t>
  </si>
  <si>
    <t>30793959H</t>
  </si>
  <si>
    <t xml:space="preserve">616 532 961 </t>
  </si>
  <si>
    <t>rgarciabenavente@gmail.com</t>
  </si>
  <si>
    <t>ES3020240173623000044951</t>
  </si>
  <si>
    <t>B-14692230</t>
  </si>
  <si>
    <t>ANTONIO MAURA, 2 -ATICO B</t>
  </si>
  <si>
    <t>609551287</t>
  </si>
  <si>
    <t>jramirez@inersur.com</t>
  </si>
  <si>
    <t>ES4300494910822116741718</t>
  </si>
  <si>
    <t>75002751G</t>
  </si>
  <si>
    <t>MENENDEZ Y PELAYO, 6</t>
  </si>
  <si>
    <t>23003</t>
  </si>
  <si>
    <t>953226684</t>
  </si>
  <si>
    <t>615344761</t>
  </si>
  <si>
    <t>ana.aceituno@solarjiennense.com; jjaceitunocasas@gmail.com</t>
  </si>
  <si>
    <t>ES8120240074723300010420</t>
  </si>
  <si>
    <t>12373053L</t>
  </si>
  <si>
    <t>AVIACION, 24, BLOQUE B, 2º-J</t>
  </si>
  <si>
    <t>28054</t>
  </si>
  <si>
    <t>647534315</t>
  </si>
  <si>
    <t>j.garcia@aleaversion.com</t>
  </si>
  <si>
    <t>ES6200490043352192081810</t>
  </si>
  <si>
    <t>ES6602370163109157571966</t>
  </si>
  <si>
    <t>44367032D</t>
  </si>
  <si>
    <t>PEDRIN BANJUMEA, 4</t>
  </si>
  <si>
    <t>PALMA DEL RIO</t>
  </si>
  <si>
    <t>14700</t>
  </si>
  <si>
    <t>957643618</t>
  </si>
  <si>
    <t>675874451</t>
  </si>
  <si>
    <t>mdelmar1979@hotmail.com;mparra@regantesgenil.es</t>
  </si>
  <si>
    <t>ES1120240049853000169676</t>
  </si>
  <si>
    <t>28730024-B</t>
  </si>
  <si>
    <t>SOL, 6</t>
  </si>
  <si>
    <t>MAIRENA DEL ALJARAFE</t>
  </si>
  <si>
    <t>41927</t>
  </si>
  <si>
    <t>639197101</t>
  </si>
  <si>
    <t>fchacon@us.es</t>
  </si>
  <si>
    <t>ES0801822658770201552459</t>
  </si>
  <si>
    <t>20162561-W</t>
  </si>
  <si>
    <t>VELAZQUEZ, Nº 8 4º 8</t>
  </si>
  <si>
    <t>46018</t>
  </si>
  <si>
    <t>963270948</t>
  </si>
  <si>
    <t>619992183</t>
  </si>
  <si>
    <t>mario.alvarez@ono.com</t>
  </si>
  <si>
    <t>ES3400650082580001032933</t>
  </si>
  <si>
    <t>51694206-G</t>
  </si>
  <si>
    <t>ANTONIO BEJARANO NIETO, Nº 9</t>
  </si>
  <si>
    <t>957404122</t>
  </si>
  <si>
    <t>650601557</t>
  </si>
  <si>
    <t>cr1clmum@uco.es; maclemente@uco.es</t>
  </si>
  <si>
    <t>ES4914650100971743512453</t>
  </si>
  <si>
    <t>E56094147</t>
  </si>
  <si>
    <t>CORDOBA, 38</t>
  </si>
  <si>
    <t>618978187</t>
  </si>
  <si>
    <t>manuelplatasjimenez@hotmail.com</t>
  </si>
  <si>
    <t>ES7102370038709171174780</t>
  </si>
  <si>
    <t>30430132M</t>
  </si>
  <si>
    <t>PUESTA EN RIEGO, KM. 5,400</t>
  </si>
  <si>
    <t>manuel@olivossillero.com</t>
  </si>
  <si>
    <t>B14202881</t>
  </si>
  <si>
    <t>POLG. AMARGACENA, NAVE B MOD.8</t>
  </si>
  <si>
    <t>14013</t>
  </si>
  <si>
    <t>957298277</t>
  </si>
  <si>
    <t>ballestascordoba@hotmail.com</t>
  </si>
  <si>
    <t>ES3202376157109153566314</t>
  </si>
  <si>
    <t>30526462-B</t>
  </si>
  <si>
    <t>INFANTA DOÑA MARIA, 78 2ª-D</t>
  </si>
  <si>
    <t>651984474</t>
  </si>
  <si>
    <t>angrayut@hotmail.com</t>
  </si>
  <si>
    <t>ES2420711501700251429040</t>
  </si>
  <si>
    <t>30801026R</t>
  </si>
  <si>
    <t>MARIA DE MOLINA, 6, 2º-1</t>
  </si>
  <si>
    <t>665792484</t>
  </si>
  <si>
    <t>jesusdf1970@gmail.com</t>
  </si>
  <si>
    <t>ES6602370185309165017546</t>
  </si>
  <si>
    <t>P4708500F</t>
  </si>
  <si>
    <t>DE ESPAÑA Nº 1</t>
  </si>
  <si>
    <t>Valladolid</t>
  </si>
  <si>
    <t>MAYORGA</t>
  </si>
  <si>
    <t>47680</t>
  </si>
  <si>
    <t xml:space="preserve">983 751 003 </t>
  </si>
  <si>
    <t xml:space="preserve">aytomayorga@aytomayorga.org </t>
  </si>
  <si>
    <t>ES7800492726131790008774</t>
  </si>
  <si>
    <t>75691204-K</t>
  </si>
  <si>
    <t>AÑORA, 12</t>
  </si>
  <si>
    <t>PEDROCHE</t>
  </si>
  <si>
    <t>14412</t>
  </si>
  <si>
    <t>656360425</t>
  </si>
  <si>
    <t xml:space="preserve">antonio1vivo1@gmail.com </t>
  </si>
  <si>
    <t>ES6600810310320001480049</t>
  </si>
  <si>
    <t>B-92672260</t>
  </si>
  <si>
    <t>ROSARIO, 5</t>
  </si>
  <si>
    <t>ALMODOVAR DEL RIO</t>
  </si>
  <si>
    <t>14720</t>
  </si>
  <si>
    <t>667739391</t>
  </si>
  <si>
    <t>xtreme.admon@gmail.com</t>
  </si>
  <si>
    <t>ES8200043111530600111943</t>
  </si>
  <si>
    <t>29925129J</t>
  </si>
  <si>
    <t>DOCTOR JOSE ALTOLAGUIRRE, 10-2º-1</t>
  </si>
  <si>
    <t>617720880</t>
  </si>
  <si>
    <t>ralcaide75@gmail.com</t>
  </si>
  <si>
    <t>ES9520240162433000042061</t>
  </si>
  <si>
    <t>28478806E</t>
  </si>
  <si>
    <t>TOMILLO 12 URB LA GLORIA</t>
  </si>
  <si>
    <t>VALENCINA DE LA CONCEPCIÓN</t>
  </si>
  <si>
    <t>679843855</t>
  </si>
  <si>
    <t>pvicente@ayma.es</t>
  </si>
  <si>
    <t>ES6921004752450200043093</t>
  </si>
  <si>
    <t>29990202-L</t>
  </si>
  <si>
    <t>JUDIOS, 15</t>
  </si>
  <si>
    <t>957294083</t>
  </si>
  <si>
    <t>marisapinedaalbornoz@gmail.com</t>
  </si>
  <si>
    <t>ES8001822100640000224966</t>
  </si>
  <si>
    <t>30067689-L</t>
  </si>
  <si>
    <t>SIMON DE SOUSA, 1, 3--3</t>
  </si>
  <si>
    <t>957278164</t>
  </si>
  <si>
    <t>601164770</t>
  </si>
  <si>
    <t>alceballos@ono.com; alceballosleon@gmail.com</t>
  </si>
  <si>
    <t>ES1820246001383004093753</t>
  </si>
  <si>
    <t>B14991202</t>
  </si>
  <si>
    <t>IMPRENTA LA ALBORADA, PARCELA 121 D</t>
  </si>
  <si>
    <t>957325277</t>
  </si>
  <si>
    <t>.662072579</t>
  </si>
  <si>
    <t>arturo.rebollo@rvgdistribuciones.es</t>
  </si>
  <si>
    <t>ES5700494910892516692881</t>
  </si>
  <si>
    <t>70717733-R</t>
  </si>
  <si>
    <t>CAMINO DE LOS ENAMORADOS, 7 5-A</t>
  </si>
  <si>
    <t>EL PUERTO DE SANTA MARIA</t>
  </si>
  <si>
    <t>11500</t>
  </si>
  <si>
    <t>956541501</t>
  </si>
  <si>
    <t>649984703</t>
  </si>
  <si>
    <t>vijinas@hotmail.com; vijinas2@gmail.com</t>
  </si>
  <si>
    <t>ES3000496056562016004097</t>
  </si>
  <si>
    <t>30798451W</t>
  </si>
  <si>
    <t>MEXICO, 7</t>
  </si>
  <si>
    <t>649471302</t>
  </si>
  <si>
    <t>lajefa1@gmail.com; immtatai@yahoo.es</t>
  </si>
  <si>
    <t>ES1000304001990991631272</t>
  </si>
  <si>
    <t>30955514K</t>
  </si>
  <si>
    <t xml:space="preserve">ISLA ALEGRANZA, Nº7, PORTAL 1, ESC.B, 2º4, </t>
  </si>
  <si>
    <t>957410700</t>
  </si>
  <si>
    <t>652821207</t>
  </si>
  <si>
    <t>jesus@nukleo.net</t>
  </si>
  <si>
    <t>ES7501822100690201785282</t>
  </si>
  <si>
    <t>B14241368</t>
  </si>
  <si>
    <t>NACIONAL IV, KM. 392,4</t>
  </si>
  <si>
    <t>ALCOLEA</t>
  </si>
  <si>
    <t>14610</t>
  </si>
  <si>
    <t>957320164</t>
  </si>
  <si>
    <t>630909516</t>
  </si>
  <si>
    <t>excamolina@gmail.com</t>
  </si>
  <si>
    <t>ES6202370185309154189120</t>
  </si>
  <si>
    <t>H14698443</t>
  </si>
  <si>
    <t>DUQUE DE HORNACHUELOS, 2</t>
  </si>
  <si>
    <t>CÓRDOBA</t>
  </si>
  <si>
    <t>957482902</t>
  </si>
  <si>
    <t>625544439</t>
  </si>
  <si>
    <t>manuelmillangomez@gmail.com</t>
  </si>
  <si>
    <t>ES8902370001309162374255</t>
  </si>
  <si>
    <t>30504211-R</t>
  </si>
  <si>
    <t>VISTALEGRE, 3- 5 - 3</t>
  </si>
  <si>
    <t>anguloyperez@gmail.com</t>
  </si>
  <si>
    <t>ES1321001962310200049554</t>
  </si>
  <si>
    <t>34729306-L</t>
  </si>
  <si>
    <t>ANTONIO EPALZA Nº 1A, 3º A</t>
  </si>
  <si>
    <t>Vizcaya</t>
  </si>
  <si>
    <t>ETXEBARRI</t>
  </si>
  <si>
    <t>48450</t>
  </si>
  <si>
    <t>699475776</t>
  </si>
  <si>
    <t>marinamagdalena@hotmail.es</t>
  </si>
  <si>
    <t>ES3301826087130208507472</t>
  </si>
  <si>
    <t>30002360-X</t>
  </si>
  <si>
    <t>COLON, 19 7º-3</t>
  </si>
  <si>
    <t>957474294</t>
  </si>
  <si>
    <t>659570061</t>
  </si>
  <si>
    <t>ma.zurita@telefonica.net</t>
  </si>
  <si>
    <t>ES1201823173250200003569</t>
  </si>
  <si>
    <t>30824458L</t>
  </si>
  <si>
    <t>ESCRITOR AZORIN, 2-2º-1</t>
  </si>
  <si>
    <t>666620363</t>
  </si>
  <si>
    <t>agarciacuevas@gmail.com, agarcia@mesones.net</t>
  </si>
  <si>
    <t>ES1901822104400201581871</t>
  </si>
  <si>
    <t>B14115349</t>
  </si>
  <si>
    <t>JUAN BAUTISTA ESCUDERO, S/N, POLG. LAS QUEMADAS, PARC. 205 - A</t>
  </si>
  <si>
    <t>957325183</t>
  </si>
  <si>
    <t>608339679</t>
  </si>
  <si>
    <t>direccion@talleresflamar.com</t>
  </si>
  <si>
    <t>ES0620240185223300000716</t>
  </si>
  <si>
    <t>44352410S</t>
  </si>
  <si>
    <t>ISLA GOMERA, 3 PORTAL 2-4C</t>
  </si>
  <si>
    <t>957000000</t>
  </si>
  <si>
    <t>615845608</t>
  </si>
  <si>
    <t>gnomete@hotmail.com</t>
  </si>
  <si>
    <t>ES4302370152809155999070</t>
  </si>
  <si>
    <t>30187596-G</t>
  </si>
  <si>
    <t>EXTREMADURA, 33, 3º-1</t>
  </si>
  <si>
    <t>GETAFE</t>
  </si>
  <si>
    <t>18903</t>
  </si>
  <si>
    <t>660315172</t>
  </si>
  <si>
    <t>murillo_2034@hotmail.com</t>
  </si>
  <si>
    <t>ES4901822781070201513305</t>
  </si>
  <si>
    <t>30494291-V</t>
  </si>
  <si>
    <t>CORREDERA, 13/14, 2º PLANTA</t>
  </si>
  <si>
    <t>957477448</t>
  </si>
  <si>
    <t>609634950</t>
  </si>
  <si>
    <t>maldon3133@gmail.com</t>
  </si>
  <si>
    <t>ES5621004198912200086747</t>
  </si>
  <si>
    <t>28391585V</t>
  </si>
  <si>
    <t>JUAN SEBASTIAN EL CANO, 8</t>
  </si>
  <si>
    <t>UTRERA</t>
  </si>
  <si>
    <t>41710</t>
  </si>
  <si>
    <t>954693600</t>
  </si>
  <si>
    <t>677473147</t>
  </si>
  <si>
    <t>manuelcamacho.w@gmail.com</t>
  </si>
  <si>
    <t>ES9430200001521095904320</t>
  </si>
  <si>
    <t>BCOEESMM020</t>
  </si>
  <si>
    <t>75598848-X</t>
  </si>
  <si>
    <t>PERGOLA DE SAN CARLOS, 6</t>
  </si>
  <si>
    <t>620818861</t>
  </si>
  <si>
    <t>isiyeva@hotmail.com</t>
  </si>
  <si>
    <t>ES6921004377760100168560</t>
  </si>
  <si>
    <t>30546336J</t>
  </si>
  <si>
    <t>TRASSIERRA, 29, 2º-4</t>
  </si>
  <si>
    <t>635015184</t>
  </si>
  <si>
    <t>rbaena69@gmail.com</t>
  </si>
  <si>
    <t>ES7802370179409152806101</t>
  </si>
  <si>
    <t>30823155-G</t>
  </si>
  <si>
    <t>TOMAS DE AQUINO, 10 3º-5</t>
  </si>
  <si>
    <t>699398219</t>
  </si>
  <si>
    <t>mariaduata@hotmail.com</t>
  </si>
  <si>
    <t>ES8920385859213000614039</t>
  </si>
  <si>
    <t>19954078Z</t>
  </si>
  <si>
    <t>BARCA, 6</t>
  </si>
  <si>
    <t>TALAVERA DE LA VALLDIGNA</t>
  </si>
  <si>
    <t>46760</t>
  </si>
  <si>
    <t>00000000</t>
  </si>
  <si>
    <t>687550392</t>
  </si>
  <si>
    <t>crppaa@gmail.com</t>
  </si>
  <si>
    <t>ES7730582148762720000156</t>
  </si>
  <si>
    <t>70037434-L</t>
  </si>
  <si>
    <t>MIRADOR, 19</t>
  </si>
  <si>
    <t>GRIÑON</t>
  </si>
  <si>
    <t>28971</t>
  </si>
  <si>
    <t>916804357</t>
  </si>
  <si>
    <t>689845887</t>
  </si>
  <si>
    <t>jesus.dominguez@sasu-ute.com</t>
  </si>
  <si>
    <t>ES3620382277076000348574</t>
  </si>
  <si>
    <t>31629538-F</t>
  </si>
  <si>
    <t>TENOR PEDRO LAVIRGEN, 3,1º ESC 1º A</t>
  </si>
  <si>
    <t>635605917</t>
  </si>
  <si>
    <t>ronade11@yahoo.es</t>
  </si>
  <si>
    <t>ES0220246015903305502094</t>
  </si>
  <si>
    <t>29954373-R</t>
  </si>
  <si>
    <t>DE GRANADA, 17-4-4</t>
  </si>
  <si>
    <t>957201893</t>
  </si>
  <si>
    <t>617662527</t>
  </si>
  <si>
    <t>faaranguren@gmail.com</t>
  </si>
  <si>
    <t>ES8101822104480000801712</t>
  </si>
  <si>
    <t>A21040944</t>
  </si>
  <si>
    <t>SANTA MARIA CONSOLACION, 7</t>
  </si>
  <si>
    <t>CARTAYA</t>
  </si>
  <si>
    <t>21450</t>
  </si>
  <si>
    <t>959390143</t>
  </si>
  <si>
    <t>649476334</t>
  </si>
  <si>
    <t>mariajose@aletta.es; peparita@aletta.es</t>
  </si>
  <si>
    <t>ES4300751011710606033234</t>
  </si>
  <si>
    <t>G-91407064</t>
  </si>
  <si>
    <t>DE CADIZ, 29- 5º C</t>
  </si>
  <si>
    <t xml:space="preserve">SEVILLA </t>
  </si>
  <si>
    <t>41004</t>
  </si>
  <si>
    <t>955230242</t>
  </si>
  <si>
    <t>670994002</t>
  </si>
  <si>
    <t>martinez@despachosdecalidad.es/chemagda@hotmail.com</t>
  </si>
  <si>
    <t>ES4731870422053010925919</t>
  </si>
  <si>
    <t>30806375Z</t>
  </si>
  <si>
    <t>DOÑA BERENGUELA, 26, 4º8</t>
  </si>
  <si>
    <t>00</t>
  </si>
  <si>
    <t>687782699</t>
  </si>
  <si>
    <t>teregg@hotmail.com</t>
  </si>
  <si>
    <t>ES5901826079110201605758</t>
  </si>
  <si>
    <t>80118058-L</t>
  </si>
  <si>
    <t>CORREDERA, 29, 3º-3</t>
  </si>
  <si>
    <t>957080705</t>
  </si>
  <si>
    <t>674573720</t>
  </si>
  <si>
    <t>rosamary_06_@hotmail.com</t>
  </si>
  <si>
    <t>ES3500502883280200000957</t>
  </si>
  <si>
    <t>30414870-S</t>
  </si>
  <si>
    <t xml:space="preserve"> DE AGUAYOS, 4 -2º-2</t>
  </si>
  <si>
    <t>616321998</t>
  </si>
  <si>
    <t>luroisabel@gmail.com</t>
  </si>
  <si>
    <t>ES9120240176133000031748</t>
  </si>
  <si>
    <t>30516926C</t>
  </si>
  <si>
    <t>ANTONIO TOSCANO PALACIOS Nº 3</t>
  </si>
  <si>
    <t>POSADAS</t>
  </si>
  <si>
    <t>14730</t>
  </si>
  <si>
    <t>609537228</t>
  </si>
  <si>
    <t>auxi.Imagdaleno@magtel.es; auxi@magtel.es</t>
  </si>
  <si>
    <t>30450891H</t>
  </si>
  <si>
    <t>687817450</t>
  </si>
  <si>
    <t>antonio@danielromero.es</t>
  </si>
  <si>
    <t>ES9600496182272290036028</t>
  </si>
  <si>
    <t>B14201943</t>
  </si>
  <si>
    <t>PLAZA MUSICO ZIRYAB, 8</t>
  </si>
  <si>
    <t>957297854</t>
  </si>
  <si>
    <t>661231236</t>
  </si>
  <si>
    <t>centroculturalrenfe@gmail.com</t>
  </si>
  <si>
    <t>29987400-T</t>
  </si>
  <si>
    <t>SANTA MARIA DE GRACIA, 23 1º IZQ.</t>
  </si>
  <si>
    <t>957482925</t>
  </si>
  <si>
    <t>ES0702376028009152326284</t>
  </si>
  <si>
    <t>30429682-S</t>
  </si>
  <si>
    <t>VAZQUEZ AROCA, 5-4º-D</t>
  </si>
  <si>
    <t>957450647</t>
  </si>
  <si>
    <t>615142251</t>
  </si>
  <si>
    <t>fpoza@uco.es</t>
  </si>
  <si>
    <t>ES3701280775010100010545</t>
  </si>
  <si>
    <t>B14735195</t>
  </si>
  <si>
    <t>INGENIERO IRIBARREN, S/N. POL. TORRECILLA</t>
  </si>
  <si>
    <t>957232804</t>
  </si>
  <si>
    <t>ES8500494910832016697441</t>
  </si>
  <si>
    <t>25964573B</t>
  </si>
  <si>
    <t>GENERAL MUÑOZ COBO, 4</t>
  </si>
  <si>
    <t>ARJONA</t>
  </si>
  <si>
    <t>23760</t>
  </si>
  <si>
    <t>953523510</t>
  </si>
  <si>
    <t>647837431</t>
  </si>
  <si>
    <t>carmen_lara@live.com</t>
  </si>
  <si>
    <t>ES5021030304850019610598</t>
  </si>
  <si>
    <t>30815512C</t>
  </si>
  <si>
    <t>MANUEL HERNANDEZ MARTIN Nº 6 1º</t>
  </si>
  <si>
    <t>Tenerife</t>
  </si>
  <si>
    <t>SAN CRISTOBAL DE LA LAGUNA</t>
  </si>
  <si>
    <t>38203</t>
  </si>
  <si>
    <t>629628390</t>
  </si>
  <si>
    <t>mogae1973@gmail.com</t>
  </si>
  <si>
    <t>ES0730760420252800268720</t>
  </si>
  <si>
    <t>BCOEESMM076</t>
  </si>
  <si>
    <t>B14943922</t>
  </si>
  <si>
    <t>GUSTAVO ADOLFO BECQUER, 5</t>
  </si>
  <si>
    <t>957281191</t>
  </si>
  <si>
    <t>649977393</t>
  </si>
  <si>
    <t>tecnobicicarmen@gmail.com</t>
  </si>
  <si>
    <t>ES3700490436412810913780</t>
  </si>
  <si>
    <t>X2037764X</t>
  </si>
  <si>
    <t xml:space="preserve"> Duque De La Victoria 1. Piso 4. </t>
  </si>
  <si>
    <t>651161208</t>
  </si>
  <si>
    <t>jeanphilippepomar@gmail.com</t>
  </si>
  <si>
    <t>ES8221002475870110082294</t>
  </si>
  <si>
    <t>30023622-C</t>
  </si>
  <si>
    <t>DOCTOR BLANCO SOLER 4- 4º 1</t>
  </si>
  <si>
    <t>957299248</t>
  </si>
  <si>
    <t>626523050</t>
  </si>
  <si>
    <t>luzrueda45@hotmail.com</t>
  </si>
  <si>
    <t>ES1102370046519151142011</t>
  </si>
  <si>
    <t>75688818-G</t>
  </si>
  <si>
    <t>SERRANILLOS, 43, 3º-B</t>
  </si>
  <si>
    <t>28902</t>
  </si>
  <si>
    <t>916829464</t>
  </si>
  <si>
    <t>cartonmurillo@latinmail.com</t>
  </si>
  <si>
    <t>ES3601820943450200050704</t>
  </si>
  <si>
    <t>30989865X</t>
  </si>
  <si>
    <t>MOTRIL, 6, 2º2</t>
  </si>
  <si>
    <t>000</t>
  </si>
  <si>
    <t>645057886</t>
  </si>
  <si>
    <t>soniaserrano89@hotmail.es</t>
  </si>
  <si>
    <t>ES5702370180009166716831</t>
  </si>
  <si>
    <t>B92741818</t>
  </si>
  <si>
    <t>URB. EL PADRON CASITA SHERRY, 24</t>
  </si>
  <si>
    <t>ESTEPONA</t>
  </si>
  <si>
    <t>29680</t>
  </si>
  <si>
    <t>952794433</t>
  </si>
  <si>
    <t>630965710</t>
  </si>
  <si>
    <t>gleleu@exploreandalucia.eu; guy@rugbytots.es; guyleleu@marbellaclub.com</t>
  </si>
  <si>
    <t>ES6400753185380600420829</t>
  </si>
  <si>
    <t>30814130H</t>
  </si>
  <si>
    <t>FELIPE MELLIZO CUADRADO, 7, 1º-C</t>
  </si>
  <si>
    <t>646203270</t>
  </si>
  <si>
    <t>30001496C</t>
  </si>
  <si>
    <t>CORDOBA DE VERACRUZ, 5, 2º-2</t>
  </si>
  <si>
    <t>957391966</t>
  </si>
  <si>
    <t>699408290</t>
  </si>
  <si>
    <t>quiquicastro1@gmail.com</t>
  </si>
  <si>
    <t>ES1400492420302814700674</t>
  </si>
  <si>
    <t>B06156897</t>
  </si>
  <si>
    <t xml:space="preserve">SANTA EULALIA, 16 </t>
  </si>
  <si>
    <t>MERIDA</t>
  </si>
  <si>
    <t>06800</t>
  </si>
  <si>
    <t>924302074</t>
  </si>
  <si>
    <t>685457887</t>
  </si>
  <si>
    <t>ismael.olmos@proagar.es</t>
  </si>
  <si>
    <t>ES6501822367910201690815</t>
  </si>
  <si>
    <t>30006571N</t>
  </si>
  <si>
    <t>CONDE DE TORRES CABRERA, 38, 1º-IZQ.</t>
  </si>
  <si>
    <t>609685713</t>
  </si>
  <si>
    <t>c.villalonlosada@gmail.com</t>
  </si>
  <si>
    <t>ES1301823173210208500559</t>
  </si>
  <si>
    <t>ES3802370033409150138958</t>
  </si>
  <si>
    <t>30543694Q</t>
  </si>
  <si>
    <t>DE LA ARRUZAFILLA, 10 - 3º-3</t>
  </si>
  <si>
    <t>jltorresleiva@gmail.com; carmen.arvalo@gmail.com</t>
  </si>
  <si>
    <t>ES9801860071850508420515</t>
  </si>
  <si>
    <t>B14041156</t>
  </si>
  <si>
    <t>CARDEÑA, KM. 1,5</t>
  </si>
  <si>
    <t>957 176 251</t>
  </si>
  <si>
    <t>contacto@tapizadospeinado.com</t>
  </si>
  <si>
    <t>ES7602370063609153642053</t>
  </si>
  <si>
    <t>B-14444756</t>
  </si>
  <si>
    <t>DEL AEROPUERTO, 2</t>
  </si>
  <si>
    <t>mago@trofeosmago.com</t>
  </si>
  <si>
    <t>ES5620240004633300012386</t>
  </si>
  <si>
    <t>09197251B</t>
  </si>
  <si>
    <t xml:space="preserve">SANTA EULALIA, 16, 1. </t>
  </si>
  <si>
    <t>ismael.olmos@proagar.es; luis.torremocha@proagar.es</t>
  </si>
  <si>
    <t>ES6001820388490201752725</t>
  </si>
  <si>
    <t>30050526-Z</t>
  </si>
  <si>
    <t>SANTA RAFAELA DEL SAGRADO CORAZON, 8</t>
  </si>
  <si>
    <t>ca1casaj@uco.es</t>
  </si>
  <si>
    <t>ES0820246028143048719191</t>
  </si>
  <si>
    <t>30501314-W</t>
  </si>
  <si>
    <t>957752190</t>
  </si>
  <si>
    <t>657955900</t>
  </si>
  <si>
    <t>fergolo5@hotmail.com</t>
  </si>
  <si>
    <t>ES6802376046609155124258</t>
  </si>
  <si>
    <t>30811290F</t>
  </si>
  <si>
    <t>CANTAOR J. MARAVILLAS, 1, 2º-C</t>
  </si>
  <si>
    <t>957474985</t>
  </si>
  <si>
    <t>667831892</t>
  </si>
  <si>
    <t>alonso.1230@hotmail.es</t>
  </si>
  <si>
    <t>ES7600492420352394426152</t>
  </si>
  <si>
    <t>B14442008</t>
  </si>
  <si>
    <t>DEL BRILLANTE, 62</t>
  </si>
  <si>
    <t>957401507</t>
  </si>
  <si>
    <t>687824211</t>
  </si>
  <si>
    <t>castillaluna1973@gmail.com</t>
  </si>
  <si>
    <t>ES6520246022223305501711</t>
  </si>
  <si>
    <t>30501998-L</t>
  </si>
  <si>
    <t>INFANTA DOÑA MARIA, 82 - 5 -1</t>
  </si>
  <si>
    <t>957237969</t>
  </si>
  <si>
    <t>628472818</t>
  </si>
  <si>
    <t>pazpines@hotmail.com</t>
  </si>
  <si>
    <t>ES1014650100931708436017</t>
  </si>
  <si>
    <t>30531683 B</t>
  </si>
  <si>
    <t>DESCUBRIDOR ALVAREZ DEL CABRAL 1,1P.1</t>
  </si>
  <si>
    <t>687029313</t>
  </si>
  <si>
    <t>juanjotenis@hotmail.com</t>
  </si>
  <si>
    <t>ES6300492420332594436701</t>
  </si>
  <si>
    <t>30057917E</t>
  </si>
  <si>
    <t>CRUZ DE JUAREZ, 16 BAJO 2</t>
  </si>
  <si>
    <t>957279469</t>
  </si>
  <si>
    <t>661025918</t>
  </si>
  <si>
    <t>gema.estepa.alcaide@gmail.com</t>
  </si>
  <si>
    <t>ES4902376041309170236689</t>
  </si>
  <si>
    <t>19978626K</t>
  </si>
  <si>
    <t>LA BARCA, 47,2</t>
  </si>
  <si>
    <t>TAVERNES DE LA VALLDIGNA</t>
  </si>
  <si>
    <t>999999999</t>
  </si>
  <si>
    <t>670319576</t>
  </si>
  <si>
    <t>srecs_tavernes@telefonica.net</t>
  </si>
  <si>
    <t>ES5121007398142100281346</t>
  </si>
  <si>
    <t>30540932Z</t>
  </si>
  <si>
    <t>PERIODISTA QUEDASA CHACON Nº 6-PISO B-ESC 2</t>
  </si>
  <si>
    <t>641.16.61.94</t>
  </si>
  <si>
    <t>jofersol@msn.com</t>
  </si>
  <si>
    <t>ES6900650180180001018984</t>
  </si>
  <si>
    <t>B-14347132</t>
  </si>
  <si>
    <t>DUQUE DE RIVAS, 45</t>
  </si>
  <si>
    <t>FERNAN NUÑEZ</t>
  </si>
  <si>
    <t>14520</t>
  </si>
  <si>
    <t>957373559</t>
  </si>
  <si>
    <t>620879006</t>
  </si>
  <si>
    <t>ana@aragonesmorales.es; info@aragonesmorales.es</t>
  </si>
  <si>
    <t>ES7230670153213245509520</t>
  </si>
  <si>
    <t>BCOEESMM067</t>
  </si>
  <si>
    <t>30454097-G</t>
  </si>
  <si>
    <t>PRACTICANTE RAFALITO ESOJO, Nº3</t>
  </si>
  <si>
    <t>PUENTE GENIL</t>
  </si>
  <si>
    <t>14500</t>
  </si>
  <si>
    <t>957270953</t>
  </si>
  <si>
    <t>636661541</t>
  </si>
  <si>
    <t>jose.garcia.lastres@gmail.com</t>
  </si>
  <si>
    <t>ES7602370018209172631685</t>
  </si>
  <si>
    <t>05220407-M</t>
  </si>
  <si>
    <t>RAFAEL  MARQUEZ MAZZANTINI, 3 - 3º 3</t>
  </si>
  <si>
    <t>957450015</t>
  </si>
  <si>
    <t>627337019</t>
  </si>
  <si>
    <t>lfmorales@infomed.es</t>
  </si>
  <si>
    <t>ES1700494531262390014044</t>
  </si>
  <si>
    <t>45735483Y</t>
  </si>
  <si>
    <t>POETA BLAS DE OTERO, 3</t>
  </si>
  <si>
    <t>957275043</t>
  </si>
  <si>
    <t>636840382</t>
  </si>
  <si>
    <t>ES8820246041223305509174</t>
  </si>
  <si>
    <t>30503820R</t>
  </si>
  <si>
    <t>MACHAQUITO, 26  7º-1</t>
  </si>
  <si>
    <t>635605468</t>
  </si>
  <si>
    <t>paquicuca@yahoo.es</t>
  </si>
  <si>
    <t>ES8702370017809154661384</t>
  </si>
  <si>
    <t>13923563F</t>
  </si>
  <si>
    <t>DE LOS VERDIALES, Nº 1 -2ºB</t>
  </si>
  <si>
    <t>685546842</t>
  </si>
  <si>
    <t>chefa_1@hotmail.com</t>
  </si>
  <si>
    <t>ES0802370175609164055477</t>
  </si>
  <si>
    <t>30525271Q</t>
  </si>
  <si>
    <t>CANTUESO,5</t>
  </si>
  <si>
    <t>607233506</t>
  </si>
  <si>
    <t>miguelangelgsalazar@gmail.com; correomaitemg@gmail.com</t>
  </si>
  <si>
    <t>ES7300495701192390013273</t>
  </si>
  <si>
    <t xml:space="preserve">X3761472Y </t>
  </si>
  <si>
    <t>VILLA FELIZ, 20 CLUB DE CAMPO LA ZAGALETA</t>
  </si>
  <si>
    <t>BENAHAVIS</t>
  </si>
  <si>
    <t>29679</t>
  </si>
  <si>
    <t>.</t>
  </si>
  <si>
    <t>6.1355.31.53</t>
  </si>
  <si>
    <t>cilia.deruiter@gmail.com</t>
  </si>
  <si>
    <t>77332859-M</t>
  </si>
  <si>
    <t>MENENDEZ PELAYO, 6</t>
  </si>
  <si>
    <t>628114855</t>
  </si>
  <si>
    <t>jose.aceituno@solarjiennense.com; aceitunocasasinversiones@gmail.com</t>
  </si>
  <si>
    <t>ES5502392045660039584321</t>
  </si>
  <si>
    <t>EVOBESMMXXX</t>
  </si>
  <si>
    <t>30534176-C</t>
  </si>
  <si>
    <t>EL ROSARIO, 3</t>
  </si>
  <si>
    <t>619716029</t>
  </si>
  <si>
    <t>607818849</t>
  </si>
  <si>
    <t>ortizmuresbernardo@gmail.com</t>
  </si>
  <si>
    <t>ES8302376010709154162670</t>
  </si>
  <si>
    <t>53597507-D</t>
  </si>
  <si>
    <t>DOLORES IBARRURI 11</t>
  </si>
  <si>
    <t>677283379</t>
  </si>
  <si>
    <t>pedidos@tespol.es; almudena__16@hotmail.com</t>
  </si>
  <si>
    <t>ES3821004016832100430518</t>
  </si>
  <si>
    <t>B23749930</t>
  </si>
  <si>
    <t>BEATRIZ NUÑEZ , 10. P.I. NUEVO JAEN</t>
  </si>
  <si>
    <t>23009</t>
  </si>
  <si>
    <t>953239420</t>
  </si>
  <si>
    <t>ES4230670140123003707126</t>
  </si>
  <si>
    <t>H14212203</t>
  </si>
  <si>
    <t>SANTA MARIA DE GRACIA, 7</t>
  </si>
  <si>
    <t>mcabril@gmail.com</t>
  </si>
  <si>
    <t>ES5502370003209152529175</t>
  </si>
  <si>
    <t>30398499-C</t>
  </si>
  <si>
    <t>DE LA VICTORIA 45 1º-1</t>
  </si>
  <si>
    <t>957299710</t>
  </si>
  <si>
    <t>626538477</t>
  </si>
  <si>
    <t>an1viroj@uco.es</t>
  </si>
  <si>
    <t>ES9120240000853000182811</t>
  </si>
  <si>
    <t>30522121-V</t>
  </si>
  <si>
    <t>GRAN VIA PARQUE, 24-D 2ºA</t>
  </si>
  <si>
    <t>957780509</t>
  </si>
  <si>
    <t>629857927</t>
  </si>
  <si>
    <t>labrador.francisco@gmail.com</t>
  </si>
  <si>
    <t>ES6620240151277000133021</t>
  </si>
  <si>
    <t>53272711L</t>
  </si>
  <si>
    <t>SANTA MARIA DE GRACIA, 5</t>
  </si>
  <si>
    <t>franciscomsolar@hotmail.com</t>
  </si>
  <si>
    <t>03716897-M</t>
  </si>
  <si>
    <t>CAÑO 12, 3 - D</t>
  </si>
  <si>
    <t>30811962-N</t>
  </si>
  <si>
    <t>LOS PRADOS, 7-4º-C</t>
  </si>
  <si>
    <t>TORRE DEL MAR</t>
  </si>
  <si>
    <t>29740</t>
  </si>
  <si>
    <t>678948845</t>
  </si>
  <si>
    <t>fernandez.cantueso@gmail.com</t>
  </si>
  <si>
    <t>ES1601280787770100003592</t>
  </si>
  <si>
    <t>15958168D</t>
  </si>
  <si>
    <t>SANDE, 19</t>
  </si>
  <si>
    <t>Cáceres</t>
  </si>
  <si>
    <t>Caceres</t>
  </si>
  <si>
    <t>10003</t>
  </si>
  <si>
    <t>927700548</t>
  </si>
  <si>
    <t>ana-ia@msn.com</t>
  </si>
  <si>
    <t>ES2301825332170202612783</t>
  </si>
  <si>
    <t>31009787Z</t>
  </si>
  <si>
    <t>EL VACAR, 13</t>
  </si>
  <si>
    <t>617242815</t>
  </si>
  <si>
    <t>miglopsan@gmail.com</t>
  </si>
  <si>
    <t>ES7101822391320201701613</t>
  </si>
  <si>
    <t>05416850M</t>
  </si>
  <si>
    <t>AEROPUERTO, 5, P07 5</t>
  </si>
  <si>
    <t>670069630</t>
  </si>
  <si>
    <t>elenamonsa@gmail.com</t>
  </si>
  <si>
    <t>ES7201822104430201596969</t>
  </si>
  <si>
    <t>B90234337</t>
  </si>
  <si>
    <t>CONDE DE IBARRA, - BLOQUE B BAJO</t>
  </si>
  <si>
    <t>670 670 898</t>
  </si>
  <si>
    <t>638760132</t>
  </si>
  <si>
    <t>admin@invercor.es</t>
  </si>
  <si>
    <t>ES9621008436420200623787</t>
  </si>
  <si>
    <t>30945771F</t>
  </si>
  <si>
    <t>CERVANTES, 8-A</t>
  </si>
  <si>
    <t>618776520</t>
  </si>
  <si>
    <t>antoniorubiorivera@gmail.com</t>
  </si>
  <si>
    <t>ES4521005723980100089071</t>
  </si>
  <si>
    <t>75691190-F</t>
  </si>
  <si>
    <t>ARJONA, 22  5º-B</t>
  </si>
  <si>
    <t>41001</t>
  </si>
  <si>
    <t>659659171</t>
  </si>
  <si>
    <t>djjzamudio@gmail.com</t>
  </si>
  <si>
    <t>ES4202370051109157217643</t>
  </si>
  <si>
    <t>75696236-Q</t>
  </si>
  <si>
    <t>HUERTAS, Nº 10</t>
  </si>
  <si>
    <t>DOS TORRES</t>
  </si>
  <si>
    <t>14460</t>
  </si>
  <si>
    <t>0000</t>
  </si>
  <si>
    <t>671431839</t>
  </si>
  <si>
    <t>mvillalon.dostorres@gmail.com</t>
  </si>
  <si>
    <t>ES9602370024109152183721</t>
  </si>
  <si>
    <t>ES8414650100921711139288</t>
  </si>
  <si>
    <t>52729737Y</t>
  </si>
  <si>
    <t>SEVILLA, 168</t>
  </si>
  <si>
    <t>SERRA</t>
  </si>
  <si>
    <t>46118</t>
  </si>
  <si>
    <t>610721932</t>
  </si>
  <si>
    <t>aristeo01@yahoo.com</t>
  </si>
  <si>
    <t>ES4600495960612416181476</t>
  </si>
  <si>
    <t>30541037-G</t>
  </si>
  <si>
    <t>ENRIQUE REDEL, 12 CAS 2</t>
  </si>
  <si>
    <t>957474306</t>
  </si>
  <si>
    <t>651366908</t>
  </si>
  <si>
    <t>abrioness@hotmail.com</t>
  </si>
  <si>
    <t>ES0621004198912200119172</t>
  </si>
  <si>
    <t>30519260P</t>
  </si>
  <si>
    <t>ANZUR, 9</t>
  </si>
  <si>
    <t>607523800</t>
  </si>
  <si>
    <t>javieribanezr@telefonica.net</t>
  </si>
  <si>
    <t>ES1221007447402300039154</t>
  </si>
  <si>
    <t>30515294-K</t>
  </si>
  <si>
    <t>VILLARUBIA</t>
  </si>
  <si>
    <t>30994940W</t>
  </si>
  <si>
    <t>JOSE AGUILAR DE DIOS, 4, BLOQUE 2, BAJO 2</t>
  </si>
  <si>
    <t>697806462</t>
  </si>
  <si>
    <t>joseantlopezmolero@gmail.com</t>
  </si>
  <si>
    <t>ES0500811511790006093515</t>
  </si>
  <si>
    <t>31006296-L</t>
  </si>
  <si>
    <t>PASEO DE LA COPLA, 9, 2º-C</t>
  </si>
  <si>
    <t>676408402</t>
  </si>
  <si>
    <t>lorenacn_8@hotmail.com; lorena.carrasquilla@epgsalinas.com; lorena.carrasquilla@epgysalinas.com</t>
  </si>
  <si>
    <t>30068440B</t>
  </si>
  <si>
    <t>PROFESOR LUCENA CONDE, 10, 2º-6</t>
  </si>
  <si>
    <t>957282976</t>
  </si>
  <si>
    <t>676668396</t>
  </si>
  <si>
    <t>lola.cordoba.garcia@hotmail.es</t>
  </si>
  <si>
    <t>ES7320246153243305502291</t>
  </si>
  <si>
    <t>30826308Y</t>
  </si>
  <si>
    <t>LOS HORNOS, 21</t>
  </si>
  <si>
    <t>630931805</t>
  </si>
  <si>
    <t>adrian.fernandez@magtel.es</t>
  </si>
  <si>
    <t>ES4801280740690100073076</t>
  </si>
  <si>
    <t>09200580M</t>
  </si>
  <si>
    <t>GUADALUPE ALONSO POZO, 11 3º-D</t>
  </si>
  <si>
    <t>630251291</t>
  </si>
  <si>
    <t>iuva23@gmail.com</t>
  </si>
  <si>
    <t>ES9801820388420202109247</t>
  </si>
  <si>
    <t>F21194915</t>
  </si>
  <si>
    <t>FINCA EL NARANJAL DE LA CALVILLA, S/N</t>
  </si>
  <si>
    <t>GIBRALEON</t>
  </si>
  <si>
    <t>21500</t>
  </si>
  <si>
    <t>959500313</t>
  </si>
  <si>
    <t>agustinguerrerogarrido@gmail.com</t>
  </si>
  <si>
    <t>ES6201825452860201514845</t>
  </si>
  <si>
    <t>30817797-M</t>
  </si>
  <si>
    <t>DOLORES IBARRURI,  3- 1º 3</t>
  </si>
  <si>
    <t>600356531</t>
  </si>
  <si>
    <t>626519180</t>
  </si>
  <si>
    <t>pilateslasierra@gmail.com</t>
  </si>
  <si>
    <t>ES9120980335560372006676</t>
  </si>
  <si>
    <t>74153903V</t>
  </si>
  <si>
    <t>FRANCISCO DE QUEVEDO, 1</t>
  </si>
  <si>
    <t>Alicante</t>
  </si>
  <si>
    <t>LOS MONTESINOS</t>
  </si>
  <si>
    <t>03187</t>
  </si>
  <si>
    <t>....</t>
  </si>
  <si>
    <t>616069754</t>
  </si>
  <si>
    <t>rlmargenderecha@gmail.com</t>
  </si>
  <si>
    <t>E-18680074</t>
  </si>
  <si>
    <t>LAVADERO DE LAS TABLAS 32 4º</t>
  </si>
  <si>
    <t xml:space="preserve">GRANADA </t>
  </si>
  <si>
    <t>17002</t>
  </si>
  <si>
    <t>660080565</t>
  </si>
  <si>
    <t>info@tropicalextreme.com</t>
  </si>
  <si>
    <t>ES5121002489360210051008</t>
  </si>
  <si>
    <t>B-14658900</t>
  </si>
  <si>
    <t>957434073</t>
  </si>
  <si>
    <t>607.36.40.55</t>
  </si>
  <si>
    <t>70856483S</t>
  </si>
  <si>
    <t>HUESCA 5 1º IZQ</t>
  </si>
  <si>
    <t>Huesca</t>
  </si>
  <si>
    <t>GRAUS</t>
  </si>
  <si>
    <t>22430</t>
  </si>
  <si>
    <t>plantagraus@vidalobras.com</t>
  </si>
  <si>
    <t>ES2920852307830330107786</t>
  </si>
  <si>
    <t>29811314-W</t>
  </si>
  <si>
    <t>LUIS VALENZUELA, 18 - 4º -1</t>
  </si>
  <si>
    <t>957267985</t>
  </si>
  <si>
    <t>669049661</t>
  </si>
  <si>
    <t>ES8002376028009150561704</t>
  </si>
  <si>
    <t>B21372446</t>
  </si>
  <si>
    <t>SANTA MARIA, 8</t>
  </si>
  <si>
    <t>mariajose@aletta.es</t>
  </si>
  <si>
    <t>ES5400751011750606102680</t>
  </si>
  <si>
    <t>30795888S</t>
  </si>
  <si>
    <t>TOMAS DE AQUINO 1,5-7</t>
  </si>
  <si>
    <t>637446249</t>
  </si>
  <si>
    <t>mjcamacho@gmu.cordoba.es</t>
  </si>
  <si>
    <t>ES3321002117210200954801</t>
  </si>
  <si>
    <t>78741420T</t>
  </si>
  <si>
    <t>31500</t>
  </si>
  <si>
    <t>26975518Z</t>
  </si>
  <si>
    <t>MELCHOR CANTARERO 12 F</t>
  </si>
  <si>
    <t>BUJALANCE</t>
  </si>
  <si>
    <t>14850</t>
  </si>
  <si>
    <t>620050617</t>
  </si>
  <si>
    <t>laroo_@hotmail.com</t>
  </si>
  <si>
    <t>ES9400496198762990019395</t>
  </si>
  <si>
    <t>H29505674</t>
  </si>
  <si>
    <t>DUQUE DE AHUMADA, 1</t>
  </si>
  <si>
    <t>952540969</t>
  </si>
  <si>
    <t>678664247</t>
  </si>
  <si>
    <t xml:space="preserve">pigalladmon@gmail.com </t>
  </si>
  <si>
    <t>ES8600750161530600426659</t>
  </si>
  <si>
    <t>B14746937</t>
  </si>
  <si>
    <t>FERNANDO DE CORDOBA, 5, LOCAL, AVDA. AMERICA</t>
  </si>
  <si>
    <t>628509751</t>
  </si>
  <si>
    <t>contabilidad@clinicamenendezcollar.com</t>
  </si>
  <si>
    <t>ES5200817480080001344137</t>
  </si>
  <si>
    <t>H-14247415</t>
  </si>
  <si>
    <t>DOCTOR BARRAQUER, 10</t>
  </si>
  <si>
    <t>667279634</t>
  </si>
  <si>
    <t>grancala@yahoo.es</t>
  </si>
  <si>
    <t>ES9402370170309150681289</t>
  </si>
  <si>
    <t>B87406856</t>
  </si>
  <si>
    <t>LOPEZ DE HOYOS, 295</t>
  </si>
  <si>
    <t>28043</t>
  </si>
  <si>
    <t>610522644</t>
  </si>
  <si>
    <t>felix.lladro@telefonica.net; flladro@totalempower.es</t>
  </si>
  <si>
    <t>ES0801280039420100030144</t>
  </si>
  <si>
    <t>BKBKESMM</t>
  </si>
  <si>
    <t>30797909N</t>
  </si>
  <si>
    <t>DE CALASANCIO,7</t>
  </si>
  <si>
    <t>678508519</t>
  </si>
  <si>
    <t>acastilla@hotmail.es</t>
  </si>
  <si>
    <t>ES6020131637940200039038</t>
  </si>
  <si>
    <t>30961045-D</t>
  </si>
  <si>
    <t xml:space="preserve">PUESTA EN RIEGO KM. 5.4 </t>
  </si>
  <si>
    <t>658956564</t>
  </si>
  <si>
    <t>ES5300496182252410023087</t>
  </si>
  <si>
    <t>28403812-P</t>
  </si>
  <si>
    <t>MEJORANA, 2</t>
  </si>
  <si>
    <t>957400880</t>
  </si>
  <si>
    <t>670403257</t>
  </si>
  <si>
    <t>mferrom@upo.es</t>
  </si>
  <si>
    <t>ES1202376028009151269476</t>
  </si>
  <si>
    <t xml:space="preserve">45076885J  </t>
  </si>
  <si>
    <t xml:space="preserve">PLAZA ANTONIO GOMEZ AGUILAR, 25 (URBANIZACION ANA MARIA)   </t>
  </si>
  <si>
    <t>magtel@magtel.es</t>
  </si>
  <si>
    <t>30465953S</t>
  </si>
  <si>
    <t>957230538</t>
  </si>
  <si>
    <t>30000799J</t>
  </si>
  <si>
    <t>ANTONIO DEL CASTILLO 2º, 4</t>
  </si>
  <si>
    <t>647638910</t>
  </si>
  <si>
    <t>borjachastangreyes@gmail.com; borja_037@hotmail.com</t>
  </si>
  <si>
    <t>ES5700304002340850139273</t>
  </si>
  <si>
    <t>30512299Q</t>
  </si>
  <si>
    <t>SAN LORENZO 8</t>
  </si>
  <si>
    <t>639434556</t>
  </si>
  <si>
    <t>dsanchez@esteve.com</t>
  </si>
  <si>
    <t>30504807E</t>
  </si>
  <si>
    <t>LIBERTADOR HIDALGO COSTILLO, Nº 2- portal 10-2º A</t>
  </si>
  <si>
    <t>653298963</t>
  </si>
  <si>
    <t>rafaelmunoz949@gmail.com</t>
  </si>
  <si>
    <t>ES5802376058209164950443</t>
  </si>
  <si>
    <t>ES6421002557630110308517</t>
  </si>
  <si>
    <t>33977986V</t>
  </si>
  <si>
    <t>DEL AEROPUERTO Nº 3, 6º-3</t>
  </si>
  <si>
    <t>607504885</t>
  </si>
  <si>
    <t>15689437X</t>
  </si>
  <si>
    <t>MAYOR, 7 - 1º IZQUIERDA</t>
  </si>
  <si>
    <t>mcalvillo@riosrenovables.com</t>
  </si>
  <si>
    <t>78742267L</t>
  </si>
  <si>
    <t>MAYOR, 7 - 1º DERECHA</t>
  </si>
  <si>
    <t>ES3020540048139138473739</t>
  </si>
  <si>
    <t>B14935282</t>
  </si>
  <si>
    <t>ESCAÑUELA, 16 - 2º - 1</t>
  </si>
  <si>
    <t>669284706</t>
  </si>
  <si>
    <t>gdeza83@gmail.com</t>
  </si>
  <si>
    <t>ES6901822100630201779573</t>
  </si>
  <si>
    <t>30829663A</t>
  </si>
  <si>
    <t>ESCAÑUELA, 16, 2º -1</t>
  </si>
  <si>
    <t>----</t>
  </si>
  <si>
    <t>---</t>
  </si>
  <si>
    <t>B56000425</t>
  </si>
  <si>
    <t>DE VILLAVICIOSA, 3</t>
  </si>
  <si>
    <t>bmorenomantecon@gmail.com</t>
  </si>
  <si>
    <t>B56055023</t>
  </si>
  <si>
    <t>HISTORIADOR MANUEL SALCINES, 6, 10 1A</t>
  </si>
  <si>
    <t>645957078</t>
  </si>
  <si>
    <t>cordoba@sanocenter.es</t>
  </si>
  <si>
    <t>ES7200815498010001223127</t>
  </si>
  <si>
    <t>ES3521003048702200396205</t>
  </si>
  <si>
    <t>30813392Q</t>
  </si>
  <si>
    <t>DEL AEROPUERTO 9, 1º C</t>
  </si>
  <si>
    <t>654268234</t>
  </si>
  <si>
    <t>jjoseco@gmail.com</t>
  </si>
  <si>
    <t>ES6001823173280201585016</t>
  </si>
  <si>
    <t>25313059H</t>
  </si>
  <si>
    <t>DE LA SENDA, 14</t>
  </si>
  <si>
    <t>HERRERA</t>
  </si>
  <si>
    <t>41567</t>
  </si>
  <si>
    <t>600418248</t>
  </si>
  <si>
    <t>fmatmun059@hotmail.es</t>
  </si>
  <si>
    <t>X2372943X</t>
  </si>
  <si>
    <t>QUITAPESARES, NUMERO  7 A</t>
  </si>
  <si>
    <t>957730288</t>
  </si>
  <si>
    <t>martaversteeg@hotmail.com</t>
  </si>
  <si>
    <t>ES5601280740630103420987</t>
  </si>
  <si>
    <t>30404650-F</t>
  </si>
  <si>
    <t>VIRGEN MILAGROSA, 26 - 3º - 1</t>
  </si>
  <si>
    <t>957250776</t>
  </si>
  <si>
    <t>619282684</t>
  </si>
  <si>
    <t>palmasahara@gmail.com</t>
  </si>
  <si>
    <t>ES6620246055813048079231</t>
  </si>
  <si>
    <t>28324297-G</t>
  </si>
  <si>
    <t>EMILIO LEMOS 18-1º A</t>
  </si>
  <si>
    <t>41020</t>
  </si>
  <si>
    <t>686265688</t>
  </si>
  <si>
    <t>mogarafa@yahoo.es</t>
  </si>
  <si>
    <t>ES0921008439832100210278</t>
  </si>
  <si>
    <t>30534546E</t>
  </si>
  <si>
    <t>PUESTA EN RIEGO, KM.5,400, C/. SAGUARO, 5</t>
  </si>
  <si>
    <t>655291386</t>
  </si>
  <si>
    <t>jesus.garcia.mena1@hotmail.com</t>
  </si>
  <si>
    <t>ES7502370070109167174022</t>
  </si>
  <si>
    <t>F14521645</t>
  </si>
  <si>
    <t>POLIG. INDUSTRIAL SAN ROQUE S/N  PARC. 38,39</t>
  </si>
  <si>
    <t>957135117</t>
  </si>
  <si>
    <t xml:space="preserve"> 629526542</t>
  </si>
  <si>
    <t>correo@electromueblesiglesias.es</t>
  </si>
  <si>
    <t>ES2702370024109156272543</t>
  </si>
  <si>
    <t>30424964N</t>
  </si>
  <si>
    <t>ESCULTOR MARTINEZ CERRILLO, 15, 2º2</t>
  </si>
  <si>
    <t>674225052</t>
  </si>
  <si>
    <t>mfm25856@gmail.com</t>
  </si>
  <si>
    <t>ES4401823270230201522693</t>
  </si>
  <si>
    <t>78750173J</t>
  </si>
  <si>
    <t>YANGUAS Y MIRANDA, 5- 2º A</t>
  </si>
  <si>
    <t>TUDELA</t>
  </si>
  <si>
    <t>948840056</t>
  </si>
  <si>
    <t>ES1330080017623239599024</t>
  </si>
  <si>
    <t>BCOEESMM008</t>
  </si>
  <si>
    <t>29842981K</t>
  </si>
  <si>
    <t>VEINTIOCHO DE FEBRERO Nº 46, 2º C</t>
  </si>
  <si>
    <t>650547414</t>
  </si>
  <si>
    <t>mcasasola7@hotmail.com</t>
  </si>
  <si>
    <t>ES5202376052509167127613</t>
  </si>
  <si>
    <t>30012130-M</t>
  </si>
  <si>
    <t>GONZALO DE AYORA, 2 - ESCALERA A- 1º 2</t>
  </si>
  <si>
    <t xml:space="preserve"> </t>
  </si>
  <si>
    <t>676260939</t>
  </si>
  <si>
    <t>Cabezas@arquiapro.com</t>
  </si>
  <si>
    <t>ES2102370011009150684845</t>
  </si>
  <si>
    <t>X0081706X</t>
  </si>
  <si>
    <t>JOSE DAMASO PEPETE, 15 1º 2</t>
  </si>
  <si>
    <t>957231867</t>
  </si>
  <si>
    <t>678465956</t>
  </si>
  <si>
    <t>brightlight4@gmail.com</t>
  </si>
  <si>
    <t>ES2621008713712100073573</t>
  </si>
  <si>
    <t>26122198-V</t>
  </si>
  <si>
    <t>ALCALDE VELASSCO NAVARRO, 19 -1º C</t>
  </si>
  <si>
    <t>jofersol@msn.com; jfsolis@seselevacion.es</t>
  </si>
  <si>
    <t>ES3100494909112093638899</t>
  </si>
  <si>
    <t>G56073109</t>
  </si>
  <si>
    <t>MEDINA AZAHARA 49 LOCAL 5</t>
  </si>
  <si>
    <t>670383861</t>
  </si>
  <si>
    <t>324@scoutsdeandalucia.org</t>
  </si>
  <si>
    <t>ES5121030802760030010808</t>
  </si>
  <si>
    <t>30394696N</t>
  </si>
  <si>
    <t>ESTRELLA ALTAIR, 3, 4º-3</t>
  </si>
  <si>
    <t>627635250</t>
  </si>
  <si>
    <t>illicine@gmail.com</t>
  </si>
  <si>
    <t>ES4702370155109171226040</t>
  </si>
  <si>
    <t>30534131K</t>
  </si>
  <si>
    <t xml:space="preserve">CTRA. DE VILLAVICIOSA, 3 </t>
  </si>
  <si>
    <t>618974186</t>
  </si>
  <si>
    <t>bmorenomantecon@gmail.com; mabalvir@yahoo.es</t>
  </si>
  <si>
    <t>ES9400814346180001207524</t>
  </si>
  <si>
    <t>47933826-D</t>
  </si>
  <si>
    <t>RAVAL DEL CARME, 42</t>
  </si>
  <si>
    <t>LLeida</t>
  </si>
  <si>
    <t>TARREGA</t>
  </si>
  <si>
    <t>25300</t>
  </si>
  <si>
    <t>699137966</t>
  </si>
  <si>
    <t>carmemolo@hotmail.com</t>
  </si>
  <si>
    <t>ES6821000521390100124086</t>
  </si>
  <si>
    <t>73979218V</t>
  </si>
  <si>
    <t>DOCTOR FLEMING, 41, 4º-IZQ.</t>
  </si>
  <si>
    <t>EL CAMPELLO</t>
  </si>
  <si>
    <t>03560</t>
  </si>
  <si>
    <t>647076796</t>
  </si>
  <si>
    <t>j.albertourios@gmail.com</t>
  </si>
  <si>
    <t>ES7830050043771566749816</t>
  </si>
  <si>
    <t>BCOEESMM005</t>
  </si>
  <si>
    <t>30814443-D</t>
  </si>
  <si>
    <t>LINDO 1, 3º 1</t>
  </si>
  <si>
    <t>957294076</t>
  </si>
  <si>
    <t>618135841</t>
  </si>
  <si>
    <t>davidjlobon@yahoo.es  ;  analinan2000@yahoo.com</t>
  </si>
  <si>
    <t>ES5821002563570110119469</t>
  </si>
  <si>
    <t>30502752-Z</t>
  </si>
  <si>
    <t>********</t>
  </si>
  <si>
    <t>629 59 26 08</t>
  </si>
  <si>
    <t>ANGELITAMORENO@telefonica.net</t>
  </si>
  <si>
    <t>ES9200493248982514099941</t>
  </si>
  <si>
    <t>B14427413</t>
  </si>
  <si>
    <t>JUAN BAUTISTA ESCUDERO, 252,B</t>
  </si>
  <si>
    <t>957433888</t>
  </si>
  <si>
    <t>647960875</t>
  </si>
  <si>
    <t>info@cordobati.com</t>
  </si>
  <si>
    <t>ES7101822100660101520675</t>
  </si>
  <si>
    <t>29793602T</t>
  </si>
  <si>
    <t>GARCI FERNANDEZ, SN</t>
  </si>
  <si>
    <t>PALOS DE LA FRONTERA</t>
  </si>
  <si>
    <t>21810</t>
  </si>
  <si>
    <t>646 963 293</t>
  </si>
  <si>
    <t>joaquin@crpalos.com</t>
  </si>
  <si>
    <t>ES2931870027991359263314</t>
  </si>
  <si>
    <t>06885780V</t>
  </si>
  <si>
    <t>CARDENAL PORTOCARRERO, 35</t>
  </si>
  <si>
    <t>649924299</t>
  </si>
  <si>
    <t>mogollonbasanta@gmail.com</t>
  </si>
  <si>
    <t>ES9400494910802116524491</t>
  </si>
  <si>
    <t>30057616-C</t>
  </si>
  <si>
    <t>VIRGEN DE LA SALUD, 2-5º-1</t>
  </si>
  <si>
    <t>957451433</t>
  </si>
  <si>
    <t>617988841</t>
  </si>
  <si>
    <t>miguellvigara@gmail.com</t>
  </si>
  <si>
    <t>ES3620246054343048061463</t>
  </si>
  <si>
    <t>30500539-D</t>
  </si>
  <si>
    <t>ARROYO DEL MORO, 30 3º A</t>
  </si>
  <si>
    <t>957403050</t>
  </si>
  <si>
    <t>669201532</t>
  </si>
  <si>
    <t>r.luqu@hotmail.com</t>
  </si>
  <si>
    <t>ES3621030802790010015351</t>
  </si>
  <si>
    <t>74482796-X</t>
  </si>
  <si>
    <t>LAS ESCUELAS</t>
  </si>
  <si>
    <t>Albacete</t>
  </si>
  <si>
    <t>TAZONA</t>
  </si>
  <si>
    <t>02437</t>
  </si>
  <si>
    <t>687962041</t>
  </si>
  <si>
    <t>magdamofe@gmail.com</t>
  </si>
  <si>
    <t>ES2921054250173010025824</t>
  </si>
  <si>
    <t>CECAESMM105</t>
  </si>
  <si>
    <t>30824420G</t>
  </si>
  <si>
    <t>LA MANCHA, 13</t>
  </si>
  <si>
    <t>RINCON DE LA VICTORIA</t>
  </si>
  <si>
    <t>29730</t>
  </si>
  <si>
    <t>658256391</t>
  </si>
  <si>
    <t>bperez@tragsa.es</t>
  </si>
  <si>
    <t>ES6402376041309171168686</t>
  </si>
  <si>
    <t>44034804-Q</t>
  </si>
  <si>
    <t>952345854</t>
  </si>
  <si>
    <t>bperez@tragsa.es; begonapm1974@gmail.com</t>
  </si>
  <si>
    <t>ES5901823270230201530377</t>
  </si>
  <si>
    <t>30958365-C</t>
  </si>
  <si>
    <t>SAN JERONIMO, 3</t>
  </si>
  <si>
    <t>ENCINAREJO DE CORDOBA</t>
  </si>
  <si>
    <t>14711</t>
  </si>
  <si>
    <t>671252313</t>
  </si>
  <si>
    <t>650599458</t>
  </si>
  <si>
    <t>marijosegarcia84@gmail.com</t>
  </si>
  <si>
    <t>ES5901823177070201557345</t>
  </si>
  <si>
    <t>50886081F</t>
  </si>
  <si>
    <t>CACERES</t>
  </si>
  <si>
    <t>644471321</t>
  </si>
  <si>
    <t>ioanapazos@gmail.com</t>
  </si>
  <si>
    <t>ES8114650100911705832230</t>
  </si>
  <si>
    <t>52251493-R</t>
  </si>
  <si>
    <t>BARITONO JOSE Mª AGUILAR BLANCO, 20 BJ.3</t>
  </si>
  <si>
    <t>678666905</t>
  </si>
  <si>
    <t>mariangelesriosrodriguez@hotmail.com</t>
  </si>
  <si>
    <t>ES8820246028123006019904</t>
  </si>
  <si>
    <t>29802416M</t>
  </si>
  <si>
    <t>DANZADOR MANUEL EL PERDIDO 3</t>
  </si>
  <si>
    <t>SAN BARTOLOME DE LA TORRE</t>
  </si>
  <si>
    <t>21510</t>
  </si>
  <si>
    <t>660504096</t>
  </si>
  <si>
    <t>tecnicoscelesur@celesur.com</t>
  </si>
  <si>
    <t>ES9321005482700100069619</t>
  </si>
  <si>
    <t>30948796L</t>
  </si>
  <si>
    <t>SAN EULOGIO 9 B</t>
  </si>
  <si>
    <t>957497222</t>
  </si>
  <si>
    <t>606323299</t>
  </si>
  <si>
    <t>abogados@romerocampanero.com</t>
  </si>
  <si>
    <t>ES6602376052509164796645</t>
  </si>
  <si>
    <t>30545562-K</t>
  </si>
  <si>
    <t>SAN EULOGIO, 9 C</t>
  </si>
  <si>
    <t>957471856</t>
  </si>
  <si>
    <t>667905151</t>
  </si>
  <si>
    <t>vesubio.rosa@gmail.com</t>
  </si>
  <si>
    <t>30545563-E</t>
  </si>
  <si>
    <t>SAN EULOGIO, 9</t>
  </si>
  <si>
    <t>30533561A</t>
  </si>
  <si>
    <t>SAN EULOGIO 9 A</t>
  </si>
  <si>
    <t>607437919</t>
  </si>
  <si>
    <t>joseamaldonadocantero@gmail.com</t>
  </si>
  <si>
    <t>30048019Z</t>
  </si>
  <si>
    <t>CIUDAD DE MONCADA Nº2</t>
  </si>
  <si>
    <t>957046033</t>
  </si>
  <si>
    <t>685536023</t>
  </si>
  <si>
    <t>rocioav1985@gmail.com</t>
  </si>
  <si>
    <t>ES0702376016409155815372</t>
  </si>
  <si>
    <t>H56021397</t>
  </si>
  <si>
    <t>ANQUEDA, 5</t>
  </si>
  <si>
    <t>ES6721002274610200244621</t>
  </si>
  <si>
    <t>30006675-R</t>
  </si>
  <si>
    <t>VILLA DE ROTA, 5, 5º-2</t>
  </si>
  <si>
    <t>957232880</t>
  </si>
  <si>
    <t>686102169</t>
  </si>
  <si>
    <t>mariapb187@gmail.com</t>
  </si>
  <si>
    <t>ES8800494335342490001820</t>
  </si>
  <si>
    <t>30939535G</t>
  </si>
  <si>
    <t>ALCALDE APARICIO Y MARIN, 12, 3º-1</t>
  </si>
  <si>
    <t>699883382</t>
  </si>
  <si>
    <t>manuel.molero08@hotmail.com</t>
  </si>
  <si>
    <t>ES9602370058119158113231</t>
  </si>
  <si>
    <t>B96883988</t>
  </si>
  <si>
    <t>CARTAYA A TARIQUEJO, KM. 6,3</t>
  </si>
  <si>
    <t>959 504 242</t>
  </si>
  <si>
    <t>mjose.fernandez@youfruit.es</t>
  </si>
  <si>
    <t>ES6620388723566000081727</t>
  </si>
  <si>
    <t>30525913Z</t>
  </si>
  <si>
    <t>MARIA LA JUDIA,10 BLOQUE A 3º 2</t>
  </si>
  <si>
    <t>957280617</t>
  </si>
  <si>
    <t>636663117</t>
  </si>
  <si>
    <t>jorge.m.luque@gmail.com</t>
  </si>
  <si>
    <t>ES9202376041309169600468</t>
  </si>
  <si>
    <t>44353936T</t>
  </si>
  <si>
    <t>MARINO MENDEZ NUÑEZ, 4, 3º-2</t>
  </si>
  <si>
    <t>666446236</t>
  </si>
  <si>
    <t>sanchez2m27@gmail.com</t>
  </si>
  <si>
    <t>ES3501825899310208045310</t>
  </si>
  <si>
    <t>30950682-L</t>
  </si>
  <si>
    <t xml:space="preserve">MARIA MALIBRAN 1 BLOQUE 17 4º PRIMERA </t>
  </si>
  <si>
    <t>957482849</t>
  </si>
  <si>
    <t>645899909</t>
  </si>
  <si>
    <t>dvdpaul_75@hotmail.com</t>
  </si>
  <si>
    <t>ES2621004013492100188789</t>
  </si>
  <si>
    <t>30073154X</t>
  </si>
  <si>
    <t>COMANDANTE VELAZQUEZ, 8, 4º-3</t>
  </si>
  <si>
    <t>957414362</t>
  </si>
  <si>
    <t>609222876</t>
  </si>
  <si>
    <t>m.estradalara@gmail.com</t>
  </si>
  <si>
    <t>ES8200751021410604695775</t>
  </si>
  <si>
    <t>30495966J</t>
  </si>
  <si>
    <t>PRDTA JOSE LUIS DE CORDOBA, 18,1º-2</t>
  </si>
  <si>
    <t>957929322</t>
  </si>
  <si>
    <t>675728962</t>
  </si>
  <si>
    <t>anamama1962@hotmail.com</t>
  </si>
  <si>
    <t>ES8301822369880201576757</t>
  </si>
  <si>
    <t>30481230C</t>
  </si>
  <si>
    <t>SAN RAFAEL, 39</t>
  </si>
  <si>
    <t>607244139</t>
  </si>
  <si>
    <t>957 656 355</t>
  </si>
  <si>
    <t>mferiaa@hotmail.com</t>
  </si>
  <si>
    <t>ES9602376047009169399806</t>
  </si>
  <si>
    <t>30402802-E</t>
  </si>
  <si>
    <t>RAFAEL PEREZ ESTRADA, Nº 5</t>
  </si>
  <si>
    <t>MALAGA</t>
  </si>
  <si>
    <t>29016</t>
  </si>
  <si>
    <t>952218201</t>
  </si>
  <si>
    <t>670784552</t>
  </si>
  <si>
    <t>perea-milla@hotmail.com</t>
  </si>
  <si>
    <t>ES3801824109060208548328</t>
  </si>
  <si>
    <t>30470860-T</t>
  </si>
  <si>
    <t>JOSE MANUEL RODRIGUEZ LOPEZ, 5, 2º - 2</t>
  </si>
  <si>
    <t>957473085</t>
  </si>
  <si>
    <t>685820968</t>
  </si>
  <si>
    <t>iscarocr@gmail.com</t>
  </si>
  <si>
    <t>ES4700494531262110016408</t>
  </si>
  <si>
    <t>30543666-B</t>
  </si>
  <si>
    <t>CTRA. OBEJO KM. 3</t>
  </si>
  <si>
    <t>957450537</t>
  </si>
  <si>
    <t>680502884</t>
  </si>
  <si>
    <t>buzon@cortijocabrinana.com</t>
  </si>
  <si>
    <t>ES2402376060309155767378</t>
  </si>
  <si>
    <t>E14622690</t>
  </si>
  <si>
    <t>CTRA. DE LOS VILLARES, KM. 3</t>
  </si>
  <si>
    <t>957330113</t>
  </si>
  <si>
    <t>630328578</t>
  </si>
  <si>
    <t>B44824472</t>
  </si>
  <si>
    <t>FRESADORES, 13 (P.I. LA TORRECILLA)</t>
  </si>
  <si>
    <t>957176773</t>
  </si>
  <si>
    <t>665685193</t>
  </si>
  <si>
    <t>mrfachadas@gmail.com</t>
  </si>
  <si>
    <t>ES7901822104450201689186</t>
  </si>
  <si>
    <t>02471053W</t>
  </si>
  <si>
    <t>SAN JOSE DE CALASANZ, 2 1º B</t>
  </si>
  <si>
    <t xml:space="preserve">GETAFE </t>
  </si>
  <si>
    <t>28905</t>
  </si>
  <si>
    <t>916966600</t>
  </si>
  <si>
    <t>659785137</t>
  </si>
  <si>
    <t>miguelpoveda43@yahoo.es</t>
  </si>
  <si>
    <t>ES3201825322290200767981</t>
  </si>
  <si>
    <t>30546530-T</t>
  </si>
  <si>
    <t>RIO NEVALO, 2, 2º-2</t>
  </si>
  <si>
    <t>661542972</t>
  </si>
  <si>
    <t>nieves.reyes@ayuncordoba.es</t>
  </si>
  <si>
    <t>ES2620246001333006005239</t>
  </si>
  <si>
    <t>30410547Q</t>
  </si>
  <si>
    <t>PASEO DE LOS VERDIALES,17  2º-A</t>
  </si>
  <si>
    <t>676819485</t>
  </si>
  <si>
    <t>eva@asisred.es</t>
  </si>
  <si>
    <t>ES8102370167809153317623</t>
  </si>
  <si>
    <t>75695363-V</t>
  </si>
  <si>
    <t>VILLALTO, 22</t>
  </si>
  <si>
    <t>618729520</t>
  </si>
  <si>
    <t>defejo@hotmail.com</t>
  </si>
  <si>
    <t>ES1102370194609172562149</t>
  </si>
  <si>
    <t>29813386-G</t>
  </si>
  <si>
    <t>MARRUECOS Nº 24, 2º 1</t>
  </si>
  <si>
    <t>-----</t>
  </si>
  <si>
    <t>mjrs2102@gmail.com</t>
  </si>
  <si>
    <t>ES4202376001409170810237</t>
  </si>
  <si>
    <t>B56090384</t>
  </si>
  <si>
    <t>ES8900495171952816042883</t>
  </si>
  <si>
    <t>30457370B</t>
  </si>
  <si>
    <t>957410130</t>
  </si>
  <si>
    <t>674798795</t>
  </si>
  <si>
    <t>jose88alm@gmail.com</t>
  </si>
  <si>
    <t>ES1200811511740006094216</t>
  </si>
  <si>
    <t>H14297675</t>
  </si>
  <si>
    <t>PEDRO LOPEZ, 10</t>
  </si>
  <si>
    <t>652859929</t>
  </si>
  <si>
    <t>625499225</t>
  </si>
  <si>
    <t>garciamonterdejose@gmail.com</t>
  </si>
  <si>
    <t>ES2620240001213300030751</t>
  </si>
  <si>
    <t>ES8430080017631759044017</t>
  </si>
  <si>
    <t>30466681-F</t>
  </si>
  <si>
    <t>VALLADARES, 7 - 2</t>
  </si>
  <si>
    <t>957486476</t>
  </si>
  <si>
    <t>626079959</t>
  </si>
  <si>
    <t>auroragenoves@icacordoba.es</t>
  </si>
  <si>
    <t>ES8501040382580000308922</t>
  </si>
  <si>
    <t>44367067-K</t>
  </si>
  <si>
    <t>LINEROS,35, CASA 2</t>
  </si>
  <si>
    <t>616472432</t>
  </si>
  <si>
    <t>daniel@danielromero.es; mariasillerogarcia@gmail.com</t>
  </si>
  <si>
    <t>26018708G</t>
  </si>
  <si>
    <t>LINARES, 23</t>
  </si>
  <si>
    <t>LOS VILLARES</t>
  </si>
  <si>
    <t>23160</t>
  </si>
  <si>
    <t>681340617</t>
  </si>
  <si>
    <t>p.aceituno@solarjiennense.com</t>
  </si>
  <si>
    <t>ES3802370072909172078868</t>
  </si>
  <si>
    <t>73384337P</t>
  </si>
  <si>
    <t>DE LA LIBERTAD, 104 - 1ºC</t>
  </si>
  <si>
    <t>Castellón de la plana</t>
  </si>
  <si>
    <t>BENICARLO</t>
  </si>
  <si>
    <t>12580</t>
  </si>
  <si>
    <t>629269893</t>
  </si>
  <si>
    <t>colomiforner@gmail.com</t>
  </si>
  <si>
    <t>ES4800810276050001310736</t>
  </si>
  <si>
    <t>30950359H</t>
  </si>
  <si>
    <t>PERPETUO SOCORRO, 12- 6 B</t>
  </si>
  <si>
    <t>620163262</t>
  </si>
  <si>
    <t>peresteena@hotmail.com</t>
  </si>
  <si>
    <t>ES5300494909192195076928</t>
  </si>
  <si>
    <t>B06714026</t>
  </si>
  <si>
    <t>SANTA EULALIA, 16- 1º</t>
  </si>
  <si>
    <t>ES7920481299813400005881</t>
  </si>
  <si>
    <t>CECAESMM048</t>
  </si>
  <si>
    <t>30489445R</t>
  </si>
  <si>
    <t>LUIS VENEGAS, 12</t>
  </si>
  <si>
    <t>957477812</t>
  </si>
  <si>
    <t>722132913</t>
  </si>
  <si>
    <t>ES2102370197109160170579</t>
  </si>
  <si>
    <t>30538097P</t>
  </si>
  <si>
    <t>DOCTOR NEVADO DEL REY, 3 - 3º 3</t>
  </si>
  <si>
    <t>695383165</t>
  </si>
  <si>
    <t>brillosur@hotmail.es</t>
  </si>
  <si>
    <t>30481438K</t>
  </si>
  <si>
    <t>GRAN CAPITAN, 45</t>
  </si>
  <si>
    <t>957491980</t>
  </si>
  <si>
    <t>607550565</t>
  </si>
  <si>
    <t>jjaa1@vodafone.es; icacor1990@gmail.com</t>
  </si>
  <si>
    <t>09182012-K</t>
  </si>
  <si>
    <t>C/ MARCO SALVIO OTON, 36, BAJO</t>
  </si>
  <si>
    <t>MÉRIDA</t>
  </si>
  <si>
    <t>629501733</t>
  </si>
  <si>
    <t>joaquin.torremocha@movilex.es</t>
  </si>
  <si>
    <t>ES8901820388480201724995</t>
  </si>
  <si>
    <t>30036930-B</t>
  </si>
  <si>
    <t>cabezas@arquired.es</t>
  </si>
  <si>
    <t>45454719A</t>
  </si>
  <si>
    <t>615578533</t>
  </si>
  <si>
    <t>elenagar74@gmail.com</t>
  </si>
  <si>
    <t>ES7114910001262146555426</t>
  </si>
  <si>
    <t>TRIOESMMXXX</t>
  </si>
  <si>
    <t>F23200819</t>
  </si>
  <si>
    <t>VIZCONDE DE BEGIJAR, 18</t>
  </si>
  <si>
    <t>CANENA</t>
  </si>
  <si>
    <t>23420</t>
  </si>
  <si>
    <t>606512228</t>
  </si>
  <si>
    <t>cgcanena@gmail.com</t>
  </si>
  <si>
    <t>ES5430670097653520135918</t>
  </si>
  <si>
    <t>F41604315</t>
  </si>
  <si>
    <t>DEL COMERCIO, 15 (P.I. POLIVISO)</t>
  </si>
  <si>
    <t>EL VISO DEL ALCOR</t>
  </si>
  <si>
    <t>41520</t>
  </si>
  <si>
    <t>687820850</t>
  </si>
  <si>
    <t>conta@agrorecambiosrosca.com</t>
  </si>
  <si>
    <t>ES0231870204811380489714</t>
  </si>
  <si>
    <t>30432231-B</t>
  </si>
  <si>
    <t>HISTORIADOR MANUEL SALCINES, 7- 4º-1</t>
  </si>
  <si>
    <t>660998134</t>
  </si>
  <si>
    <t>653581430</t>
  </si>
  <si>
    <t>irenebc312@gmail.com</t>
  </si>
  <si>
    <t>28806781V</t>
  </si>
  <si>
    <t>BELGICA, 13. EDIF. PLAYA DEL MORO, 1º APTO EZ</t>
  </si>
  <si>
    <t>TABAIBA BAJA</t>
  </si>
  <si>
    <t>38190</t>
  </si>
  <si>
    <t>611684502</t>
  </si>
  <si>
    <t>isiscostahuelva@gmail.com</t>
  </si>
  <si>
    <t>ES7701860071890507593287</t>
  </si>
  <si>
    <t>31210640-P</t>
  </si>
  <si>
    <t>SAN BASILIO 10. URB. LAS CIGUEÑAS</t>
  </si>
  <si>
    <t>MONTON DE TIERRA -ALCOLEA</t>
  </si>
  <si>
    <t>696601009</t>
  </si>
  <si>
    <t>encarnilopezb61@gmail.com</t>
  </si>
  <si>
    <t>ES9301280740680100109175</t>
  </si>
  <si>
    <t>29926427T</t>
  </si>
  <si>
    <t>SOLARES SAN RAFAEL, BL. 1, BJ - 3</t>
  </si>
  <si>
    <t>joyerosrojanosl@homail.es</t>
  </si>
  <si>
    <t>ES2802370071409169435776</t>
  </si>
  <si>
    <t>44359048-Y</t>
  </si>
  <si>
    <t>MEDINA AZAHARA, 8, 6º-C</t>
  </si>
  <si>
    <t>687933421</t>
  </si>
  <si>
    <t>guadapb@hotmail.com</t>
  </si>
  <si>
    <t>ES9500494335322690001145</t>
  </si>
  <si>
    <t>30512814-W</t>
  </si>
  <si>
    <t>SANTA CECILIA, 2,3º-25</t>
  </si>
  <si>
    <t>601361942</t>
  </si>
  <si>
    <t>luissalvadorrod@hotmail.com; mtrp66.mr@gmail.com</t>
  </si>
  <si>
    <t>ES1402376001409165388053</t>
  </si>
  <si>
    <t>13699527Z</t>
  </si>
  <si>
    <t>POLIGONO INDUSTRIAL DE GUARNIZO, NAVA LA CANALUCA, 8</t>
  </si>
  <si>
    <t>Cantabria</t>
  </si>
  <si>
    <t>GUARNIZO</t>
  </si>
  <si>
    <t>39611</t>
  </si>
  <si>
    <t>942565403</t>
  </si>
  <si>
    <t>616472962</t>
  </si>
  <si>
    <t>ambulanciasmompia@gmail.com</t>
  </si>
  <si>
    <t>ES8601823800370201562845</t>
  </si>
  <si>
    <t>25981822X</t>
  </si>
  <si>
    <t>CUESTA DEL MOLINILLO, 43</t>
  </si>
  <si>
    <t>953049705</t>
  </si>
  <si>
    <t>salondebellezanenas@gmail.com</t>
  </si>
  <si>
    <t>ES6620389800216000581716</t>
  </si>
  <si>
    <t>30491753D</t>
  </si>
  <si>
    <t>JUANA LINO, 3</t>
  </si>
  <si>
    <t>957177407</t>
  </si>
  <si>
    <t>pedidos@tespol.es</t>
  </si>
  <si>
    <t>30817800P</t>
  </si>
  <si>
    <t>MANUEL FUENTES BOCANEGRA, 15, 3-2</t>
  </si>
  <si>
    <t>635203550</t>
  </si>
  <si>
    <t>663809795</t>
  </si>
  <si>
    <t>garcaspab@outlook.es</t>
  </si>
  <si>
    <t>11906334Q</t>
  </si>
  <si>
    <t>SABINA, 22 - 2º-A</t>
  </si>
  <si>
    <t>MIGUELTURRA</t>
  </si>
  <si>
    <t>13170</t>
  </si>
  <si>
    <t>629274433</t>
  </si>
  <si>
    <t>manucarballal@ambulanciastms.es</t>
  </si>
  <si>
    <t>ES6600817175540001332437</t>
  </si>
  <si>
    <t>00376158Q</t>
  </si>
  <si>
    <t>MENENDEZ PELAYO, Nº 15 CASA</t>
  </si>
  <si>
    <t>ES9200811511740001005805</t>
  </si>
  <si>
    <t>30488457-W</t>
  </si>
  <si>
    <t>TRASSIERRA, 29, 3º-2</t>
  </si>
  <si>
    <t>957089171</t>
  </si>
  <si>
    <t>685135109</t>
  </si>
  <si>
    <t>ES8330630097200100009126</t>
  </si>
  <si>
    <t>BCOEESMM063</t>
  </si>
  <si>
    <t>75427367 - V</t>
  </si>
  <si>
    <t>BENARDO, 18</t>
  </si>
  <si>
    <t>MAIRENA DEL ALCOR</t>
  </si>
  <si>
    <t>41510</t>
  </si>
  <si>
    <t>656321911</t>
  </si>
  <si>
    <t>685119667</t>
  </si>
  <si>
    <t>aguila.algaba@atriaservicios.com</t>
  </si>
  <si>
    <t>ES3121002590390110149169</t>
  </si>
  <si>
    <t>75606347B</t>
  </si>
  <si>
    <t>ALAMILLO, 14</t>
  </si>
  <si>
    <t>957656355</t>
  </si>
  <si>
    <t>629763279</t>
  </si>
  <si>
    <t>ES8601824400060200062680</t>
  </si>
  <si>
    <t>11938208-N</t>
  </si>
  <si>
    <t>PARIS, 1 - 1-D</t>
  </si>
  <si>
    <t>Toledo</t>
  </si>
  <si>
    <t>TOLEDO</t>
  </si>
  <si>
    <t>45003</t>
  </si>
  <si>
    <t>925258878</t>
  </si>
  <si>
    <t>638229335</t>
  </si>
  <si>
    <t>bsegurag@jccm.es</t>
  </si>
  <si>
    <t>ES4321004496060100074552</t>
  </si>
  <si>
    <t>30493450-G</t>
  </si>
  <si>
    <t>PARIS, 1 1º-D</t>
  </si>
  <si>
    <t>666400992</t>
  </si>
  <si>
    <t>familiaruyse@msn.com</t>
  </si>
  <si>
    <t>ES6321004496090100017882</t>
  </si>
  <si>
    <t>B13572649</t>
  </si>
  <si>
    <t>GERALD BRENAN, 39 (P.I. GUADALHORCE)</t>
  </si>
  <si>
    <t>29004</t>
  </si>
  <si>
    <t>952642181</t>
  </si>
  <si>
    <t>67228556</t>
  </si>
  <si>
    <t>shuyi2567@gmail.com</t>
  </si>
  <si>
    <t>ES9200495933892516083060</t>
  </si>
  <si>
    <t>30803516F</t>
  </si>
  <si>
    <t>CONDE DE VALLELLANO 8 ESC A 1 4</t>
  </si>
  <si>
    <t>630870825</t>
  </si>
  <si>
    <t>ES9020389891273000349077</t>
  </si>
  <si>
    <t>44351878-N</t>
  </si>
  <si>
    <t>AZONAICAS, 14, 3º-2</t>
  </si>
  <si>
    <t>957473665</t>
  </si>
  <si>
    <t>687908149</t>
  </si>
  <si>
    <t>TERESANCHEZ25170@HOTMAIL.COM</t>
  </si>
  <si>
    <t>ES5320240001293000273004</t>
  </si>
  <si>
    <t>30414112Q</t>
  </si>
  <si>
    <t>PUESTA EN RIEGO, KM 5,4</t>
  </si>
  <si>
    <t>957327582</t>
  </si>
  <si>
    <t>687817453</t>
  </si>
  <si>
    <t>ES4002370170309161399500</t>
  </si>
  <si>
    <t>28665756 M</t>
  </si>
  <si>
    <t xml:space="preserve">CONDE DE IBARRA, 6 BLOQUE B BAJO </t>
  </si>
  <si>
    <t>drfidalgo@institutodentalfg.com; rfidalgo@infomed.es</t>
  </si>
  <si>
    <t>ES3721006625632200539993</t>
  </si>
  <si>
    <t>G - 56051113</t>
  </si>
  <si>
    <t>POZANCO, 12</t>
  </si>
  <si>
    <t>661721079</t>
  </si>
  <si>
    <t>cordobaguitarra@cordobaguitarra.com</t>
  </si>
  <si>
    <t>ES0702376028009170203190</t>
  </si>
  <si>
    <t>B-14376164</t>
  </si>
  <si>
    <t>INGENIERO ALONSO DE CHURRUCA, 14-16</t>
  </si>
  <si>
    <t>LA CARLOTA</t>
  </si>
  <si>
    <t>14100</t>
  </si>
  <si>
    <t>957301494</t>
  </si>
  <si>
    <t>659888838</t>
  </si>
  <si>
    <t>info@mobocor.es</t>
  </si>
  <si>
    <t>ES5721006826860200005112</t>
  </si>
  <si>
    <t>ES4500494910832016710286</t>
  </si>
  <si>
    <t>30534883Z</t>
  </si>
  <si>
    <t>MIRALBAIDA, 3, BJ-2</t>
  </si>
  <si>
    <t>685811944</t>
  </si>
  <si>
    <t>629491232</t>
  </si>
  <si>
    <t>minguete1992@gmail.com</t>
  </si>
  <si>
    <t>ES1102370071409154355589</t>
  </si>
  <si>
    <t>B06761795</t>
  </si>
  <si>
    <t>VALDELACALZADA</t>
  </si>
  <si>
    <t>MONTIJO</t>
  </si>
  <si>
    <t>06480</t>
  </si>
  <si>
    <t>pacosb@me.com</t>
  </si>
  <si>
    <t>ES1700491258202910051525</t>
  </si>
  <si>
    <t>70627768N</t>
  </si>
  <si>
    <t>SAN FERNANDO, 15, ESC A 1º-2</t>
  </si>
  <si>
    <t>957487994</t>
  </si>
  <si>
    <t>647865574</t>
  </si>
  <si>
    <t>joquimu1946@hotmail.com; jovpro@hotmail.com; thandra@hotmail.com</t>
  </si>
  <si>
    <t>ES0500190481114010006544</t>
  </si>
  <si>
    <t>DEUTESBBASS</t>
  </si>
  <si>
    <t>H14074520</t>
  </si>
  <si>
    <t>CRUZ DE JUAREZ, Nº4</t>
  </si>
  <si>
    <t>659715682</t>
  </si>
  <si>
    <t>rociolopezlopez67@gmail.com</t>
  </si>
  <si>
    <t>ES4900492420352114658171</t>
  </si>
  <si>
    <t>ES6900190481124010025422</t>
  </si>
  <si>
    <t>26216212F</t>
  </si>
  <si>
    <t>PERGOLA SAN CARLOS, 7</t>
  </si>
  <si>
    <t xml:space="preserve">620818861 </t>
  </si>
  <si>
    <t>ES1701823271760201520823</t>
  </si>
  <si>
    <t>30462480S</t>
  </si>
  <si>
    <t>JOSE SANCHEZ, 61</t>
  </si>
  <si>
    <t>695799068</t>
  </si>
  <si>
    <t>663477380</t>
  </si>
  <si>
    <t>mariano_caro95@hotmail.com</t>
  </si>
  <si>
    <t>ES4821004377780100064371</t>
  </si>
  <si>
    <t>ES6721003659022100322514</t>
  </si>
  <si>
    <t>30795483R</t>
  </si>
  <si>
    <t>DOCTOR MANUEL RUIZ MAYA, 4- 5º2</t>
  </si>
  <si>
    <t>696336434</t>
  </si>
  <si>
    <t>cagueramoreno@gmail.com</t>
  </si>
  <si>
    <t>ES5101822104480201556071</t>
  </si>
  <si>
    <t>00245779-R</t>
  </si>
  <si>
    <t>MENENDEZ PIDAL, 12, 6º-3</t>
  </si>
  <si>
    <t>609580448</t>
  </si>
  <si>
    <t>cr1hebee@uco.es</t>
  </si>
  <si>
    <t>ES5520246036803040914068</t>
  </si>
  <si>
    <t>29925102-D</t>
  </si>
  <si>
    <t>DAMASCO, 22, 5º-3</t>
  </si>
  <si>
    <t>957230287</t>
  </si>
  <si>
    <t>647438158</t>
  </si>
  <si>
    <t>manuelarenascanete@gmail.com</t>
  </si>
  <si>
    <t>ES3502370069309164423668</t>
  </si>
  <si>
    <t>B42779686</t>
  </si>
  <si>
    <t>PTDA CASA CABRERA, NUM. 186</t>
  </si>
  <si>
    <t>ABANILLA</t>
  </si>
  <si>
    <t>30640</t>
  </si>
  <si>
    <t>610016056</t>
  </si>
  <si>
    <t>remecrsantacruz@gmail.com</t>
  </si>
  <si>
    <t>ES1921003790281300177492</t>
  </si>
  <si>
    <t>30790008T</t>
  </si>
  <si>
    <t>URB.CASILLA DEL AIRE FINCA LA GITANA 2</t>
  </si>
  <si>
    <t>SANTA MARIA TRASSIERRA</t>
  </si>
  <si>
    <t>957275236</t>
  </si>
  <si>
    <t>609576664</t>
  </si>
  <si>
    <t>malcantaramanzanares@gmail.com</t>
  </si>
  <si>
    <t>ES1602370500719170269921</t>
  </si>
  <si>
    <t>48460116 - J</t>
  </si>
  <si>
    <t>DEPORTIVA, 17</t>
  </si>
  <si>
    <t>LA MATANZA DE ORIHUELA</t>
  </si>
  <si>
    <t>03316</t>
  </si>
  <si>
    <t>ES7220389618916000189578</t>
  </si>
  <si>
    <t>30512410-N</t>
  </si>
  <si>
    <t>MARIA LA JUDIA, 10, PTAL. C, BAJO 4</t>
  </si>
  <si>
    <t>629890339</t>
  </si>
  <si>
    <t>jorgegarrebola@gmail.com</t>
  </si>
  <si>
    <t>ES9001280744470100001806</t>
  </si>
  <si>
    <t>G14880124</t>
  </si>
  <si>
    <t>GUERRITA, 10, 1º, PUERTA 4</t>
  </si>
  <si>
    <t>957236598</t>
  </si>
  <si>
    <t>648811440</t>
  </si>
  <si>
    <t>gemarg@funlabor.org</t>
  </si>
  <si>
    <t>45746997C</t>
  </si>
  <si>
    <t>ALCALDE SANZ NOGUER, 8, 2º-1 Y 2º-2</t>
  </si>
  <si>
    <t>679603804</t>
  </si>
  <si>
    <t>danieldegayon@gmail.com</t>
  </si>
  <si>
    <t>ES8631870590634502265210</t>
  </si>
  <si>
    <t>30964663Q</t>
  </si>
  <si>
    <t>ESCRITORA GABRIELA MISTRAL, 6, PORTAL 1, BAJO 2 (RESIDENCIAL OYKOS)</t>
  </si>
  <si>
    <t>650060825</t>
  </si>
  <si>
    <t>eprospinlop@gmail.com</t>
  </si>
  <si>
    <t>ES2102376028009171300105</t>
  </si>
  <si>
    <t>B71340798</t>
  </si>
  <si>
    <t>NAVARRA, 58</t>
  </si>
  <si>
    <t>FONTELLAS</t>
  </si>
  <si>
    <t>31512</t>
  </si>
  <si>
    <t>948864476</t>
  </si>
  <si>
    <t>649614017</t>
  </si>
  <si>
    <t>puertas@puertasarriazu.com</t>
  </si>
  <si>
    <t>ES3121005082250200036793</t>
  </si>
  <si>
    <t>78682025Z</t>
  </si>
  <si>
    <t>MARIA AUXILIADORA, Nº29</t>
  </si>
  <si>
    <t>....-</t>
  </si>
  <si>
    <t>646831839</t>
  </si>
  <si>
    <t>loren_arjona@hotmail.com</t>
  </si>
  <si>
    <t>ES8702370063609161899368</t>
  </si>
  <si>
    <t>ES1321009799490200001657</t>
  </si>
  <si>
    <t>78685654-D</t>
  </si>
  <si>
    <t>ES1202370001309155366615</t>
  </si>
  <si>
    <t>B56107139</t>
  </si>
  <si>
    <t>MORERIA, 11, 1º, OFICINAS 1 y 2</t>
  </si>
  <si>
    <t>957849268</t>
  </si>
  <si>
    <t>627997735</t>
  </si>
  <si>
    <t>antoniolopez@lomoaingenieria.com</t>
  </si>
  <si>
    <t>ES8302376053109172050939</t>
  </si>
  <si>
    <t>30398045A</t>
  </si>
  <si>
    <t>MUSICO TOMAS LUIS DE VICTORIA, Nº13, 3º5</t>
  </si>
  <si>
    <t>610796247</t>
  </si>
  <si>
    <t>1979irene@hotmail.es</t>
  </si>
  <si>
    <t>ES6621030814340019602635</t>
  </si>
  <si>
    <t>E-14654396</t>
  </si>
  <si>
    <t>HERMANOS JUAN FERNANDEZ, 27 2º 3</t>
  </si>
  <si>
    <t>667678975</t>
  </si>
  <si>
    <t>joseporras74@hotmail.com</t>
  </si>
  <si>
    <t>ES9831870880134601710827</t>
  </si>
  <si>
    <t>31176538S</t>
  </si>
  <si>
    <t>DRAGO, 1, 3º-E</t>
  </si>
  <si>
    <t>11009</t>
  </si>
  <si>
    <t>605283213</t>
  </si>
  <si>
    <t>felisa_1948@hotmail.com</t>
  </si>
  <si>
    <t>30429441G</t>
  </si>
  <si>
    <t>ANTONIO MAURA, 17, 3º-B</t>
  </si>
  <si>
    <t>676753017</t>
  </si>
  <si>
    <t>jelosa09@gmail.com</t>
  </si>
  <si>
    <t>ES5221005742900100002057</t>
  </si>
  <si>
    <t>78689198B</t>
  </si>
  <si>
    <t>JAVIER CAYUELA GARCIA, Nº11</t>
  </si>
  <si>
    <t>ANDUJAR</t>
  </si>
  <si>
    <t>23740</t>
  </si>
  <si>
    <t>680233487</t>
  </si>
  <si>
    <t>Veropj1984@hotmail.com</t>
  </si>
  <si>
    <t>ES8200304045630001213271</t>
  </si>
  <si>
    <t>26000120T</t>
  </si>
  <si>
    <t>FUENTE ALAMILLO, 12 PUERTA 1</t>
  </si>
  <si>
    <t>JAÉN</t>
  </si>
  <si>
    <t>23001</t>
  </si>
  <si>
    <t>625541018</t>
  </si>
  <si>
    <t>juan.martinez@solarjiennense.com</t>
  </si>
  <si>
    <t>ES6020389873773000443515</t>
  </si>
  <si>
    <t>H14254536</t>
  </si>
  <si>
    <t>MORERIA, 11</t>
  </si>
  <si>
    <t>ES3302376000109159430230</t>
  </si>
  <si>
    <t>B21583307</t>
  </si>
  <si>
    <t>PARQUE HUELVA EMPRESARIAL, NAVE 42</t>
  </si>
  <si>
    <t>21007</t>
  </si>
  <si>
    <t>administracion@knitink.com</t>
  </si>
  <si>
    <t>ES3021030567210030009432</t>
  </si>
  <si>
    <t>30508286-M</t>
  </si>
  <si>
    <t>DUQUESA DE PARCENT, 90</t>
  </si>
  <si>
    <t>28045</t>
  </si>
  <si>
    <t>914627577</t>
  </si>
  <si>
    <t>677629941</t>
  </si>
  <si>
    <t>francisca81@hotmail.com</t>
  </si>
  <si>
    <t>ES4320381720993000071968</t>
  </si>
  <si>
    <t>ES0431621203162046027617</t>
  </si>
  <si>
    <t>BCOEESMM162</t>
  </si>
  <si>
    <t>30517087-C</t>
  </si>
  <si>
    <t>DEL BRILLANTE, 146</t>
  </si>
  <si>
    <t>......</t>
  </si>
  <si>
    <t>687940677</t>
  </si>
  <si>
    <t>ayasistemas.gerencia@gmail.com</t>
  </si>
  <si>
    <t>ES6000750589090705212309</t>
  </si>
  <si>
    <t>30792292F</t>
  </si>
  <si>
    <t xml:space="preserve">ballestascordoba@hotmail.com;fernandoballestas@hotmail.com </t>
  </si>
  <si>
    <t>30522031L</t>
  </si>
  <si>
    <t>BARRIONUEVO, Nº17, PISO BAJO, PUERTA B</t>
  </si>
  <si>
    <t>669433646</t>
  </si>
  <si>
    <t>ojosmielp@gmail.com</t>
  </si>
  <si>
    <t>30937638-Q</t>
  </si>
  <si>
    <t>POETA VALDELOMAR PINEDA 11</t>
  </si>
  <si>
    <t>630068042</t>
  </si>
  <si>
    <t>maria_castilla@telefonica.net</t>
  </si>
  <si>
    <t>ES3502376153309164119080</t>
  </si>
  <si>
    <t>30481606M</t>
  </si>
  <si>
    <t>DON LOPE DE LOS RIOS, Nº 62, 2º8-9</t>
  </si>
  <si>
    <t xml:space="preserve">957762000 </t>
  </si>
  <si>
    <t>690682683</t>
  </si>
  <si>
    <t>erodriguez@sadeco.es</t>
  </si>
  <si>
    <t>ES2201821294150204659060</t>
  </si>
  <si>
    <t>ES7702376060309151111103</t>
  </si>
  <si>
    <t>ES3200753125120605516530</t>
  </si>
  <si>
    <t>30059105Z</t>
  </si>
  <si>
    <t>MANUEL BENITEZ EL CORDOBES, Nº2, BLOQUE 12, P3, 2</t>
  </si>
  <si>
    <t>957238783</t>
  </si>
  <si>
    <t>610813823</t>
  </si>
  <si>
    <t>ES6702370175609169649472</t>
  </si>
  <si>
    <t>73388003V</t>
  </si>
  <si>
    <t>FRANCISCANS, Nº30, 6ºB</t>
  </si>
  <si>
    <t>VINAROZ</t>
  </si>
  <si>
    <t>12500</t>
  </si>
  <si>
    <t>633596575</t>
  </si>
  <si>
    <t>pjluquevi@hotmail.com; e.pratsimiquel@gmail.com</t>
  </si>
  <si>
    <t>ES1720386254163000783234</t>
  </si>
  <si>
    <t>08874129Q</t>
  </si>
  <si>
    <t>administracion@torrealta.es</t>
  </si>
  <si>
    <t>ES2321001999710200298152</t>
  </si>
  <si>
    <t>B21394945</t>
  </si>
  <si>
    <t>PARQUE HUELVA EMPRESARIAL, NAVE 49</t>
  </si>
  <si>
    <t>959543671</t>
  </si>
  <si>
    <t>663129373</t>
  </si>
  <si>
    <t>israel@ipinfortel.com</t>
  </si>
  <si>
    <t>ES5921002686710210086247</t>
  </si>
  <si>
    <t>29921468D</t>
  </si>
  <si>
    <t>MEDINA AZAHARA, Nº8, 6º-C</t>
  </si>
  <si>
    <t>ES0802376000109153490982</t>
  </si>
  <si>
    <t>46270594E</t>
  </si>
  <si>
    <t>VIRGEN DE LAS ANGUSTIAS, 45. 2. 1 DCHA.</t>
  </si>
  <si>
    <t>603287757</t>
  </si>
  <si>
    <t>locutoriogoya1@gmail.com</t>
  </si>
  <si>
    <t>ES4821030830120010016533</t>
  </si>
  <si>
    <t>30804440B</t>
  </si>
  <si>
    <t>SANTO TOMAS DE AQUINO, 1, 5º-7</t>
  </si>
  <si>
    <t>957087146</t>
  </si>
  <si>
    <t>671562292</t>
  </si>
  <si>
    <t>gutiseque@hotmail.com</t>
  </si>
  <si>
    <t>ES5501820424600208537469</t>
  </si>
  <si>
    <t>B31962426</t>
  </si>
  <si>
    <t>948840958</t>
  </si>
  <si>
    <t>ES8230080017641870363726</t>
  </si>
  <si>
    <t>ES3420389891233000347856</t>
  </si>
  <si>
    <t>43679581M</t>
  </si>
  <si>
    <t>CANIGO, 17</t>
  </si>
  <si>
    <t>Girona</t>
  </si>
  <si>
    <t>LORET DE MAR</t>
  </si>
  <si>
    <t>17310</t>
  </si>
  <si>
    <t>697607062</t>
  </si>
  <si>
    <t>totsxame@gmail.com</t>
  </si>
  <si>
    <t>ES8821000712840200152533</t>
  </si>
  <si>
    <t>30206672J</t>
  </si>
  <si>
    <t>ACERA NORTE,16, 2-2</t>
  </si>
  <si>
    <t xml:space="preserve">CERRO MURIANO </t>
  </si>
  <si>
    <t>14350</t>
  </si>
  <si>
    <t>665836829</t>
  </si>
  <si>
    <t>jortiarj@gmail.com</t>
  </si>
  <si>
    <t>ES0301823257100208199482</t>
  </si>
  <si>
    <t>30451182X</t>
  </si>
  <si>
    <t>SUIS, 14</t>
  </si>
  <si>
    <t>Ibiza y Formentera</t>
  </si>
  <si>
    <t>SANT JORDI DE SES SALINES</t>
  </si>
  <si>
    <t>07817</t>
  </si>
  <si>
    <t>971396473</t>
  </si>
  <si>
    <t>696229899</t>
  </si>
  <si>
    <t>lolanehara@gmail.com</t>
  </si>
  <si>
    <t>46070243R</t>
  </si>
  <si>
    <t>GRAN VIA PARQUE, Nº20, 2º</t>
  </si>
  <si>
    <t>..-</t>
  </si>
  <si>
    <t>639257200</t>
  </si>
  <si>
    <t>ju.romero.rincon@gmail.com</t>
  </si>
  <si>
    <t>ES0200494909112095078513</t>
  </si>
  <si>
    <t>75669831-S</t>
  </si>
  <si>
    <t>ARRUZAFILLA, 10-3º-3</t>
  </si>
  <si>
    <t>957767273</t>
  </si>
  <si>
    <t>650711267</t>
  </si>
  <si>
    <t>jltorresleiva@gmail.com</t>
  </si>
  <si>
    <t>29953430R</t>
  </si>
  <si>
    <t>PEDANIA, 200</t>
  </si>
  <si>
    <t>957327067</t>
  </si>
  <si>
    <t>627226217</t>
  </si>
  <si>
    <t>torsumisl@gmail.com</t>
  </si>
  <si>
    <t>ES8420389896543000094539</t>
  </si>
  <si>
    <t>30998456E</t>
  </si>
  <si>
    <t>URB. TORREBLANCA NORTE - PROLONGACION AGUILAS</t>
  </si>
  <si>
    <t>658375072</t>
  </si>
  <si>
    <t>greenandbluejardin@gmail.com</t>
  </si>
  <si>
    <t>ES5221005742940200087916</t>
  </si>
  <si>
    <t>30948366A</t>
  </si>
  <si>
    <t>DE LA ALEGRIA, 5, 3º-2</t>
  </si>
  <si>
    <t>667997284</t>
  </si>
  <si>
    <t>monicataboada@hotmail.com</t>
  </si>
  <si>
    <t>ES2102376153309159687790</t>
  </si>
  <si>
    <t>ES8602376041309153083901</t>
  </si>
  <si>
    <t>30948740D</t>
  </si>
  <si>
    <t>DE LOS NARANJOS, Nº6, 1º3</t>
  </si>
  <si>
    <t>957762000</t>
  </si>
  <si>
    <t>657586507</t>
  </si>
  <si>
    <t>amartinez@sadeco.es</t>
  </si>
  <si>
    <t>ES9301821294170200714246</t>
  </si>
  <si>
    <t>ES5801820424670202463902</t>
  </si>
  <si>
    <t>ES8102370151309152038242</t>
  </si>
  <si>
    <t>48958547B</t>
  </si>
  <si>
    <t>GRANADO, 4, 1º-D</t>
  </si>
  <si>
    <t>DOS HERMANAS</t>
  </si>
  <si>
    <t>41701</t>
  </si>
  <si>
    <t>jorgeychelo@hotmail.com</t>
  </si>
  <si>
    <t>ES1721004925302100550518</t>
  </si>
  <si>
    <t>B64264971</t>
  </si>
  <si>
    <t>CERVANTES, 45</t>
  </si>
  <si>
    <t>TERRASSA</t>
  </si>
  <si>
    <t>08221</t>
  </si>
  <si>
    <t>652016669</t>
  </si>
  <si>
    <t>csimon@serviciosmedicos.es</t>
  </si>
  <si>
    <t>30503416B</t>
  </si>
  <si>
    <t>ESCULTOR FERNANDEZ MARQUEZ, 15, P-A, 4º-2</t>
  </si>
  <si>
    <t>658989661</t>
  </si>
  <si>
    <t>nicolascruz@acp-asociados.com</t>
  </si>
  <si>
    <t>ES5702376000109165744401</t>
  </si>
  <si>
    <t>30510971E</t>
  </si>
  <si>
    <t>ISLA GOMERA 17 4-4-4-D</t>
  </si>
  <si>
    <t>655845912</t>
  </si>
  <si>
    <t>gomez.alferez@gmail.com</t>
  </si>
  <si>
    <t>ES6700491504952890005508</t>
  </si>
  <si>
    <t>1826445-S</t>
  </si>
  <si>
    <t>ARROYO SAN RAFAEL, 4 2º-1</t>
  </si>
  <si>
    <t>957492484</t>
  </si>
  <si>
    <t>marinaglezvirseda@gmail.com</t>
  </si>
  <si>
    <t>ES9621004198942100372596</t>
  </si>
  <si>
    <t>ES6201280741030100007235</t>
  </si>
  <si>
    <t>45740803J</t>
  </si>
  <si>
    <t>PINTOR PALOMINO Nº 49</t>
  </si>
  <si>
    <t>691268202</t>
  </si>
  <si>
    <t>ES8802370197109167793961</t>
  </si>
  <si>
    <t>B56003155</t>
  </si>
  <si>
    <t>ALONSO DE BURGOS, 2</t>
  </si>
  <si>
    <t>616073224</t>
  </si>
  <si>
    <t>celiajimenezcaballero@gmail.com</t>
  </si>
  <si>
    <t>ES6901822100640201713661</t>
  </si>
  <si>
    <t>30837834-D</t>
  </si>
  <si>
    <t>PLATERO PEDRO SANCHEZ DE LUQUE 12, 1º2</t>
  </si>
  <si>
    <t>647960870</t>
  </si>
  <si>
    <t>alemarimarc23514@gmail.com</t>
  </si>
  <si>
    <t>30024894G</t>
  </si>
  <si>
    <t>MIRASIERRA, 3, 4º-3</t>
  </si>
  <si>
    <t>692020018</t>
  </si>
  <si>
    <t>angelesgonzalez01@hotmail.com</t>
  </si>
  <si>
    <t>ES8002376153309162245685</t>
  </si>
  <si>
    <t>74336274K</t>
  </si>
  <si>
    <t>ALFONSO PEREZ, 3</t>
  </si>
  <si>
    <t>ALBUDEITE</t>
  </si>
  <si>
    <t>30190</t>
  </si>
  <si>
    <t>ES9801826369510201531851</t>
  </si>
  <si>
    <t>30033232Q</t>
  </si>
  <si>
    <t>PEDRO NOLASCO MELENDEZ, 15</t>
  </si>
  <si>
    <t>Celia Jimenez [celia@celiajimenez.com]</t>
  </si>
  <si>
    <t>ES2101823177010201567926</t>
  </si>
  <si>
    <t>ES8921004377710100035361</t>
  </si>
  <si>
    <t>75546809C</t>
  </si>
  <si>
    <t>PALOMARES, Nº3</t>
  </si>
  <si>
    <t>SANTA OLALLA DEL CAL</t>
  </si>
  <si>
    <t>21260</t>
  </si>
  <si>
    <t>647734874</t>
  </si>
  <si>
    <t>ambulanciashispalis@hotmail.com</t>
  </si>
  <si>
    <t>ES6321007228730100045083</t>
  </si>
  <si>
    <t>30188135-Z</t>
  </si>
  <si>
    <t xml:space="preserve">OLLERIAS Nº 40 5º 2 </t>
  </si>
  <si>
    <t>620006972</t>
  </si>
  <si>
    <t>parajuande@gmail.com</t>
  </si>
  <si>
    <t>ES5602376028009167841037</t>
  </si>
  <si>
    <t>30208628Z</t>
  </si>
  <si>
    <t>MARIA LA JUDIA, 12, PTAL. D, 1</t>
  </si>
  <si>
    <t>670323316</t>
  </si>
  <si>
    <t>mmberbel@gmail.com; rocestevez1072@gmail.com</t>
  </si>
  <si>
    <t>19056590D</t>
  </si>
  <si>
    <t>CAMI REAL, 18</t>
  </si>
  <si>
    <t>SAGUNTO</t>
  </si>
  <si>
    <t>46500</t>
  </si>
  <si>
    <t>959504242</t>
  </si>
  <si>
    <t>inma.rodriguez@youfruit.es</t>
  </si>
  <si>
    <t>ES4221009102551300349662</t>
  </si>
  <si>
    <t>V14357230</t>
  </si>
  <si>
    <t>ABDERRAMAN III, 10</t>
  </si>
  <si>
    <t>957401909</t>
  </si>
  <si>
    <t>607665026</t>
  </si>
  <si>
    <t>sede@proyectohombrecordoba.com; phcordoba@phcordoba.com</t>
  </si>
  <si>
    <t>ES1202370196509154055115</t>
  </si>
  <si>
    <t>30460595-Q</t>
  </si>
  <si>
    <t xml:space="preserve">DE VILLAVICIOSA, 3 </t>
  </si>
  <si>
    <t>638496401</t>
  </si>
  <si>
    <t>ES4900814346170001322843</t>
  </si>
  <si>
    <t>ES2321002866170110020579</t>
  </si>
  <si>
    <t>B71453732</t>
  </si>
  <si>
    <t xml:space="preserve">YANGUAS Y MIRANDA Nº 5 </t>
  </si>
  <si>
    <t>ES9130080017674643046628</t>
  </si>
  <si>
    <t>ES9004872190482000002660</t>
  </si>
  <si>
    <t>GBMNESMMXXX</t>
  </si>
  <si>
    <t>30060682G</t>
  </si>
  <si>
    <t>678691716</t>
  </si>
  <si>
    <t>jrt45@hotmail.es</t>
  </si>
  <si>
    <t>ES7701823177030201524916</t>
  </si>
  <si>
    <t>30426943J</t>
  </si>
  <si>
    <t>LA PALMERA 10 2º-1</t>
  </si>
  <si>
    <t>957277331</t>
  </si>
  <si>
    <t>fegaro1977@gmail.com</t>
  </si>
  <si>
    <t>ES3501820424660201569540</t>
  </si>
  <si>
    <t>74641972A</t>
  </si>
  <si>
    <t>CORREDERA  35</t>
  </si>
  <si>
    <t>957160154</t>
  </si>
  <si>
    <t>625512442</t>
  </si>
  <si>
    <t>lynxaia@gmail.com</t>
  </si>
  <si>
    <t>30791336-V</t>
  </si>
  <si>
    <t>GRAN CAPITAN 48 PORTAL 2 - 1º 2</t>
  </si>
  <si>
    <t>639179870</t>
  </si>
  <si>
    <t>marta.munoz@es.abb.com</t>
  </si>
  <si>
    <t>ES5621009404592200018232</t>
  </si>
  <si>
    <t>30822623R</t>
  </si>
  <si>
    <t>ANTONIO PATION, 1, BL.3, 2º-A</t>
  </si>
  <si>
    <t>41009</t>
  </si>
  <si>
    <t>678289110</t>
  </si>
  <si>
    <t>joseandres.morga@gmail.com</t>
  </si>
  <si>
    <t>ES8631831100400000645394</t>
  </si>
  <si>
    <t>CASDESBBXXX</t>
  </si>
  <si>
    <t>B56126733</t>
  </si>
  <si>
    <t>ES8300493425822114001084</t>
  </si>
  <si>
    <t>53594834 - G</t>
  </si>
  <si>
    <t>ESTRELLA, 7</t>
  </si>
  <si>
    <t>ES9601288700100105261393</t>
  </si>
  <si>
    <t>30811242-M</t>
  </si>
  <si>
    <t>LABIERNAGO, 27</t>
  </si>
  <si>
    <t>678505654</t>
  </si>
  <si>
    <t>rociomoreno@icacordoba.es</t>
  </si>
  <si>
    <t>ES8721030818100010025841</t>
  </si>
  <si>
    <t>50600208R</t>
  </si>
  <si>
    <t>DE LA ARQUITECTURA, 16, 4º-1</t>
  </si>
  <si>
    <t>08035</t>
  </si>
  <si>
    <t>667438432</t>
  </si>
  <si>
    <t>669515003</t>
  </si>
  <si>
    <t>jmanuelalbala@gmail.com; albalapilar@gmail.com</t>
  </si>
  <si>
    <t>ES9321000794560100847614</t>
  </si>
  <si>
    <t>30544712E</t>
  </si>
  <si>
    <t>PADRE PUEYO, 12</t>
  </si>
  <si>
    <t>PTE</t>
  </si>
  <si>
    <t>jmhb01@gmail.com</t>
  </si>
  <si>
    <t>80148291F</t>
  </si>
  <si>
    <t>SAN EULOGIO, Nº9</t>
  </si>
  <si>
    <t>627.99.77.35</t>
  </si>
  <si>
    <t>ES1602376053109172050884</t>
  </si>
  <si>
    <t>30413464N</t>
  </si>
  <si>
    <t>AVDA. DE LOS PINOS, 6 (P.I. VEGA)</t>
  </si>
  <si>
    <t>696907022</t>
  </si>
  <si>
    <t>invipol@gmail.com</t>
  </si>
  <si>
    <t>ES8300753231240500034155</t>
  </si>
  <si>
    <t>H14695605</t>
  </si>
  <si>
    <t>ALHAKEN II, 3</t>
  </si>
  <si>
    <t>957497120</t>
  </si>
  <si>
    <t>admon@santavictoria.es</t>
  </si>
  <si>
    <t>ES4400817480070001463349</t>
  </si>
  <si>
    <t>30497145L</t>
  </si>
  <si>
    <t>OLLERIAS, 3 - 5º - E</t>
  </si>
  <si>
    <t>603635664</t>
  </si>
  <si>
    <t>morenomanteconmiguel@gmail.com</t>
  </si>
  <si>
    <t>ES5802376016409171018137</t>
  </si>
  <si>
    <t>34052319-Z</t>
  </si>
  <si>
    <t>CARRETERO 159</t>
  </si>
  <si>
    <t>CORIA DEL RIO</t>
  </si>
  <si>
    <t>41100</t>
  </si>
  <si>
    <t>695134235</t>
  </si>
  <si>
    <t>manoligarcia2064@hotmail.com; jjcampanario@hotmail.com</t>
  </si>
  <si>
    <t>ES5631870207105153451116</t>
  </si>
  <si>
    <t>30955461Z</t>
  </si>
  <si>
    <t>VEGA BAJA DE PORRILLAS, 13</t>
  </si>
  <si>
    <t>606738009</t>
  </si>
  <si>
    <t>ja78saez@gmail.com</t>
  </si>
  <si>
    <t>ES2000496231522416036624</t>
  </si>
  <si>
    <t>30813761-V</t>
  </si>
  <si>
    <t>SIMANCAS, 3</t>
  </si>
  <si>
    <t>957475904</t>
  </si>
  <si>
    <t>649477339</t>
  </si>
  <si>
    <t>oscarfluid@hotmail.com</t>
  </si>
  <si>
    <t>ES8502370158509168624325</t>
  </si>
  <si>
    <t>46853219B</t>
  </si>
  <si>
    <t>DE LA ONU 13</t>
  </si>
  <si>
    <t xml:space="preserve">MOSTOLES </t>
  </si>
  <si>
    <t>28936</t>
  </si>
  <si>
    <t>raimer1975@gmail.com</t>
  </si>
  <si>
    <t>ES8414650100911742017638</t>
  </si>
  <si>
    <t>X1335972V</t>
  </si>
  <si>
    <t>ALGATOCIN, 10</t>
  </si>
  <si>
    <t>JUBRIQUE</t>
  </si>
  <si>
    <t>29492</t>
  </si>
  <si>
    <t>608052560</t>
  </si>
  <si>
    <t>info@benamonarda.com</t>
  </si>
  <si>
    <t>ES5630580884182810625679</t>
  </si>
  <si>
    <t>30027814A</t>
  </si>
  <si>
    <t>ES0202376020409150455818</t>
  </si>
  <si>
    <t>44369329Y</t>
  </si>
  <si>
    <t>LOS NARDOS, Nº6</t>
  </si>
  <si>
    <t>HORNACHUELOS</t>
  </si>
  <si>
    <t>14740</t>
  </si>
  <si>
    <t>699260215</t>
  </si>
  <si>
    <t>mcdconstruccionesyexcavaciones@gmail.com</t>
  </si>
  <si>
    <t>ES5631870550775116365528</t>
  </si>
  <si>
    <t>30790864M</t>
  </si>
  <si>
    <t>MARIA MALIBRAN, 1 - BLOQUE 2, - 2º-3</t>
  </si>
  <si>
    <t>655334907</t>
  </si>
  <si>
    <t>m.dolores.hernandez1975@gmail.com</t>
  </si>
  <si>
    <t>ES9014650100911719986890</t>
  </si>
  <si>
    <t>51598150L</t>
  </si>
  <si>
    <t>LOS CHOPOS, 15, ESC. 2, 1º-3</t>
  </si>
  <si>
    <t>957392176</t>
  </si>
  <si>
    <t>636486070</t>
  </si>
  <si>
    <t>radomo@outlook.com</t>
  </si>
  <si>
    <t>ES9801824920390201534079</t>
  </si>
  <si>
    <t>04933465B</t>
  </si>
  <si>
    <t>MEDITERRANEA, 10</t>
  </si>
  <si>
    <t>961698057</t>
  </si>
  <si>
    <t>administracion@ambulanciassanchez.com</t>
  </si>
  <si>
    <t>ES2230582013972720074088</t>
  </si>
  <si>
    <t>X0729893B</t>
  </si>
  <si>
    <t>TORPEDGATAN 5</t>
  </si>
  <si>
    <t>Desconocida</t>
  </si>
  <si>
    <t>VASTRA FROLUNDA</t>
  </si>
  <si>
    <t>42676</t>
  </si>
  <si>
    <t>463583110</t>
  </si>
  <si>
    <t>t.assarsson@tac-industrialconsulting.se</t>
  </si>
  <si>
    <t>ES9830230047406004145709</t>
  </si>
  <si>
    <t>BCOEESMM023</t>
  </si>
  <si>
    <t>30785193-S</t>
  </si>
  <si>
    <t>DON LOPE DE LOS RIOS 62-3º-11</t>
  </si>
  <si>
    <t>957281346</t>
  </si>
  <si>
    <t>620006109</t>
  </si>
  <si>
    <t>mdelahaba@gmail.com</t>
  </si>
  <si>
    <t>ES6202370164409150721348</t>
  </si>
  <si>
    <t>30492001G</t>
  </si>
  <si>
    <t>CRUZ DE JUAREZ 4-PORTAL 11-4º 1</t>
  </si>
  <si>
    <t>957472605</t>
  </si>
  <si>
    <t>629370838</t>
  </si>
  <si>
    <t>monipanta@gmail.com</t>
  </si>
  <si>
    <t>ES9720240186733300020585</t>
  </si>
  <si>
    <t>30823856S</t>
  </si>
  <si>
    <t>MIGUEL HERNANDEZ, 23</t>
  </si>
  <si>
    <t>ALGALLARIN</t>
  </si>
  <si>
    <t>14439</t>
  </si>
  <si>
    <t>ANDREA-CEREZO@HOTMAIL.COM</t>
  </si>
  <si>
    <t>ES6002370158509166976551</t>
  </si>
  <si>
    <t>R1400422J</t>
  </si>
  <si>
    <t>VEINTIOCHO DE FEBRERO, 3</t>
  </si>
  <si>
    <t>957251711</t>
  </si>
  <si>
    <t>administracion@franciscanos-cordoba.com</t>
  </si>
  <si>
    <t>ES8831870576954367088210</t>
  </si>
  <si>
    <t>F10988194</t>
  </si>
  <si>
    <t>RONDA OESTE, 2</t>
  </si>
  <si>
    <t>BEMBEZAR</t>
  </si>
  <si>
    <t>14709</t>
  </si>
  <si>
    <t>658202916</t>
  </si>
  <si>
    <t>juanma-car@hotmail.com</t>
  </si>
  <si>
    <t>ES6621004448380200060242</t>
  </si>
  <si>
    <t>44354855E</t>
  </si>
  <si>
    <t>MARTIN GAITE, 2, 3º-A</t>
  </si>
  <si>
    <t>691419074</t>
  </si>
  <si>
    <t>rcabezasnovales@gmail.com</t>
  </si>
  <si>
    <t>ES3302376028009172513747</t>
  </si>
  <si>
    <t>29851481B</t>
  </si>
  <si>
    <t>JEREZ, 2 3º  C</t>
  </si>
  <si>
    <t>672 467 971</t>
  </si>
  <si>
    <t>620372965</t>
  </si>
  <si>
    <t>ES3320389896516000064947</t>
  </si>
  <si>
    <t>44358873 - S</t>
  </si>
  <si>
    <t>JOSE DONOSO 10  5º-A</t>
  </si>
  <si>
    <t xml:space="preserve">MADRID </t>
  </si>
  <si>
    <t>28050</t>
  </si>
  <si>
    <t>667622381</t>
  </si>
  <si>
    <t>cmaria.garcia@bbva.com</t>
  </si>
  <si>
    <t>ES8101820424630201587386</t>
  </si>
  <si>
    <t>30436204-M</t>
  </si>
  <si>
    <t>LAS HESPERIDES, 18</t>
  </si>
  <si>
    <t>954184721</t>
  </si>
  <si>
    <t>670940270</t>
  </si>
  <si>
    <t>aghna@hotmail.com</t>
  </si>
  <si>
    <t>ES4800720811110000101820</t>
  </si>
  <si>
    <t>PSTRESMMXXX</t>
  </si>
  <si>
    <t>44368648S</t>
  </si>
  <si>
    <t>ISLA FORMENTERA, 14- PORTAL 1-3-4</t>
  </si>
  <si>
    <t>957499910</t>
  </si>
  <si>
    <t>ES1600492420322694409967</t>
  </si>
  <si>
    <t>24285020X</t>
  </si>
  <si>
    <t>ANTONIO MILLON 12,  2º-1</t>
  </si>
  <si>
    <t xml:space="preserve">NERJA </t>
  </si>
  <si>
    <t>29780</t>
  </si>
  <si>
    <t>952522480</t>
  </si>
  <si>
    <t>630423126</t>
  </si>
  <si>
    <t>eplcordoba@hotmail.com</t>
  </si>
  <si>
    <t>ES4521002677400210140266</t>
  </si>
  <si>
    <t>45749548H</t>
  </si>
  <si>
    <t>SANTA EUFERIA, 19</t>
  </si>
  <si>
    <t>661843667</t>
  </si>
  <si>
    <t>migcarman@gmail.com</t>
  </si>
  <si>
    <t>ES9221002093960100495057</t>
  </si>
  <si>
    <t>28403374-F</t>
  </si>
  <si>
    <t>ALCALA LA REAL, 10</t>
  </si>
  <si>
    <t>ALCALA DE GUADAIRA</t>
  </si>
  <si>
    <t>41500</t>
  </si>
  <si>
    <t>maribalooamelia@gmail.com</t>
  </si>
  <si>
    <t>H79733135</t>
  </si>
  <si>
    <t>PINTOR MORENO CARBONERO, 12</t>
  </si>
  <si>
    <t>28028</t>
  </si>
  <si>
    <t>jva@admonjva.es</t>
  </si>
  <si>
    <t>ES9320381037250000149395</t>
  </si>
  <si>
    <t>30792459J</t>
  </si>
  <si>
    <t>DOLORES IBARRURI, 27-2-2</t>
  </si>
  <si>
    <t>653364870</t>
  </si>
  <si>
    <t>barajabaol@gmail.com; restaurantelabodega@yahoo.es;</t>
  </si>
  <si>
    <t>ES9302370196509163961916</t>
  </si>
  <si>
    <t>30797141-A</t>
  </si>
  <si>
    <t>ADOLFO DIAZ AMBRONA, 21, 3º-B</t>
  </si>
  <si>
    <t>ZAFRA</t>
  </si>
  <si>
    <t>06300</t>
  </si>
  <si>
    <t>raulveroz@hotmail.com</t>
  </si>
  <si>
    <t>ES8820384602523000906054</t>
  </si>
  <si>
    <t>73499106F</t>
  </si>
  <si>
    <t>JUAN BAUTISTA MUÑOZ Y FERRANDIZ, 24</t>
  </si>
  <si>
    <t>MUSEROS</t>
  </si>
  <si>
    <t>46136</t>
  </si>
  <si>
    <t>605097151</t>
  </si>
  <si>
    <t>martasau@hotmail.com</t>
  </si>
  <si>
    <t>ES8521007166300100070749</t>
  </si>
  <si>
    <t>30427404Z</t>
  </si>
  <si>
    <t>72868106-N</t>
  </si>
  <si>
    <t>MENENDEZ PIDAL, 14 5º- 2</t>
  </si>
  <si>
    <t>957292546</t>
  </si>
  <si>
    <t>676643026</t>
  </si>
  <si>
    <t>pilarcong@hotmail.com; pecascontreras@gmail.com</t>
  </si>
  <si>
    <t>ES0701822100680000294178</t>
  </si>
  <si>
    <t>44371567J</t>
  </si>
  <si>
    <t>ALFONSINA STORNI, 2, BLOQUE 2, 1º-D</t>
  </si>
  <si>
    <t>957109919</t>
  </si>
  <si>
    <t>625057612</t>
  </si>
  <si>
    <t>anamogolazar@hotmail.com</t>
  </si>
  <si>
    <t>ES7801825899330201510130</t>
  </si>
  <si>
    <t>75704659-K</t>
  </si>
  <si>
    <t>RONDA DE LOS MUÑOCES, 3 - 1ºB</t>
  </si>
  <si>
    <t>627959406</t>
  </si>
  <si>
    <t>alepe@solardelvalle.es</t>
  </si>
  <si>
    <t>ES7100304142680388846273</t>
  </si>
  <si>
    <t>ES9631870542912016212512</t>
  </si>
  <si>
    <t>30942870G</t>
  </si>
  <si>
    <t>DECANO BARTOLOME VARGAS ESCOBAR, BL. 4, 3º-2</t>
  </si>
  <si>
    <t>648768507</t>
  </si>
  <si>
    <t>majurado76@gmail.com</t>
  </si>
  <si>
    <t>ES2220858277670330129908</t>
  </si>
  <si>
    <t>30514439-V</t>
  </si>
  <si>
    <t>SAN JUAN DE LA CRUZ, 21 PORTAL 2-2º 4</t>
  </si>
  <si>
    <t>957492467</t>
  </si>
  <si>
    <t>669716501</t>
  </si>
  <si>
    <t>rafaelhiedra1111@gmail.com</t>
  </si>
  <si>
    <t>ES3320240193003300001975</t>
  </si>
  <si>
    <t>ES6701823173220201532319</t>
  </si>
  <si>
    <t>30482227M</t>
  </si>
  <si>
    <t>ESCRITOR AZORIN, 7, 6º-1</t>
  </si>
  <si>
    <t>663247128</t>
  </si>
  <si>
    <t>mruiz@sadeco.es</t>
  </si>
  <si>
    <t>ES2202376001409154673968</t>
  </si>
  <si>
    <t>30966705B</t>
  </si>
  <si>
    <t>CARLOS III, 63, 1º-1</t>
  </si>
  <si>
    <t>617593959</t>
  </si>
  <si>
    <t>rafatab7@gmail.com</t>
  </si>
  <si>
    <t>ES2800750589000700231988</t>
  </si>
  <si>
    <t>ES8902370197109171300105</t>
  </si>
  <si>
    <t>16022863M</t>
  </si>
  <si>
    <t xml:space="preserve">SARASATE </t>
  </si>
  <si>
    <t xml:space="preserve">RIBAFORADA </t>
  </si>
  <si>
    <t>649 021 580</t>
  </si>
  <si>
    <t>inmavalen70@gmail.com</t>
  </si>
  <si>
    <t>ES1820801216083040028650</t>
  </si>
  <si>
    <t>CAGLESMMVIG</t>
  </si>
  <si>
    <t>28930113T</t>
  </si>
  <si>
    <t>MEDICOS SIN FRONTERAS, 33 - 2º1</t>
  </si>
  <si>
    <t>954522122</t>
  </si>
  <si>
    <t>ES2621007282310200191399</t>
  </si>
  <si>
    <t>B17645441</t>
  </si>
  <si>
    <t>972378340</t>
  </si>
  <si>
    <t>609743885</t>
  </si>
  <si>
    <t>30430945J</t>
  </si>
  <si>
    <t>EL VIENTO, 13</t>
  </si>
  <si>
    <t>SAN SEBASTIAN DE LOS BALLESTEROS</t>
  </si>
  <si>
    <t>14150</t>
  </si>
  <si>
    <t>957309177</t>
  </si>
  <si>
    <t>ES8802370038709169221476</t>
  </si>
  <si>
    <t>44353123S</t>
  </si>
  <si>
    <t>OBISPO LOPEZ CRIADO Nº 9 PUERTA 1</t>
  </si>
  <si>
    <t>696081574</t>
  </si>
  <si>
    <t>Javiermartinezbaena@hotmail.com</t>
  </si>
  <si>
    <t>ES6821037800000030000237</t>
  </si>
  <si>
    <t>29033816L</t>
  </si>
  <si>
    <t>SABINA, Nº22, 2ºA</t>
  </si>
  <si>
    <t>MIGUEL TURRA</t>
  </si>
  <si>
    <t>ES6520383332416000424683</t>
  </si>
  <si>
    <t>30543643B</t>
  </si>
  <si>
    <t>AEROPUERTO, 3, 6º-3</t>
  </si>
  <si>
    <t>957239395</t>
  </si>
  <si>
    <t>661279149</t>
  </si>
  <si>
    <t>B44953990</t>
  </si>
  <si>
    <t>CO 3408 KM 3</t>
  </si>
  <si>
    <t>14029</t>
  </si>
  <si>
    <t>ES3020801216063040042694</t>
  </si>
  <si>
    <t>H14246375</t>
  </si>
  <si>
    <t>PINTOR ZURBARAN, Nº 5</t>
  </si>
  <si>
    <t>jltorresleiva@gmail.com; milosa.63@gmail.com</t>
  </si>
  <si>
    <t>ES9402370172209150516585</t>
  </si>
  <si>
    <t>40969795-X</t>
  </si>
  <si>
    <t>TORRENT FONT SANA, 25 1º-4</t>
  </si>
  <si>
    <t>937548184</t>
  </si>
  <si>
    <t>622292611</t>
  </si>
  <si>
    <t>josemonfortecoach@gmail.com</t>
  </si>
  <si>
    <t>ES6921003048752200396318</t>
  </si>
  <si>
    <t>30796091-B</t>
  </si>
  <si>
    <t>TOMAS DE AQUINO, 1 7º 5</t>
  </si>
  <si>
    <t>957350172</t>
  </si>
  <si>
    <t>659148216</t>
  </si>
  <si>
    <t>pg2gasam@uco.es</t>
  </si>
  <si>
    <t>ES4720240003143000106131</t>
  </si>
  <si>
    <t>30462299-H</t>
  </si>
  <si>
    <t>ALTA, 55 1º IZQ</t>
  </si>
  <si>
    <t xml:space="preserve">957176286 </t>
  </si>
  <si>
    <t>info@artesgraficasunigraf.com; loli.unigraficdelsur@gmail.com</t>
  </si>
  <si>
    <t>ES2502370063609157970626</t>
  </si>
  <si>
    <t>30479797-J</t>
  </si>
  <si>
    <t>DOCTOR MARAÑON, 5 BAJO 4</t>
  </si>
  <si>
    <t>paqui.velasco.ortiz@gmail.com; carmensdvo@gmail.com</t>
  </si>
  <si>
    <t>ES4720385859283000524533</t>
  </si>
  <si>
    <t>45749639V</t>
  </si>
  <si>
    <t xml:space="preserve">SAN ACISCLO 21 1º B </t>
  </si>
  <si>
    <t>627 223 128</t>
  </si>
  <si>
    <t>dmarinbaena@gmail.com</t>
  </si>
  <si>
    <t>ES4800190481174010061542</t>
  </si>
  <si>
    <t>38138836-Y</t>
  </si>
  <si>
    <t>ANTONIO SANCHEZ BONIL,55</t>
  </si>
  <si>
    <t>PEAL DE BECERRO</t>
  </si>
  <si>
    <t>23460</t>
  </si>
  <si>
    <t>696539827</t>
  </si>
  <si>
    <t>crlascanas@googlemail.com</t>
  </si>
  <si>
    <t>ES6700304100810388978273</t>
  </si>
  <si>
    <t>ES7102370196509160500867</t>
  </si>
  <si>
    <t>27828413T</t>
  </si>
  <si>
    <t>JUAN DE UCEDA, Nº7</t>
  </si>
  <si>
    <t>41008</t>
  </si>
  <si>
    <t>605924258</t>
  </si>
  <si>
    <t>sebapajares@gmail.com</t>
  </si>
  <si>
    <t>ES7100817427930001404748</t>
  </si>
  <si>
    <t>30824996M</t>
  </si>
  <si>
    <t>DECANO BARTOLOME VARGA ESCOBAR, BRISAS I, 2-4, 3º2</t>
  </si>
  <si>
    <t>...........-</t>
  </si>
  <si>
    <t>30537479B</t>
  </si>
  <si>
    <t>MARIA MALIBRAN, 1, PTAL. 4, 4º-3</t>
  </si>
  <si>
    <t>957272804</t>
  </si>
  <si>
    <t>630986930</t>
  </si>
  <si>
    <t>iregarga@gmail.com</t>
  </si>
  <si>
    <t>ES1221001630160200187187</t>
  </si>
  <si>
    <t>30479082B</t>
  </si>
  <si>
    <t>CABALLEROS, Nº34</t>
  </si>
  <si>
    <t>711724165</t>
  </si>
  <si>
    <t>.............-</t>
  </si>
  <si>
    <t>estrellatapizadosfr@gmail.com</t>
  </si>
  <si>
    <t>ES9602370063609168725387</t>
  </si>
  <si>
    <t>30054870-B</t>
  </si>
  <si>
    <t>SAN BASILIO, 32</t>
  </si>
  <si>
    <t>957421736</t>
  </si>
  <si>
    <t>610725251</t>
  </si>
  <si>
    <t>agustin1.lopez@hotmail.es</t>
  </si>
  <si>
    <t>ES7221001708120200114503</t>
  </si>
  <si>
    <t>14638731J</t>
  </si>
  <si>
    <t>DE LA PAZ 121 P 1 IZQ</t>
  </si>
  <si>
    <t xml:space="preserve">LA CARLOTA </t>
  </si>
  <si>
    <t>ES5621004235542100526686</t>
  </si>
  <si>
    <t>09193290Y</t>
  </si>
  <si>
    <t>DEL ARCANGEL, 13, 2º-F</t>
  </si>
  <si>
    <t>699968218</t>
  </si>
  <si>
    <t>m.se1971@hotmail.com</t>
  </si>
  <si>
    <t>ES6921003927020100030368</t>
  </si>
  <si>
    <t>29983403M</t>
  </si>
  <si>
    <t>DE COLON, 2  3º-3</t>
  </si>
  <si>
    <t>957258590</t>
  </si>
  <si>
    <t>687449073</t>
  </si>
  <si>
    <t>rafael@raya.es</t>
  </si>
  <si>
    <t>ES0702376053109151428652</t>
  </si>
  <si>
    <t>45264844-Q</t>
  </si>
  <si>
    <t>DR. BARRAQUER, 14 5º-D</t>
  </si>
  <si>
    <t>957296767</t>
  </si>
  <si>
    <t>627958421</t>
  </si>
  <si>
    <t>mariavictoriasanchezmo@gmail.com</t>
  </si>
  <si>
    <t>ES2120246028163048130554</t>
  </si>
  <si>
    <t>cif</t>
  </si>
  <si>
    <t>direccion</t>
  </si>
  <si>
    <t>provincia</t>
  </si>
  <si>
    <t>poblacion</t>
  </si>
  <si>
    <t>cp</t>
  </si>
  <si>
    <t>tlf1</t>
  </si>
  <si>
    <t>movil</t>
  </si>
  <si>
    <t>email2</t>
  </si>
  <si>
    <t>cuenta_iban</t>
  </si>
  <si>
    <t>cuenta_bic</t>
  </si>
  <si>
    <t>Stros_Incidencia</t>
  </si>
  <si>
    <t>Stros_Comunicar</t>
  </si>
  <si>
    <t>Stros_EnCliente</t>
  </si>
  <si>
    <t>Stros_EnTercero</t>
  </si>
  <si>
    <t>Stros_FinCliente</t>
  </si>
  <si>
    <t>Stros_OtrasSituaciones</t>
  </si>
  <si>
    <t>SELECCIÓN</t>
  </si>
  <si>
    <t>UNIDADES (nº CONTRATOS)</t>
  </si>
  <si>
    <t>UNIDADES (Nº CONTRATOS)</t>
  </si>
  <si>
    <t>TOTALES</t>
  </si>
  <si>
    <t>00024852</t>
  </si>
  <si>
    <t>HABA HERMIDA PURIFICACION DE LA</t>
  </si>
  <si>
    <t>VIVIENDA PRINCIPAL EN C/POETA MIGUEL HERNANDEZ, Nº23</t>
  </si>
  <si>
    <t>3H-G-140003995</t>
  </si>
  <si>
    <t xml:space="preserve">Matrícula: 3876GZL Marca: AUDI Modelo: Q5 2.0 TDI </t>
  </si>
  <si>
    <t>00078093</t>
  </si>
  <si>
    <t>C6H150014575</t>
  </si>
  <si>
    <t>00078133</t>
  </si>
  <si>
    <t xml:space="preserve">Matrícula: 3433MGG Marca: RENAULT Modelo: SCENIC ZEN </t>
  </si>
  <si>
    <t>UV-G-431016414</t>
  </si>
  <si>
    <t>30072614-E</t>
  </si>
  <si>
    <t>POETA MIGUEL HERNANDEZ, 23</t>
  </si>
  <si>
    <t>957282276</t>
  </si>
  <si>
    <t>609572934</t>
  </si>
  <si>
    <t>purihaba@gmail.com</t>
  </si>
  <si>
    <t>ES7102370170309166887687</t>
  </si>
  <si>
    <t>957057010</t>
  </si>
  <si>
    <t>660721370</t>
  </si>
  <si>
    <t>rafarubio0@gmail.com</t>
  </si>
  <si>
    <t>almudena__16@hotmail.com</t>
  </si>
  <si>
    <t>ES5500190481174010064714</t>
  </si>
  <si>
    <t>52265215S</t>
  </si>
  <si>
    <t>ALAMEDA SANTA EUFEMIA, 28</t>
  </si>
  <si>
    <t>TOMARES</t>
  </si>
  <si>
    <t>41940</t>
  </si>
  <si>
    <t>607690078</t>
  </si>
  <si>
    <t>amgebadi@gmail.com</t>
  </si>
  <si>
    <t>30799048R</t>
  </si>
  <si>
    <t>CAÑADA REAL SORIANA, 113</t>
  </si>
  <si>
    <t>957271549</t>
  </si>
  <si>
    <t>647215806</t>
  </si>
  <si>
    <t>edelarosa@morenosa.es</t>
  </si>
  <si>
    <t>44027094-B</t>
  </si>
  <si>
    <t>VIRGEN DE LOS DOLORES, 40 - 1º - D</t>
  </si>
  <si>
    <t>ES7521002557670210052447</t>
  </si>
  <si>
    <t>34211797-X</t>
  </si>
  <si>
    <t>TERUEL, 6 ESC. A 3º 3 C</t>
  </si>
  <si>
    <t>670643389</t>
  </si>
  <si>
    <t>jmbeobide@gmail.com</t>
  </si>
  <si>
    <t>ES8220240070993300015390</t>
  </si>
  <si>
    <t>ES0721001708140200082498</t>
  </si>
  <si>
    <t>ES5820131637950200018364</t>
  </si>
  <si>
    <t>30827393-X</t>
  </si>
  <si>
    <t>JOAQUIN ALTOLAGUIRRE, 6 3º-C</t>
  </si>
  <si>
    <t>618716750</t>
  </si>
  <si>
    <t>fl.requena@gmail.com</t>
  </si>
  <si>
    <t>30523917L</t>
  </si>
  <si>
    <t>CAÑAMO, 4, 3º-8</t>
  </si>
  <si>
    <t>957258970</t>
  </si>
  <si>
    <t>699370940</t>
  </si>
  <si>
    <t>raficarmona@morenosa.es</t>
  </si>
  <si>
    <t>ES0501822100630201503499</t>
  </si>
  <si>
    <t>G-18500025</t>
  </si>
  <si>
    <t>FINCA HERRERIAS BAJAS, S/N</t>
  </si>
  <si>
    <t>Castillo De Las Guardas, El</t>
  </si>
  <si>
    <t>41890</t>
  </si>
  <si>
    <t>955952502</t>
  </si>
  <si>
    <t>jgiron@tierraindomita.com</t>
  </si>
  <si>
    <t>ES2121002693070210018325</t>
  </si>
  <si>
    <t>00020900</t>
  </si>
  <si>
    <t>DAÑOS Y/O LESIONES CAUSADOS A TERCEROS POR GRÚA/VOLQUETE TRANSPORTADO EN EL VEHÍCULO 7624-CFW, INCLUIDAS OPERACIONES DE CARGA Y/O DESCARGA</t>
  </si>
  <si>
    <t>C5R130000392</t>
  </si>
  <si>
    <t>B-23039480</t>
  </si>
  <si>
    <t>BEATRIZ NUÑEZ, 10. PARQUE EMPRESARIAL NUEVO JAÉN</t>
  </si>
  <si>
    <t>953939039</t>
  </si>
  <si>
    <t>Pedro.aceituno@solarjiennense.com</t>
  </si>
  <si>
    <t>ES2930670100241147311326</t>
  </si>
  <si>
    <t>00015799</t>
  </si>
  <si>
    <t>PLUMA DEL CAMIÓN 6836-CWJ RENAULT MAGNUM 480 18 T REMOLQUE HASTA 40.000 KG. DE P.M.A. CON GRÚA AUTOCARGANTE, DESTINADO AL TRANSPORTE DE MERCANCÍAS NO PELIGROSAS (EXCL. CIRCULACIÓN)</t>
  </si>
  <si>
    <t>C5R130000359</t>
  </si>
  <si>
    <t>00015798</t>
  </si>
  <si>
    <t>PLUMA DEL CAMIÓN 6223-FRL MAN TGM 4X4  REMOLQUE HASTA 40.000 KG. DE P.M.A. CON GRÚA AUTOCARGANTE, DESTINADO AL TRANSPORTE DE MERCANCÍAS NO PELIGROSAS (EXCL. CIRCULACIÓN)</t>
  </si>
  <si>
    <t>C5R130000360</t>
  </si>
  <si>
    <t>00022549</t>
  </si>
  <si>
    <t xml:space="preserve">Matrícula: 7672 Marca: UPRIGHT Modelo: SL20 </t>
  </si>
  <si>
    <t>C5A510000037</t>
  </si>
  <si>
    <t>00074617</t>
  </si>
  <si>
    <t>CONVENIO COLECTIVO CONSTRUCCION JAEN</t>
  </si>
  <si>
    <t>L1-G-431000103</t>
  </si>
  <si>
    <t xml:space="preserve">ANEXO NUMERO 1: RELACIÓN DE PÓLIZAS QUE COMPONEN LA UNIDAD PRODUCTIVA B </t>
  </si>
  <si>
    <t>CIA</t>
  </si>
  <si>
    <t>PACC ONLINE</t>
  </si>
  <si>
    <t>RAMO</t>
  </si>
  <si>
    <t>RAMO PACC ONLINE</t>
  </si>
  <si>
    <t>RAMO 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</si>
</sst>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0.00\ &quot;€&quot;;[Red]\-#,##0.00\ &quot;€&quot;"/>
    <numFmt numFmtId="44" formatCode="_-* #,##0.00\ &quot;€&quot;_-;\-* #,##0.00\ &quot;€&quot;_-;_-* &quot;-&quot;??\ &quot;€&quot;_-;_-@_-"/>
    <numFmt numFmtId="164" formatCode="#,##0.00\ &quot;€&quot;"/>
    <numFmt numFmtId="165" formatCode="#,##0_ ;[Red]\-#,##0\ "/>
  </numFmts>
  <fonts count="12"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9"/>
      <color indexed="81"/>
      <name val="Tahoma"/>
      <family val="2"/>
    </font>
    <font>
      <b/>
      <sz val="9"/>
      <color indexed="81"/>
      <name val="Tahoma"/>
      <family val="2"/>
    </font>
    <font>
      <b/>
      <sz val="11"/>
      <name val="Calibri"/>
      <family val="2"/>
      <scheme val="minor"/>
    </font>
    <font>
      <sz val="11"/>
      <color theme="0"/>
      <name val="Calibri"/>
      <family val="2"/>
      <scheme val="minor"/>
    </font>
    <font>
      <b/>
      <sz val="18"/>
      <color theme="1"/>
      <name val="Calibri"/>
      <family val="2"/>
      <scheme val="minor"/>
    </font>
    <font>
      <b/>
      <sz val="11"/>
      <color rgb="FFFF0000"/>
      <name val="Calibri"/>
      <family val="2"/>
      <scheme val="minor"/>
    </font>
  </fonts>
  <fills count="1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tint="-4.9989318521683403E-2"/>
        <bgColor indexed="64"/>
      </patternFill>
    </fill>
    <fill>
      <patternFill patternType="solid">
        <fgColor rgb="FF4285F4"/>
        <bgColor indexed="64"/>
      </patternFill>
    </fill>
    <fill>
      <patternFill patternType="solid">
        <fgColor theme="1" tint="0.14999847407452621"/>
        <bgColor theme="9"/>
      </patternFill>
    </fill>
    <fill>
      <patternFill patternType="solid">
        <fgColor rgb="FFFF0000"/>
        <bgColor indexed="64"/>
      </patternFill>
    </fill>
    <fill>
      <patternFill patternType="solid">
        <fgColor rgb="FFFF0000"/>
        <bgColor theme="9" tint="0.79998168889431442"/>
      </patternFill>
    </fill>
    <fill>
      <patternFill patternType="solid">
        <fgColor rgb="FFFFFF00"/>
        <bgColor theme="9" tint="0.79998168889431442"/>
      </patternFill>
    </fill>
    <fill>
      <patternFill patternType="solid">
        <fgColor rgb="FFFFC000"/>
        <bgColor indexed="64"/>
      </patternFill>
    </fill>
    <fill>
      <patternFill patternType="solid">
        <fgColor rgb="FFFFC000"/>
        <bgColor theme="9" tint="0.79998168889431442"/>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auto="1"/>
      </top>
      <bottom style="thin">
        <color auto="1"/>
      </bottom>
      <diagonal/>
    </border>
    <border>
      <left/>
      <right/>
      <top style="thin">
        <color auto="1"/>
      </top>
      <bottom style="medium">
        <color indexed="64"/>
      </bottom>
      <diagonal/>
    </border>
    <border>
      <left/>
      <right/>
      <top/>
      <bottom style="thin">
        <color auto="1"/>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5">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44" fontId="2" fillId="2" borderId="2" xfId="1" applyFont="1" applyFill="1" applyBorder="1" applyAlignment="1">
      <alignment vertical="center"/>
    </xf>
    <xf numFmtId="0" fontId="2" fillId="2" borderId="2" xfId="0" applyFont="1" applyFill="1" applyBorder="1"/>
    <xf numFmtId="44" fontId="2" fillId="2" borderId="2" xfId="1" applyFont="1" applyFill="1" applyBorder="1" applyAlignment="1">
      <alignment vertical="center" wrapText="1"/>
    </xf>
    <xf numFmtId="0" fontId="0" fillId="3" borderId="1" xfId="0" applyFill="1" applyBorder="1"/>
    <xf numFmtId="0" fontId="0" fillId="3" borderId="2" xfId="0" applyFill="1" applyBorder="1"/>
    <xf numFmtId="22" fontId="0" fillId="3" borderId="2" xfId="0" applyNumberFormat="1" applyFill="1" applyBorder="1"/>
    <xf numFmtId="0" fontId="0" fillId="3" borderId="3" xfId="0" applyFill="1" applyBorder="1"/>
    <xf numFmtId="0" fontId="0" fillId="0" borderId="1" xfId="0" applyBorder="1"/>
    <xf numFmtId="0" fontId="0" fillId="0" borderId="2" xfId="0" applyBorder="1"/>
    <xf numFmtId="22" fontId="0" fillId="0" borderId="2" xfId="0" applyNumberFormat="1" applyBorder="1"/>
    <xf numFmtId="0" fontId="0" fillId="0" borderId="3" xfId="0" applyBorder="1"/>
    <xf numFmtId="44" fontId="0" fillId="0" borderId="2" xfId="1" applyFont="1" applyBorder="1"/>
    <xf numFmtId="44" fontId="0" fillId="0" borderId="3" xfId="1" applyFont="1" applyBorder="1"/>
    <xf numFmtId="44" fontId="0" fillId="3" borderId="2" xfId="1" applyFont="1" applyFill="1" applyBorder="1"/>
    <xf numFmtId="44" fontId="0" fillId="3" borderId="3" xfId="1" applyFont="1" applyFill="1" applyBorder="1"/>
    <xf numFmtId="44" fontId="0" fillId="0" borderId="0" xfId="1" applyFont="1"/>
    <xf numFmtId="0" fontId="3" fillId="0" borderId="0" xfId="0" applyFont="1" applyAlignment="1">
      <alignment horizontal="right"/>
    </xf>
    <xf numFmtId="44" fontId="3" fillId="0" borderId="0" xfId="1" applyFont="1"/>
    <xf numFmtId="0" fontId="3" fillId="0" borderId="0" xfId="0" applyFont="1"/>
    <xf numFmtId="10" fontId="3" fillId="0" borderId="0" xfId="2" applyNumberFormat="1" applyFont="1"/>
    <xf numFmtId="0" fontId="0" fillId="0" borderId="0" xfId="0" applyAlignment="1">
      <alignment vertical="center"/>
    </xf>
    <xf numFmtId="8" fontId="4" fillId="0" borderId="2" xfId="1" applyNumberFormat="1" applyFont="1" applyBorder="1"/>
    <xf numFmtId="8" fontId="0" fillId="0" borderId="2" xfId="1" applyNumberFormat="1" applyFont="1" applyBorder="1"/>
    <xf numFmtId="8" fontId="4" fillId="3" borderId="2" xfId="1" applyNumberFormat="1" applyFont="1" applyFill="1" applyBorder="1"/>
    <xf numFmtId="8" fontId="0" fillId="3" borderId="2" xfId="1" applyNumberFormat="1" applyFont="1" applyFill="1" applyBorder="1"/>
    <xf numFmtId="8" fontId="0" fillId="0" borderId="2" xfId="0" applyNumberFormat="1" applyBorder="1"/>
    <xf numFmtId="8" fontId="4" fillId="0" borderId="2" xfId="0" applyNumberFormat="1" applyFont="1" applyBorder="1"/>
    <xf numFmtId="8" fontId="5" fillId="0" borderId="2" xfId="0" applyNumberFormat="1" applyFont="1" applyBorder="1"/>
    <xf numFmtId="8" fontId="4" fillId="3" borderId="2" xfId="0" applyNumberFormat="1" applyFont="1" applyFill="1" applyBorder="1"/>
    <xf numFmtId="8" fontId="5" fillId="3" borderId="2" xfId="0" applyNumberFormat="1" applyFont="1" applyFill="1" applyBorder="1"/>
    <xf numFmtId="8" fontId="0" fillId="3" borderId="2" xfId="0" applyNumberFormat="1" applyFill="1" applyBorder="1"/>
    <xf numFmtId="8" fontId="5" fillId="0" borderId="2" xfId="1" applyNumberFormat="1" applyFont="1" applyBorder="1"/>
    <xf numFmtId="10" fontId="0" fillId="0" borderId="0" xfId="2" applyNumberFormat="1" applyFont="1"/>
    <xf numFmtId="0" fontId="3" fillId="0" borderId="0" xfId="0" applyFont="1" applyAlignment="1">
      <alignment vertical="center"/>
    </xf>
    <xf numFmtId="44" fontId="2" fillId="5" borderId="4" xfId="1" applyFont="1" applyFill="1" applyBorder="1" applyAlignment="1">
      <alignment horizontal="center" wrapText="1"/>
    </xf>
    <xf numFmtId="44" fontId="2" fillId="5" borderId="5" xfId="1" applyFont="1" applyFill="1" applyBorder="1" applyAlignment="1">
      <alignment horizontal="center" wrapText="1"/>
    </xf>
    <xf numFmtId="0" fontId="2" fillId="5" borderId="5" xfId="0" applyFont="1" applyFill="1" applyBorder="1" applyAlignment="1">
      <alignment horizontal="center"/>
    </xf>
    <xf numFmtId="44" fontId="2" fillId="5" borderId="6" xfId="1" applyFont="1" applyFill="1" applyBorder="1" applyAlignment="1">
      <alignment horizontal="center" wrapText="1"/>
    </xf>
    <xf numFmtId="0" fontId="5" fillId="0" borderId="2" xfId="0" applyFont="1" applyBorder="1"/>
    <xf numFmtId="0" fontId="2" fillId="2" borderId="1" xfId="0" applyFont="1" applyFill="1" applyBorder="1"/>
    <xf numFmtId="44" fontId="2" fillId="2" borderId="2" xfId="1" applyFont="1" applyFill="1" applyBorder="1" applyAlignment="1"/>
    <xf numFmtId="44" fontId="2" fillId="2" borderId="2" xfId="1" applyFont="1" applyFill="1" applyBorder="1" applyAlignment="1">
      <alignment wrapText="1"/>
    </xf>
    <xf numFmtId="44" fontId="2" fillId="2" borderId="3" xfId="1" applyFont="1" applyFill="1" applyBorder="1" applyAlignment="1">
      <alignment wrapText="1"/>
    </xf>
    <xf numFmtId="0" fontId="2" fillId="2" borderId="3" xfId="0" applyFont="1" applyFill="1" applyBorder="1"/>
    <xf numFmtId="44" fontId="2" fillId="0" borderId="2" xfId="1" applyFont="1" applyFill="1" applyBorder="1" applyAlignment="1">
      <alignment vertical="center" wrapText="1"/>
    </xf>
    <xf numFmtId="0" fontId="2" fillId="0" borderId="2" xfId="0" applyFont="1" applyBorder="1"/>
    <xf numFmtId="0" fontId="2" fillId="0" borderId="3" xfId="0" applyFont="1" applyBorder="1"/>
    <xf numFmtId="0" fontId="2" fillId="0" borderId="1" xfId="0" applyFont="1" applyBorder="1" applyAlignment="1">
      <alignment vertical="center"/>
    </xf>
    <xf numFmtId="0" fontId="2" fillId="0" borderId="2" xfId="0" applyFont="1" applyBorder="1" applyAlignment="1">
      <alignment vertical="center"/>
    </xf>
    <xf numFmtId="44" fontId="2" fillId="0" borderId="2" xfId="1" applyFont="1" applyFill="1" applyBorder="1" applyAlignment="1">
      <alignment vertical="center"/>
    </xf>
    <xf numFmtId="164" fontId="3" fillId="0" borderId="0" xfId="2" applyNumberFormat="1" applyFont="1"/>
    <xf numFmtId="165" fontId="0" fillId="0" borderId="2" xfId="0" applyNumberFormat="1" applyBorder="1"/>
    <xf numFmtId="165" fontId="0" fillId="3" borderId="2" xfId="0" applyNumberFormat="1" applyFill="1" applyBorder="1"/>
    <xf numFmtId="165" fontId="0" fillId="3" borderId="2" xfId="1" applyNumberFormat="1" applyFont="1" applyFill="1" applyBorder="1"/>
    <xf numFmtId="165" fontId="0" fillId="0" borderId="2" xfId="1" applyNumberFormat="1" applyFont="1" applyBorder="1"/>
    <xf numFmtId="0" fontId="0" fillId="7" borderId="2" xfId="0" applyFill="1" applyBorder="1"/>
    <xf numFmtId="0" fontId="0" fillId="8" borderId="2" xfId="0" applyFill="1" applyBorder="1"/>
    <xf numFmtId="0" fontId="0" fillId="9" borderId="2" xfId="0" applyFill="1" applyBorder="1"/>
    <xf numFmtId="22" fontId="0" fillId="10" borderId="2" xfId="0" applyNumberFormat="1" applyFill="1" applyBorder="1"/>
    <xf numFmtId="10" fontId="5" fillId="0" borderId="2" xfId="2" applyNumberFormat="1" applyFont="1" applyBorder="1"/>
    <xf numFmtId="10" fontId="5" fillId="0" borderId="2" xfId="2" applyNumberFormat="1" applyFont="1" applyFill="1" applyBorder="1"/>
    <xf numFmtId="44" fontId="0" fillId="0" borderId="0" xfId="1" applyFont="1" applyAlignment="1">
      <alignment vertical="center"/>
    </xf>
    <xf numFmtId="44" fontId="2" fillId="5" borderId="4" xfId="1" applyFont="1" applyFill="1" applyBorder="1" applyAlignment="1">
      <alignment horizontal="center" vertical="center" wrapText="1"/>
    </xf>
    <xf numFmtId="44" fontId="2" fillId="5" borderId="5" xfId="1" applyFont="1" applyFill="1" applyBorder="1" applyAlignment="1">
      <alignment horizontal="center" vertical="center" wrapText="1"/>
    </xf>
    <xf numFmtId="0" fontId="2" fillId="5" borderId="5" xfId="0" applyFont="1" applyFill="1" applyBorder="1" applyAlignment="1">
      <alignment horizontal="center" vertical="center"/>
    </xf>
    <xf numFmtId="44" fontId="2" fillId="5" borderId="6" xfId="1" applyFont="1" applyFill="1" applyBorder="1" applyAlignment="1">
      <alignment horizontal="center" vertical="center" wrapText="1"/>
    </xf>
    <xf numFmtId="2" fontId="0" fillId="0" borderId="0" xfId="0" applyNumberFormat="1"/>
    <xf numFmtId="2" fontId="0" fillId="0" borderId="0" xfId="0" applyNumberFormat="1" applyAlignment="1">
      <alignment vertical="center"/>
    </xf>
    <xf numFmtId="2" fontId="2" fillId="2" borderId="1" xfId="0" applyNumberFormat="1" applyFont="1" applyFill="1" applyBorder="1" applyAlignment="1">
      <alignment vertical="center"/>
    </xf>
    <xf numFmtId="2" fontId="0" fillId="0" borderId="1" xfId="0" applyNumberFormat="1" applyBorder="1"/>
    <xf numFmtId="2" fontId="0" fillId="3" borderId="1" xfId="0" applyNumberFormat="1" applyFill="1" applyBorder="1"/>
    <xf numFmtId="2" fontId="0" fillId="11" borderId="1" xfId="0" applyNumberFormat="1" applyFill="1" applyBorder="1"/>
    <xf numFmtId="0" fontId="9" fillId="5" borderId="0" xfId="0" applyFont="1" applyFill="1" applyAlignment="1">
      <alignment vertical="center" wrapText="1"/>
    </xf>
    <xf numFmtId="0" fontId="9" fillId="5" borderId="0" xfId="0" applyFont="1" applyFill="1" applyAlignment="1">
      <alignment vertical="center"/>
    </xf>
    <xf numFmtId="164" fontId="3" fillId="0" borderId="0" xfId="0" applyNumberFormat="1" applyFont="1"/>
    <xf numFmtId="44" fontId="10" fillId="12" borderId="0" xfId="1" applyFont="1" applyFill="1"/>
    <xf numFmtId="0" fontId="11" fillId="2" borderId="2" xfId="0" applyFont="1" applyFill="1" applyBorder="1" applyAlignment="1">
      <alignment vertical="center"/>
    </xf>
    <xf numFmtId="0" fontId="11" fillId="2" borderId="2" xfId="0" applyFont="1" applyFill="1" applyBorder="1"/>
    <xf numFmtId="44" fontId="11" fillId="2" borderId="2" xfId="1" applyFont="1" applyFill="1" applyBorder="1" applyAlignment="1"/>
    <xf numFmtId="44" fontId="11" fillId="2" borderId="2" xfId="1" applyFont="1" applyFill="1" applyBorder="1" applyAlignment="1">
      <alignment wrapText="1"/>
    </xf>
    <xf numFmtId="44" fontId="11" fillId="2" borderId="2" xfId="1" applyFont="1" applyFill="1" applyBorder="1" applyAlignment="1">
      <alignment vertical="center" wrapText="1"/>
    </xf>
    <xf numFmtId="0" fontId="8" fillId="2" borderId="2" xfId="0" applyFont="1" applyFill="1" applyBorder="1"/>
    <xf numFmtId="0" fontId="11" fillId="6" borderId="2" xfId="0" applyFont="1" applyFill="1" applyBorder="1"/>
    <xf numFmtId="0" fontId="11" fillId="2" borderId="3" xfId="0" applyFont="1" applyFill="1" applyBorder="1"/>
    <xf numFmtId="0" fontId="0" fillId="0" borderId="7" xfId="0" applyBorder="1"/>
    <xf numFmtId="0" fontId="0" fillId="0" borderId="9" xfId="0" applyBorder="1"/>
    <xf numFmtId="0" fontId="3" fillId="0" borderId="8" xfId="0" applyFont="1" applyBorder="1" applyAlignment="1">
      <alignment horizontal="left" vertical="top" wrapText="1"/>
    </xf>
    <xf numFmtId="0" fontId="2" fillId="0" borderId="0" xfId="0" applyFont="1" applyAlignment="1">
      <alignment horizontal="left" vertical="top" wrapText="1"/>
    </xf>
    <xf numFmtId="44" fontId="2" fillId="0" borderId="0" xfId="1" applyFont="1" applyFill="1" applyBorder="1" applyAlignment="1">
      <alignment horizontal="left" vertical="top" wrapText="1"/>
    </xf>
    <xf numFmtId="0" fontId="3" fillId="0" borderId="0" xfId="0" applyFont="1" applyAlignment="1">
      <alignment horizontal="left" vertical="top" wrapText="1"/>
    </xf>
    <xf numFmtId="164" fontId="0" fillId="0" borderId="9" xfId="1" applyNumberFormat="1" applyFont="1" applyBorder="1"/>
    <xf numFmtId="164" fontId="0" fillId="0" borderId="7" xfId="1" applyNumberFormat="1" applyFont="1" applyBorder="1"/>
    <xf numFmtId="14" fontId="0" fillId="0" borderId="9" xfId="0" applyNumberFormat="1" applyBorder="1"/>
    <xf numFmtId="14" fontId="0" fillId="0" borderId="7" xfId="0" applyNumberFormat="1" applyBorder="1"/>
    <xf numFmtId="164" fontId="0" fillId="0" borderId="0" xfId="1" applyNumberFormat="1" applyFont="1"/>
    <xf numFmtId="164" fontId="0" fillId="0" borderId="0" xfId="1" applyNumberFormat="1" applyFont="1" applyAlignment="1">
      <alignment vertical="center"/>
    </xf>
    <xf numFmtId="164" fontId="3" fillId="0" borderId="0" xfId="1" applyNumberFormat="1" applyFont="1" applyAlignment="1">
      <alignment horizontal="right"/>
    </xf>
    <xf numFmtId="14" fontId="0" fillId="0" borderId="0" xfId="0" applyNumberFormat="1"/>
    <xf numFmtId="44" fontId="10" fillId="4" borderId="0" xfId="1" applyFont="1" applyFill="1"/>
    <xf numFmtId="22" fontId="0" fillId="0" borderId="0" xfId="0" applyNumberFormat="1"/>
    <xf numFmtId="0" fontId="0" fillId="0" borderId="0" xfId="0" applyAlignment="1">
      <alignment wrapText="1"/>
    </xf>
    <xf numFmtId="0" fontId="0" fillId="13" borderId="0" xfId="0" applyFill="1"/>
  </cellXfs>
  <cellStyles count="3">
    <cellStyle name="Moneda" xfId="1" builtinId="4"/>
    <cellStyle name="Normal" xfId="0" builtinId="0"/>
    <cellStyle name="Porcentaje" xfId="2" builtinId="5"/>
  </cellStyles>
  <dxfs count="4">
    <dxf>
      <fill>
        <patternFill patternType="solid">
          <fgColor indexed="64"/>
          <bgColor theme="9" tint="0.39997558519241921"/>
        </patternFill>
      </fill>
    </dxf>
    <dxf>
      <numFmt numFmtId="27" formatCode="dd/mm/yyyy\ h:mm"/>
    </dxf>
    <dxf>
      <numFmt numFmtId="19" formatCode="dd/mm/yyyy"/>
    </dxf>
    <dxf>
      <numFmt numFmtId="27" formatCode="dd/mm/yyyy\ h:mm"/>
    </dxf>
  </dxfs>
  <tableStyles count="0" defaultTableStyle="TableStyleMedium2" defaultPivotStyle="PivotStyleLight16"/>
  <colors>
    <mruColors>
      <color rgb="FF4285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65BF37-90B7-4BD6-9364-F03FDA78F895}" name="Tabla1" displayName="Tabla1" ref="A1:AA28" totalsRowShown="0">
  <autoFilter ref="A1:AA28" xr:uid="{5965BF37-90B7-4BD6-9364-F03FDA78F895}"/>
  <tableColumns count="27">
    <tableColumn id="1" xr3:uid="{5C8FC83F-D65B-4572-86DB-490645CC9EEE}" name="cod_contrato"/>
    <tableColumn id="2" xr3:uid="{97740385-1F7A-43A0-A0B6-0BEA80089A17}" name="cliente"/>
    <tableColumn id="3" xr3:uid="{CA7EFC5E-F7DA-464E-8664-05E6FE9A6BA3}" name="compania"/>
    <tableColumn id="4" xr3:uid="{B8C4D953-2C17-48D0-B67D-7805D68A281B}" name="ramo"/>
    <tableColumn id="27" xr3:uid="{03CC0AE5-0499-4F9B-BB49-8423F509293E}" name="RAMO POL" dataDxfId="0"/>
    <tableColumn id="5" xr3:uid="{D64E12DB-E21E-45F6-8641-46A9EEBF93C1}" name="fefecto" dataDxfId="1"/>
    <tableColumn id="6" xr3:uid="{DF36B034-2D42-4F24-A3E8-D6F2155ED527}" name="fvencimiento" dataDxfId="3"/>
    <tableColumn id="7" xr3:uid="{35EE2C39-21A0-44A6-A3C9-79E9AB7C2AA1}" name="tipo_duracion"/>
    <tableColumn id="8" xr3:uid="{54B32D6C-9B3C-489B-A516-978380519D7C}" name="fproximo_recibo" dataDxfId="2"/>
    <tableColumn id="9" xr3:uid="{1F8C0A6B-7837-41E7-A6CC-E2F12E0A13C9}" name="medio_pago"/>
    <tableColumn id="10" xr3:uid="{9933C37C-93FA-417C-9AE9-521B43D0A420}" name="forma_pago"/>
    <tableColumn id="11" xr3:uid="{63CC1146-B111-42EB-B414-BB51AC82DF77}" name="riesgo"/>
    <tableColumn id="12" xr3:uid="{E95539F5-E6C0-4AC7-8745-A661575C9D3B}" name="situacion_riesgo"/>
    <tableColumn id="13" xr3:uid="{47AF8BF6-36FB-4C3A-8F5E-6EAB7B00B773}" name="num_poliza"/>
    <tableColumn id="14" xr3:uid="{9E65115B-9406-432C-9CAC-82E708D7CD60}" name="RecUlt12M_PrimaNeta"/>
    <tableColumn id="15" xr3:uid="{B1E80B2F-F32A-44A2-A0F8-995CE26A5B12}" name="RecUlt12M_PrimaTotal"/>
    <tableColumn id="16" xr3:uid="{FAB0B091-529A-4412-A04E-3E7405784DE1}" name="RecUlt12M_Comision"/>
    <tableColumn id="17" xr3:uid="{7EEBCAC7-4E1D-4FDD-8D23-0CA9223591DF}" name="cif"/>
    <tableColumn id="18" xr3:uid="{1C41E23E-900C-4D03-A0EC-AB3BC467E3A6}" name="direccion"/>
    <tableColumn id="19" xr3:uid="{69B0A37B-749E-46D0-AFF1-E74AF5EBF7E6}" name="provincia"/>
    <tableColumn id="20" xr3:uid="{FAD9AFDB-D468-4FEA-BF34-82D9326E21E3}" name="poblacion"/>
    <tableColumn id="21" xr3:uid="{03BE7C48-B351-4199-978B-6A005D13533F}" name="cp"/>
    <tableColumn id="22" xr3:uid="{B9A2F3EC-41D0-41B4-894E-26EA8CB494EA}" name="tlf1"/>
    <tableColumn id="23" xr3:uid="{ABD1CC1E-7CF0-43CD-BE6B-A94A7817908B}" name="movil"/>
    <tableColumn id="24" xr3:uid="{91EC79EA-FFC5-4B3D-8637-F9346586274A}" name="email2"/>
    <tableColumn id="25" xr3:uid="{C9824B7D-16F5-4646-9787-40628F5F7B99}" name="cuenta_iban"/>
    <tableColumn id="26" xr3:uid="{993FB2EA-AA71-497E-9F07-F7F094B8E1D9}" name="cuenta_bic"/>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85392-2F92-4356-A3B2-708490C0CCBA}">
  <sheetPr>
    <tabColor rgb="FFFFFF00"/>
  </sheetPr>
  <dimension ref="A1:BJ672"/>
  <sheetViews>
    <sheetView topLeftCell="AH4" workbookViewId="0">
      <selection activeCell="B8" sqref="A8:XFD8"/>
    </sheetView>
  </sheetViews>
  <sheetFormatPr baseColWidth="10" defaultRowHeight="15" x14ac:dyDescent="0.25"/>
  <cols>
    <col min="1" max="1" width="12.140625" bestFit="1" customWidth="1"/>
    <col min="2" max="2" width="15" customWidth="1"/>
    <col min="3" max="3" width="43.28515625" customWidth="1"/>
    <col min="4" max="4" width="50.5703125" customWidth="1"/>
    <col min="5" max="5" width="32.5703125" customWidth="1"/>
    <col min="6" max="6" width="13.85546875" customWidth="1"/>
    <col min="7" max="7" width="54.5703125" customWidth="1"/>
    <col min="8" max="8" width="42.5703125" customWidth="1"/>
    <col min="9" max="9" width="35.7109375" bestFit="1" customWidth="1"/>
    <col min="10" max="10" width="51.5703125" customWidth="1"/>
    <col min="11" max="11" width="17.7109375" style="18" customWidth="1"/>
    <col min="12" max="12" width="14.85546875" style="18" customWidth="1"/>
    <col min="13" max="13" width="13.42578125" style="18" customWidth="1"/>
    <col min="14" max="14" width="8" customWidth="1"/>
    <col min="15" max="15" width="9.85546875" customWidth="1"/>
    <col min="16" max="16" width="17.85546875" customWidth="1"/>
    <col min="17" max="18" width="15.42578125" bestFit="1" customWidth="1"/>
    <col min="19" max="19" width="19.5703125" bestFit="1" customWidth="1"/>
    <col min="20" max="20" width="14.5703125" bestFit="1" customWidth="1"/>
    <col min="21" max="21" width="14.42578125" bestFit="1" customWidth="1"/>
    <col min="22" max="22" width="11" bestFit="1" customWidth="1"/>
    <col min="23" max="23" width="10.140625" bestFit="1" customWidth="1"/>
    <col min="24" max="24" width="14.7109375" bestFit="1" customWidth="1"/>
    <col min="25" max="25" width="100.7109375" bestFit="1" customWidth="1"/>
    <col min="26" max="26" width="26.5703125" bestFit="1" customWidth="1"/>
    <col min="27" max="27" width="50.85546875" bestFit="1" customWidth="1"/>
    <col min="28" max="28" width="70.28515625" customWidth="1"/>
    <col min="29" max="29" width="30.28515625" customWidth="1"/>
    <col min="30" max="30" width="21.28515625" bestFit="1" customWidth="1"/>
    <col min="31" max="31" width="14.42578125" bestFit="1" customWidth="1"/>
    <col min="32" max="32" width="54.42578125" bestFit="1" customWidth="1"/>
    <col min="33" max="33" width="12.85546875" bestFit="1" customWidth="1"/>
    <col min="34" max="34" width="16.5703125" customWidth="1"/>
    <col min="35" max="35" width="19.7109375" bestFit="1" customWidth="1"/>
    <col min="36" max="36" width="10.5703125" bestFit="1" customWidth="1"/>
    <col min="37" max="37" width="13.140625" bestFit="1" customWidth="1"/>
    <col min="38" max="38" width="15.28515625" bestFit="1" customWidth="1"/>
    <col min="39" max="39" width="29.140625" bestFit="1" customWidth="1"/>
    <col min="40" max="40" width="11.85546875" bestFit="1" customWidth="1"/>
    <col min="41" max="41" width="8.5703125" bestFit="1" customWidth="1"/>
    <col min="42" max="43" width="11.140625" bestFit="1" customWidth="1"/>
    <col min="44" max="44" width="16.42578125" bestFit="1" customWidth="1"/>
    <col min="45" max="45" width="29.42578125" bestFit="1" customWidth="1"/>
    <col min="46" max="46" width="11.140625" bestFit="1" customWidth="1"/>
    <col min="47" max="47" width="39.85546875" bestFit="1" customWidth="1"/>
    <col min="48" max="48" width="31.7109375" bestFit="1" customWidth="1"/>
    <col min="49" max="49" width="19.85546875" bestFit="1" customWidth="1"/>
    <col min="50" max="50" width="14.42578125" bestFit="1" customWidth="1"/>
    <col min="51" max="51" width="16.5703125" bestFit="1" customWidth="1"/>
    <col min="52" max="52" width="11" bestFit="1" customWidth="1"/>
    <col min="53" max="53" width="17.5703125" bestFit="1" customWidth="1"/>
    <col min="54" max="54" width="14.85546875" bestFit="1" customWidth="1"/>
    <col min="55" max="55" width="20.140625" bestFit="1" customWidth="1"/>
    <col min="56" max="56" width="35.140625" bestFit="1" customWidth="1"/>
    <col min="57" max="57" width="28.85546875" bestFit="1" customWidth="1"/>
    <col min="58" max="58" width="10.85546875" bestFit="1" customWidth="1"/>
    <col min="60" max="60" width="10.85546875" bestFit="1" customWidth="1"/>
    <col min="62" max="62" width="25.42578125" customWidth="1"/>
  </cols>
  <sheetData>
    <row r="1" spans="1:62" ht="15.75" thickBot="1" x14ac:dyDescent="0.3"/>
    <row r="2" spans="1:62" ht="45.75" thickBot="1" x14ac:dyDescent="0.3">
      <c r="K2" s="37" t="s">
        <v>3374</v>
      </c>
      <c r="L2" s="38" t="s">
        <v>3375</v>
      </c>
      <c r="M2" s="38" t="s">
        <v>3376</v>
      </c>
      <c r="N2" s="38" t="s">
        <v>3377</v>
      </c>
      <c r="O2" s="38" t="s">
        <v>3378</v>
      </c>
      <c r="P2" s="39" t="s">
        <v>3379</v>
      </c>
      <c r="Q2" s="40" t="s">
        <v>3380</v>
      </c>
    </row>
    <row r="4" spans="1:62" x14ac:dyDescent="0.25">
      <c r="J4" s="19" t="s">
        <v>3354</v>
      </c>
      <c r="K4" s="20">
        <f>SUM(K9:K651)</f>
        <v>469396.98999999918</v>
      </c>
      <c r="L4" s="20">
        <f>SUM(L9:L651)</f>
        <v>230313.47000000023</v>
      </c>
      <c r="M4" s="20" t="e">
        <f>SUM(M9:M651)</f>
        <v>#REF!</v>
      </c>
      <c r="N4" s="21">
        <f>COUNT(K9:K651)</f>
        <v>643</v>
      </c>
      <c r="O4" s="22" t="e">
        <f>+M4/L4</f>
        <v>#REF!</v>
      </c>
      <c r="P4" s="20">
        <f>+L4/N4</f>
        <v>358.18580093312636</v>
      </c>
      <c r="Q4" s="20" t="e">
        <f>+M4/N4</f>
        <v>#REF!</v>
      </c>
    </row>
    <row r="5" spans="1:62" x14ac:dyDescent="0.25">
      <c r="J5" s="19" t="s">
        <v>3353</v>
      </c>
      <c r="K5" s="20">
        <f>SUBTOTAL(9,K9:K651)</f>
        <v>469396.98999999918</v>
      </c>
      <c r="L5" s="20">
        <f>SUBTOTAL(9,L9:L651)</f>
        <v>230313.47000000023</v>
      </c>
      <c r="M5" s="20" t="e">
        <f>SUBTOTAL(9,M9:M651)</f>
        <v>#REF!</v>
      </c>
      <c r="N5" s="21">
        <f>SUBTOTAL(2,K9:K651)</f>
        <v>643</v>
      </c>
      <c r="O5" s="22" t="e">
        <f>+M5/L5</f>
        <v>#REF!</v>
      </c>
      <c r="P5" s="20">
        <f>+L5/N5</f>
        <v>358.18580093312636</v>
      </c>
      <c r="Q5" s="20" t="e">
        <f>+M5/N5</f>
        <v>#REF!</v>
      </c>
    </row>
    <row r="6" spans="1:62" x14ac:dyDescent="0.25">
      <c r="K6" s="22">
        <f>+K5/K4</f>
        <v>1</v>
      </c>
      <c r="L6" s="22">
        <f>+L5/L4</f>
        <v>1</v>
      </c>
      <c r="M6" s="22" t="e">
        <f>+M5/M4</f>
        <v>#REF!</v>
      </c>
      <c r="N6" s="22">
        <f>+N5/N4</f>
        <v>1</v>
      </c>
      <c r="O6" s="22" t="e">
        <f t="shared" ref="O6:Q6" si="0">+O5/O4</f>
        <v>#REF!</v>
      </c>
      <c r="P6" s="22">
        <f t="shared" si="0"/>
        <v>1</v>
      </c>
      <c r="Q6" s="22" t="e">
        <f t="shared" si="0"/>
        <v>#REF!</v>
      </c>
    </row>
    <row r="8" spans="1:62" ht="23.45" customHeight="1" x14ac:dyDescent="0.25">
      <c r="A8" s="42" t="s">
        <v>0</v>
      </c>
      <c r="B8" s="4" t="s">
        <v>1</v>
      </c>
      <c r="C8" s="4" t="s">
        <v>2</v>
      </c>
      <c r="D8" s="4" t="s">
        <v>3</v>
      </c>
      <c r="E8" s="4" t="s">
        <v>4</v>
      </c>
      <c r="F8" s="4" t="s">
        <v>5</v>
      </c>
      <c r="G8" s="4" t="s">
        <v>6</v>
      </c>
      <c r="H8" s="4" t="s">
        <v>7</v>
      </c>
      <c r="I8" s="4" t="s">
        <v>8</v>
      </c>
      <c r="J8" s="4" t="s">
        <v>9</v>
      </c>
      <c r="K8" s="43" t="s">
        <v>10</v>
      </c>
      <c r="L8" s="43" t="s">
        <v>3372</v>
      </c>
      <c r="M8" s="43" t="s">
        <v>3373</v>
      </c>
      <c r="N8" s="4" t="s">
        <v>11</v>
      </c>
      <c r="O8" s="4" t="s">
        <v>12</v>
      </c>
      <c r="P8" s="4" t="s">
        <v>13</v>
      </c>
      <c r="Q8" s="4" t="s">
        <v>14</v>
      </c>
      <c r="R8" s="4" t="s">
        <v>15</v>
      </c>
      <c r="S8" s="4" t="s">
        <v>16</v>
      </c>
      <c r="T8" s="4" t="s">
        <v>17</v>
      </c>
      <c r="U8" s="4" t="s">
        <v>18</v>
      </c>
      <c r="V8" s="4" t="s">
        <v>19</v>
      </c>
      <c r="W8" s="4" t="s">
        <v>20</v>
      </c>
      <c r="X8" s="4" t="s">
        <v>21</v>
      </c>
      <c r="Y8" s="4" t="s">
        <v>22</v>
      </c>
      <c r="Z8" s="4" t="s">
        <v>23</v>
      </c>
      <c r="AA8" s="4" t="s">
        <v>24</v>
      </c>
      <c r="AB8" s="4" t="s">
        <v>25</v>
      </c>
      <c r="AC8" s="4" t="s">
        <v>26</v>
      </c>
      <c r="AD8" s="4" t="s">
        <v>27</v>
      </c>
      <c r="AE8" s="4" t="s">
        <v>28</v>
      </c>
      <c r="AF8" s="4" t="s">
        <v>29</v>
      </c>
      <c r="AG8" s="4" t="s">
        <v>30</v>
      </c>
      <c r="AH8" s="4" t="s">
        <v>31</v>
      </c>
      <c r="AI8" s="4" t="s">
        <v>32</v>
      </c>
      <c r="AJ8" s="4" t="s">
        <v>33</v>
      </c>
      <c r="AK8" s="4" t="s">
        <v>34</v>
      </c>
      <c r="AL8" s="4" t="s">
        <v>35</v>
      </c>
      <c r="AM8" s="4" t="s">
        <v>36</v>
      </c>
      <c r="AN8" s="4" t="s">
        <v>37</v>
      </c>
      <c r="AO8" s="4" t="s">
        <v>38</v>
      </c>
      <c r="AP8" s="4" t="s">
        <v>39</v>
      </c>
      <c r="AQ8" s="4" t="s">
        <v>40</v>
      </c>
      <c r="AR8" s="4" t="s">
        <v>41</v>
      </c>
      <c r="AS8" s="4" t="s">
        <v>42</v>
      </c>
      <c r="AT8" s="4" t="s">
        <v>43</v>
      </c>
      <c r="AU8" s="4" t="s">
        <v>44</v>
      </c>
      <c r="AV8" s="4" t="s">
        <v>45</v>
      </c>
      <c r="AW8" s="4" t="s">
        <v>46</v>
      </c>
      <c r="AX8" s="4" t="s">
        <v>47</v>
      </c>
      <c r="AY8" s="4" t="s">
        <v>48</v>
      </c>
      <c r="AZ8" s="4" t="s">
        <v>49</v>
      </c>
      <c r="BA8" s="4" t="s">
        <v>50</v>
      </c>
      <c r="BB8" s="4" t="s">
        <v>51</v>
      </c>
      <c r="BC8" s="4" t="s">
        <v>52</v>
      </c>
      <c r="BD8" s="4" t="s">
        <v>53</v>
      </c>
      <c r="BE8" s="43" t="s">
        <v>54</v>
      </c>
      <c r="BF8" s="44" t="s">
        <v>55</v>
      </c>
      <c r="BG8" s="44" t="s">
        <v>56</v>
      </c>
      <c r="BH8" s="44" t="s">
        <v>57</v>
      </c>
      <c r="BI8" s="44" t="s">
        <v>58</v>
      </c>
      <c r="BJ8" s="45" t="s">
        <v>59</v>
      </c>
    </row>
    <row r="9" spans="1:62" x14ac:dyDescent="0.25">
      <c r="A9" s="10" t="s">
        <v>1565</v>
      </c>
      <c r="B9" s="11" t="s">
        <v>1299</v>
      </c>
      <c r="C9" s="11" t="s">
        <v>1300</v>
      </c>
      <c r="D9" s="11" t="s">
        <v>1566</v>
      </c>
      <c r="E9" s="11" t="s">
        <v>1567</v>
      </c>
      <c r="F9" s="11" t="s">
        <v>64</v>
      </c>
      <c r="G9" s="11" t="s">
        <v>1567</v>
      </c>
      <c r="H9" s="11" t="s">
        <v>1523</v>
      </c>
      <c r="I9" s="11" t="s">
        <v>1303</v>
      </c>
      <c r="J9" s="11"/>
      <c r="K9" s="24">
        <v>94133.36</v>
      </c>
      <c r="L9" s="25">
        <v>0</v>
      </c>
      <c r="M9" s="25" t="e">
        <f>L9*(VLOOKUP(I9,#REF!,2,FALSE))</f>
        <v>#REF!</v>
      </c>
      <c r="N9" s="11" t="s">
        <v>67</v>
      </c>
      <c r="O9" s="11" t="s">
        <v>68</v>
      </c>
      <c r="P9" s="11" t="s">
        <v>69</v>
      </c>
      <c r="Q9" s="12">
        <v>40907.388159722221</v>
      </c>
      <c r="R9" s="12">
        <v>48212.388159722221</v>
      </c>
      <c r="S9" s="11" t="s">
        <v>70</v>
      </c>
      <c r="T9" s="12"/>
      <c r="U9" s="11" t="s">
        <v>91</v>
      </c>
      <c r="V9" s="11" t="s">
        <v>1313</v>
      </c>
      <c r="W9" s="11" t="s">
        <v>73</v>
      </c>
      <c r="X9" s="11" t="s">
        <v>73</v>
      </c>
      <c r="Y9" s="11" t="s">
        <v>74</v>
      </c>
      <c r="Z9" s="11" t="s">
        <v>106</v>
      </c>
      <c r="AA9" s="11" t="s">
        <v>1349</v>
      </c>
      <c r="AB9" s="11" t="s">
        <v>1568</v>
      </c>
      <c r="AC9" s="11" t="s">
        <v>78</v>
      </c>
      <c r="AD9" s="12"/>
      <c r="AE9" s="12"/>
      <c r="AF9" s="11" t="s">
        <v>1569</v>
      </c>
      <c r="AG9" s="11" t="s">
        <v>80</v>
      </c>
      <c r="AH9" s="11" t="s">
        <v>78</v>
      </c>
      <c r="AI9" s="12">
        <v>41639</v>
      </c>
      <c r="AJ9" s="11" t="s">
        <v>1570</v>
      </c>
      <c r="AK9" s="11" t="s">
        <v>78</v>
      </c>
      <c r="AL9" s="11" t="b">
        <v>0</v>
      </c>
      <c r="AM9" s="11" t="s">
        <v>1571</v>
      </c>
      <c r="AN9" s="11" t="b">
        <v>0</v>
      </c>
      <c r="AO9" s="11" t="b">
        <v>0</v>
      </c>
      <c r="AP9" s="11" t="b">
        <v>0</v>
      </c>
      <c r="AQ9" s="11" t="b">
        <v>0</v>
      </c>
      <c r="AR9" s="11" t="b">
        <v>0</v>
      </c>
      <c r="AS9" s="11" t="s">
        <v>96</v>
      </c>
      <c r="AT9" s="11" t="b">
        <v>0</v>
      </c>
      <c r="AU9" s="11" t="s">
        <v>125</v>
      </c>
      <c r="AV9" s="11" t="s">
        <v>78</v>
      </c>
      <c r="AW9" s="11" t="s">
        <v>78</v>
      </c>
      <c r="AX9" s="12">
        <v>40947</v>
      </c>
      <c r="AY9" s="11" t="s">
        <v>85</v>
      </c>
      <c r="AZ9" s="11" t="s">
        <v>86</v>
      </c>
      <c r="BA9" s="11" t="s">
        <v>87</v>
      </c>
      <c r="BB9" s="11" t="b">
        <v>0</v>
      </c>
      <c r="BC9" s="11">
        <v>0</v>
      </c>
      <c r="BD9" s="11">
        <v>0</v>
      </c>
      <c r="BE9" s="11"/>
      <c r="BF9" s="11">
        <v>0</v>
      </c>
      <c r="BG9" s="11"/>
      <c r="BH9" s="11">
        <v>0</v>
      </c>
      <c r="BI9" s="11">
        <v>0</v>
      </c>
      <c r="BJ9" s="13">
        <v>94133.36</v>
      </c>
    </row>
    <row r="10" spans="1:62" x14ac:dyDescent="0.25">
      <c r="A10" s="10" t="s">
        <v>1336</v>
      </c>
      <c r="B10" s="11" t="s">
        <v>1299</v>
      </c>
      <c r="C10" s="11" t="s">
        <v>1300</v>
      </c>
      <c r="D10" s="11" t="s">
        <v>1337</v>
      </c>
      <c r="E10" s="11" t="s">
        <v>1338</v>
      </c>
      <c r="F10" s="11" t="s">
        <v>64</v>
      </c>
      <c r="G10" s="11" t="s">
        <v>1338</v>
      </c>
      <c r="H10" s="11" t="s">
        <v>281</v>
      </c>
      <c r="I10" s="11" t="s">
        <v>1303</v>
      </c>
      <c r="J10" s="11" t="s">
        <v>1326</v>
      </c>
      <c r="K10" s="24">
        <v>30300</v>
      </c>
      <c r="L10" s="25">
        <v>0</v>
      </c>
      <c r="M10" s="25" t="e">
        <f>L10*(VLOOKUP(I10,#REF!,2,FALSE))</f>
        <v>#REF!</v>
      </c>
      <c r="N10" s="11" t="s">
        <v>67</v>
      </c>
      <c r="O10" s="11" t="s">
        <v>68</v>
      </c>
      <c r="P10" s="11" t="s">
        <v>69</v>
      </c>
      <c r="Q10" s="12">
        <v>41985.570810185185</v>
      </c>
      <c r="R10" s="12">
        <v>46733.570810185185</v>
      </c>
      <c r="S10" s="11" t="s">
        <v>1312</v>
      </c>
      <c r="T10" s="12"/>
      <c r="U10" s="11" t="s">
        <v>91</v>
      </c>
      <c r="V10" s="11" t="s">
        <v>1313</v>
      </c>
      <c r="W10" s="11" t="s">
        <v>73</v>
      </c>
      <c r="X10" s="11" t="s">
        <v>73</v>
      </c>
      <c r="Y10" s="11" t="s">
        <v>74</v>
      </c>
      <c r="Z10" s="11" t="s">
        <v>106</v>
      </c>
      <c r="AA10" s="11" t="s">
        <v>1314</v>
      </c>
      <c r="AB10" s="11" t="s">
        <v>1339</v>
      </c>
      <c r="AC10" s="11" t="s">
        <v>78</v>
      </c>
      <c r="AD10" s="12"/>
      <c r="AE10" s="12"/>
      <c r="AF10" s="11"/>
      <c r="AG10" s="11" t="s">
        <v>78</v>
      </c>
      <c r="AH10" s="11" t="s">
        <v>78</v>
      </c>
      <c r="AI10" s="12"/>
      <c r="AJ10" s="11" t="s">
        <v>78</v>
      </c>
      <c r="AK10" s="11" t="s">
        <v>78</v>
      </c>
      <c r="AL10" s="11" t="b">
        <v>0</v>
      </c>
      <c r="AM10" s="11" t="s">
        <v>1340</v>
      </c>
      <c r="AN10" s="11" t="b">
        <v>0</v>
      </c>
      <c r="AO10" s="11" t="b">
        <v>0</v>
      </c>
      <c r="AP10" s="11" t="b">
        <v>0</v>
      </c>
      <c r="AQ10" s="11" t="b">
        <v>0</v>
      </c>
      <c r="AR10" s="11" t="b">
        <v>0</v>
      </c>
      <c r="AS10" s="11" t="s">
        <v>96</v>
      </c>
      <c r="AT10" s="11" t="b">
        <v>0</v>
      </c>
      <c r="AU10" s="11" t="s">
        <v>1335</v>
      </c>
      <c r="AV10" s="11" t="s">
        <v>734</v>
      </c>
      <c r="AW10" s="11" t="s">
        <v>78</v>
      </c>
      <c r="AX10" s="12">
        <v>42017</v>
      </c>
      <c r="AY10" s="11" t="s">
        <v>85</v>
      </c>
      <c r="AZ10" s="11" t="s">
        <v>86</v>
      </c>
      <c r="BA10" s="11" t="s">
        <v>87</v>
      </c>
      <c r="BB10" s="11" t="b">
        <v>0</v>
      </c>
      <c r="BC10" s="11">
        <v>0</v>
      </c>
      <c r="BD10" s="11">
        <v>0</v>
      </c>
      <c r="BE10" s="14"/>
      <c r="BF10" s="11">
        <v>0</v>
      </c>
      <c r="BG10" s="14"/>
      <c r="BH10" s="11">
        <v>0</v>
      </c>
      <c r="BI10" s="14">
        <v>0</v>
      </c>
      <c r="BJ10" s="15">
        <v>30300</v>
      </c>
    </row>
    <row r="11" spans="1:62" x14ac:dyDescent="0.25">
      <c r="A11" s="6" t="s">
        <v>1341</v>
      </c>
      <c r="B11" s="7" t="s">
        <v>1299</v>
      </c>
      <c r="C11" s="7" t="s">
        <v>1300</v>
      </c>
      <c r="D11" s="7" t="s">
        <v>1338</v>
      </c>
      <c r="E11" s="7" t="s">
        <v>1338</v>
      </c>
      <c r="F11" s="7" t="s">
        <v>64</v>
      </c>
      <c r="G11" s="7" t="s">
        <v>1338</v>
      </c>
      <c r="H11" s="7" t="s">
        <v>281</v>
      </c>
      <c r="I11" s="7" t="s">
        <v>1303</v>
      </c>
      <c r="J11" s="7" t="s">
        <v>1326</v>
      </c>
      <c r="K11" s="26">
        <v>30300</v>
      </c>
      <c r="L11" s="27">
        <v>0</v>
      </c>
      <c r="M11" s="27" t="e">
        <f>L11*(VLOOKUP(I11,#REF!,2,FALSE))</f>
        <v>#REF!</v>
      </c>
      <c r="N11" s="7" t="s">
        <v>67</v>
      </c>
      <c r="O11" s="7" t="s">
        <v>68</v>
      </c>
      <c r="P11" s="7" t="s">
        <v>69</v>
      </c>
      <c r="Q11" s="8">
        <v>41985.568749999999</v>
      </c>
      <c r="R11" s="8">
        <v>48560.568749999999</v>
      </c>
      <c r="S11" s="7" t="s">
        <v>1312</v>
      </c>
      <c r="T11" s="8"/>
      <c r="U11" s="7" t="s">
        <v>91</v>
      </c>
      <c r="V11" s="7" t="s">
        <v>1313</v>
      </c>
      <c r="W11" s="7" t="s">
        <v>73</v>
      </c>
      <c r="X11" s="7" t="s">
        <v>73</v>
      </c>
      <c r="Y11" s="7" t="s">
        <v>74</v>
      </c>
      <c r="Z11" s="7" t="s">
        <v>106</v>
      </c>
      <c r="AA11" s="7" t="s">
        <v>1314</v>
      </c>
      <c r="AB11" s="7" t="s">
        <v>1342</v>
      </c>
      <c r="AC11" s="7" t="s">
        <v>78</v>
      </c>
      <c r="AD11" s="8"/>
      <c r="AE11" s="8"/>
      <c r="AF11" s="7"/>
      <c r="AG11" s="7" t="s">
        <v>78</v>
      </c>
      <c r="AH11" s="7" t="s">
        <v>78</v>
      </c>
      <c r="AI11" s="8"/>
      <c r="AJ11" s="7" t="s">
        <v>78</v>
      </c>
      <c r="AK11" s="7" t="s">
        <v>78</v>
      </c>
      <c r="AL11" s="7" t="b">
        <v>0</v>
      </c>
      <c r="AM11" s="7" t="s">
        <v>1343</v>
      </c>
      <c r="AN11" s="7" t="b">
        <v>0</v>
      </c>
      <c r="AO11" s="7" t="b">
        <v>0</v>
      </c>
      <c r="AP11" s="7" t="b">
        <v>0</v>
      </c>
      <c r="AQ11" s="7" t="b">
        <v>0</v>
      </c>
      <c r="AR11" s="7" t="b">
        <v>0</v>
      </c>
      <c r="AS11" s="7" t="s">
        <v>96</v>
      </c>
      <c r="AT11" s="7" t="b">
        <v>0</v>
      </c>
      <c r="AU11" s="7" t="s">
        <v>1335</v>
      </c>
      <c r="AV11" s="7" t="s">
        <v>734</v>
      </c>
      <c r="AW11" s="7" t="s">
        <v>78</v>
      </c>
      <c r="AX11" s="8">
        <v>42017</v>
      </c>
      <c r="AY11" s="7" t="s">
        <v>85</v>
      </c>
      <c r="AZ11" s="7" t="s">
        <v>86</v>
      </c>
      <c r="BA11" s="7" t="s">
        <v>87</v>
      </c>
      <c r="BB11" s="7" t="b">
        <v>0</v>
      </c>
      <c r="BC11" s="7">
        <v>0</v>
      </c>
      <c r="BD11" s="7">
        <v>0</v>
      </c>
      <c r="BE11" s="7"/>
      <c r="BF11" s="7">
        <v>0</v>
      </c>
      <c r="BG11" s="7"/>
      <c r="BH11" s="7">
        <v>0</v>
      </c>
      <c r="BI11" s="7">
        <v>0</v>
      </c>
      <c r="BJ11" s="9">
        <v>30300</v>
      </c>
    </row>
    <row r="12" spans="1:62" x14ac:dyDescent="0.25">
      <c r="A12" s="6" t="s">
        <v>1347</v>
      </c>
      <c r="B12" s="7" t="s">
        <v>1299</v>
      </c>
      <c r="C12" s="7" t="s">
        <v>1300</v>
      </c>
      <c r="D12" s="7" t="s">
        <v>427</v>
      </c>
      <c r="E12" s="7" t="s">
        <v>427</v>
      </c>
      <c r="F12" s="7" t="s">
        <v>64</v>
      </c>
      <c r="G12" s="7" t="s">
        <v>427</v>
      </c>
      <c r="H12" s="7" t="s">
        <v>281</v>
      </c>
      <c r="I12" s="7" t="s">
        <v>1303</v>
      </c>
      <c r="J12" s="7" t="s">
        <v>1348</v>
      </c>
      <c r="K12" s="26">
        <v>27900</v>
      </c>
      <c r="L12" s="27">
        <v>0</v>
      </c>
      <c r="M12" s="27" t="e">
        <f>L12*(VLOOKUP(I12,#REF!,2,FALSE))</f>
        <v>#REF!</v>
      </c>
      <c r="N12" s="7" t="s">
        <v>67</v>
      </c>
      <c r="O12" s="7" t="s">
        <v>68</v>
      </c>
      <c r="P12" s="7" t="s">
        <v>69</v>
      </c>
      <c r="Q12" s="8">
        <v>42278.489976851852</v>
      </c>
      <c r="R12" s="8">
        <v>45931.489976851852</v>
      </c>
      <c r="S12" s="7" t="s">
        <v>1312</v>
      </c>
      <c r="T12" s="8">
        <v>42278</v>
      </c>
      <c r="U12" s="7" t="s">
        <v>91</v>
      </c>
      <c r="V12" s="7" t="s">
        <v>1313</v>
      </c>
      <c r="W12" s="7" t="s">
        <v>73</v>
      </c>
      <c r="X12" s="7" t="s">
        <v>73</v>
      </c>
      <c r="Y12" s="7" t="s">
        <v>287</v>
      </c>
      <c r="Z12" s="7" t="s">
        <v>106</v>
      </c>
      <c r="AA12" s="7" t="s">
        <v>1349</v>
      </c>
      <c r="AB12" s="7" t="s">
        <v>1350</v>
      </c>
      <c r="AC12" s="7" t="s">
        <v>78</v>
      </c>
      <c r="AD12" s="8"/>
      <c r="AE12" s="8"/>
      <c r="AF12" s="7"/>
      <c r="AG12" s="7" t="s">
        <v>78</v>
      </c>
      <c r="AH12" s="7" t="s">
        <v>78</v>
      </c>
      <c r="AI12" s="8"/>
      <c r="AJ12" s="7" t="s">
        <v>1351</v>
      </c>
      <c r="AK12" s="7" t="s">
        <v>78</v>
      </c>
      <c r="AL12" s="7" t="b">
        <v>0</v>
      </c>
      <c r="AM12" s="7" t="s">
        <v>1352</v>
      </c>
      <c r="AN12" s="7" t="b">
        <v>0</v>
      </c>
      <c r="AO12" s="7" t="b">
        <v>0</v>
      </c>
      <c r="AP12" s="7" t="b">
        <v>0</v>
      </c>
      <c r="AQ12" s="7" t="b">
        <v>0</v>
      </c>
      <c r="AR12" s="7" t="b">
        <v>0</v>
      </c>
      <c r="AS12" s="7" t="s">
        <v>96</v>
      </c>
      <c r="AT12" s="7" t="b">
        <v>0</v>
      </c>
      <c r="AU12" s="7" t="s">
        <v>1258</v>
      </c>
      <c r="AV12" s="7" t="s">
        <v>78</v>
      </c>
      <c r="AW12" s="7" t="s">
        <v>78</v>
      </c>
      <c r="AX12" s="8">
        <v>42279</v>
      </c>
      <c r="AY12" s="7" t="s">
        <v>85</v>
      </c>
      <c r="AZ12" s="7" t="s">
        <v>86</v>
      </c>
      <c r="BA12" s="7" t="s">
        <v>87</v>
      </c>
      <c r="BB12" s="7" t="b">
        <v>0</v>
      </c>
      <c r="BC12" s="7">
        <v>0</v>
      </c>
      <c r="BD12" s="7">
        <v>0</v>
      </c>
      <c r="BE12" s="7"/>
      <c r="BF12" s="7">
        <v>0</v>
      </c>
      <c r="BG12" s="7"/>
      <c r="BH12" s="7">
        <v>0</v>
      </c>
      <c r="BI12" s="7">
        <v>0</v>
      </c>
      <c r="BJ12" s="9">
        <v>27900</v>
      </c>
    </row>
    <row r="13" spans="1:62" x14ac:dyDescent="0.25">
      <c r="A13" s="10" t="s">
        <v>1353</v>
      </c>
      <c r="B13" s="11" t="s">
        <v>1299</v>
      </c>
      <c r="C13" s="11" t="s">
        <v>1300</v>
      </c>
      <c r="D13" s="11" t="s">
        <v>1338</v>
      </c>
      <c r="E13" s="11" t="s">
        <v>1338</v>
      </c>
      <c r="F13" s="11" t="s">
        <v>64</v>
      </c>
      <c r="G13" s="11" t="s">
        <v>1338</v>
      </c>
      <c r="H13" s="11" t="s">
        <v>281</v>
      </c>
      <c r="I13" s="11" t="s">
        <v>1303</v>
      </c>
      <c r="J13" s="11" t="s">
        <v>1354</v>
      </c>
      <c r="K13" s="24">
        <v>13700</v>
      </c>
      <c r="L13" s="25">
        <v>0</v>
      </c>
      <c r="M13" s="25" t="e">
        <f>L13*(VLOOKUP(I13,#REF!,2,FALSE))</f>
        <v>#REF!</v>
      </c>
      <c r="N13" s="11" t="s">
        <v>67</v>
      </c>
      <c r="O13" s="11" t="s">
        <v>68</v>
      </c>
      <c r="P13" s="11" t="s">
        <v>69</v>
      </c>
      <c r="Q13" s="12">
        <v>42328.389826388891</v>
      </c>
      <c r="R13" s="12">
        <v>48538.389826388891</v>
      </c>
      <c r="S13" s="11" t="s">
        <v>1312</v>
      </c>
      <c r="T13" s="12"/>
      <c r="U13" s="11" t="s">
        <v>91</v>
      </c>
      <c r="V13" s="11" t="s">
        <v>1313</v>
      </c>
      <c r="W13" s="11" t="s">
        <v>73</v>
      </c>
      <c r="X13" s="11" t="s">
        <v>73</v>
      </c>
      <c r="Y13" s="11" t="s">
        <v>74</v>
      </c>
      <c r="Z13" s="11" t="s">
        <v>106</v>
      </c>
      <c r="AA13" s="11" t="s">
        <v>1314</v>
      </c>
      <c r="AB13" s="11" t="s">
        <v>1342</v>
      </c>
      <c r="AC13" s="11" t="s">
        <v>78</v>
      </c>
      <c r="AD13" s="12"/>
      <c r="AE13" s="12"/>
      <c r="AF13" s="11"/>
      <c r="AG13" s="11" t="s">
        <v>78</v>
      </c>
      <c r="AH13" s="11" t="s">
        <v>78</v>
      </c>
      <c r="AI13" s="12"/>
      <c r="AJ13" s="11" t="s">
        <v>78</v>
      </c>
      <c r="AK13" s="11" t="s">
        <v>78</v>
      </c>
      <c r="AL13" s="11" t="b">
        <v>0</v>
      </c>
      <c r="AM13" s="11" t="s">
        <v>1355</v>
      </c>
      <c r="AN13" s="11" t="b">
        <v>0</v>
      </c>
      <c r="AO13" s="11" t="b">
        <v>0</v>
      </c>
      <c r="AP13" s="11" t="b">
        <v>0</v>
      </c>
      <c r="AQ13" s="11" t="b">
        <v>0</v>
      </c>
      <c r="AR13" s="11" t="b">
        <v>0</v>
      </c>
      <c r="AS13" s="11" t="s">
        <v>96</v>
      </c>
      <c r="AT13" s="11" t="b">
        <v>0</v>
      </c>
      <c r="AU13" s="11" t="s">
        <v>1258</v>
      </c>
      <c r="AV13" s="11" t="s">
        <v>734</v>
      </c>
      <c r="AW13" s="11" t="s">
        <v>78</v>
      </c>
      <c r="AX13" s="12">
        <v>42366</v>
      </c>
      <c r="AY13" s="11" t="s">
        <v>85</v>
      </c>
      <c r="AZ13" s="11" t="s">
        <v>86</v>
      </c>
      <c r="BA13" s="11" t="s">
        <v>87</v>
      </c>
      <c r="BB13" s="11" t="b">
        <v>0</v>
      </c>
      <c r="BC13" s="11">
        <v>0</v>
      </c>
      <c r="BD13" s="11">
        <v>0</v>
      </c>
      <c r="BE13" s="11"/>
      <c r="BF13" s="11">
        <v>0</v>
      </c>
      <c r="BG13" s="11"/>
      <c r="BH13" s="11">
        <v>0</v>
      </c>
      <c r="BI13" s="11">
        <v>0</v>
      </c>
      <c r="BJ13" s="13">
        <v>13700</v>
      </c>
    </row>
    <row r="14" spans="1:62" x14ac:dyDescent="0.25">
      <c r="A14" s="6" t="s">
        <v>1356</v>
      </c>
      <c r="B14" s="7" t="s">
        <v>1299</v>
      </c>
      <c r="C14" s="7" t="s">
        <v>1300</v>
      </c>
      <c r="D14" s="7" t="s">
        <v>1337</v>
      </c>
      <c r="E14" s="7" t="s">
        <v>1338</v>
      </c>
      <c r="F14" s="7" t="s">
        <v>64</v>
      </c>
      <c r="G14" s="7" t="s">
        <v>1338</v>
      </c>
      <c r="H14" s="7" t="s">
        <v>281</v>
      </c>
      <c r="I14" s="7" t="s">
        <v>1303</v>
      </c>
      <c r="J14" s="7" t="s">
        <v>1354</v>
      </c>
      <c r="K14" s="26">
        <v>13700</v>
      </c>
      <c r="L14" s="27">
        <v>0</v>
      </c>
      <c r="M14" s="27" t="e">
        <f>L14*(VLOOKUP(I14,#REF!,2,FALSE))</f>
        <v>#REF!</v>
      </c>
      <c r="N14" s="7" t="s">
        <v>67</v>
      </c>
      <c r="O14" s="7" t="s">
        <v>68</v>
      </c>
      <c r="P14" s="7" t="s">
        <v>69</v>
      </c>
      <c r="Q14" s="8">
        <v>42328.399872685186</v>
      </c>
      <c r="R14" s="8">
        <v>46711.399872685186</v>
      </c>
      <c r="S14" s="7" t="s">
        <v>1312</v>
      </c>
      <c r="T14" s="8"/>
      <c r="U14" s="7" t="s">
        <v>91</v>
      </c>
      <c r="V14" s="7" t="s">
        <v>1313</v>
      </c>
      <c r="W14" s="7" t="s">
        <v>73</v>
      </c>
      <c r="X14" s="7" t="s">
        <v>73</v>
      </c>
      <c r="Y14" s="7" t="s">
        <v>74</v>
      </c>
      <c r="Z14" s="7" t="s">
        <v>106</v>
      </c>
      <c r="AA14" s="7" t="s">
        <v>1314</v>
      </c>
      <c r="AB14" s="7" t="s">
        <v>1339</v>
      </c>
      <c r="AC14" s="7" t="s">
        <v>78</v>
      </c>
      <c r="AD14" s="8"/>
      <c r="AE14" s="8"/>
      <c r="AF14" s="7"/>
      <c r="AG14" s="7" t="s">
        <v>78</v>
      </c>
      <c r="AH14" s="7" t="s">
        <v>78</v>
      </c>
      <c r="AI14" s="8"/>
      <c r="AJ14" s="7" t="s">
        <v>78</v>
      </c>
      <c r="AK14" s="7" t="s">
        <v>78</v>
      </c>
      <c r="AL14" s="7" t="b">
        <v>0</v>
      </c>
      <c r="AM14" s="7" t="s">
        <v>1357</v>
      </c>
      <c r="AN14" s="7" t="b">
        <v>0</v>
      </c>
      <c r="AO14" s="7" t="b">
        <v>0</v>
      </c>
      <c r="AP14" s="7" t="b">
        <v>0</v>
      </c>
      <c r="AQ14" s="7" t="b">
        <v>0</v>
      </c>
      <c r="AR14" s="7" t="b">
        <v>0</v>
      </c>
      <c r="AS14" s="7" t="s">
        <v>96</v>
      </c>
      <c r="AT14" s="7" t="b">
        <v>0</v>
      </c>
      <c r="AU14" s="7" t="s">
        <v>1258</v>
      </c>
      <c r="AV14" s="7" t="s">
        <v>734</v>
      </c>
      <c r="AW14" s="7" t="s">
        <v>78</v>
      </c>
      <c r="AX14" s="8">
        <v>42366</v>
      </c>
      <c r="AY14" s="7" t="s">
        <v>85</v>
      </c>
      <c r="AZ14" s="7" t="s">
        <v>86</v>
      </c>
      <c r="BA14" s="7" t="s">
        <v>87</v>
      </c>
      <c r="BB14" s="7" t="b">
        <v>0</v>
      </c>
      <c r="BC14" s="7">
        <v>0</v>
      </c>
      <c r="BD14" s="7">
        <v>0</v>
      </c>
      <c r="BE14" s="7"/>
      <c r="BF14" s="7">
        <v>0</v>
      </c>
      <c r="BG14" s="7"/>
      <c r="BH14" s="7">
        <v>0</v>
      </c>
      <c r="BI14" s="7">
        <v>0</v>
      </c>
      <c r="BJ14" s="9">
        <v>13700</v>
      </c>
    </row>
    <row r="15" spans="1:62" x14ac:dyDescent="0.25">
      <c r="A15" s="10" t="s">
        <v>1317</v>
      </c>
      <c r="B15" s="11" t="s">
        <v>1299</v>
      </c>
      <c r="C15" s="11" t="s">
        <v>1300</v>
      </c>
      <c r="D15" s="11" t="s">
        <v>1310</v>
      </c>
      <c r="E15" s="11" t="s">
        <v>1310</v>
      </c>
      <c r="F15" s="11" t="s">
        <v>64</v>
      </c>
      <c r="G15" s="11" t="s">
        <v>1310</v>
      </c>
      <c r="H15" s="11" t="s">
        <v>281</v>
      </c>
      <c r="I15" s="11" t="s">
        <v>1303</v>
      </c>
      <c r="J15" s="11" t="s">
        <v>1311</v>
      </c>
      <c r="K15" s="24">
        <v>5900</v>
      </c>
      <c r="L15" s="25">
        <v>0</v>
      </c>
      <c r="M15" s="25" t="e">
        <f>L15*(VLOOKUP(I15,#REF!,2,FALSE))</f>
        <v>#REF!</v>
      </c>
      <c r="N15" s="11" t="s">
        <v>67</v>
      </c>
      <c r="O15" s="11" t="s">
        <v>68</v>
      </c>
      <c r="P15" s="11" t="s">
        <v>69</v>
      </c>
      <c r="Q15" s="12">
        <v>41052.410532407404</v>
      </c>
      <c r="R15" s="12">
        <v>50913.410532407404</v>
      </c>
      <c r="S15" s="11" t="s">
        <v>1312</v>
      </c>
      <c r="T15" s="12"/>
      <c r="U15" s="11" t="s">
        <v>91</v>
      </c>
      <c r="V15" s="11" t="s">
        <v>1313</v>
      </c>
      <c r="W15" s="11" t="s">
        <v>73</v>
      </c>
      <c r="X15" s="11" t="s">
        <v>73</v>
      </c>
      <c r="Y15" s="11" t="s">
        <v>74</v>
      </c>
      <c r="Z15" s="11" t="s">
        <v>106</v>
      </c>
      <c r="AA15" s="11" t="s">
        <v>1314</v>
      </c>
      <c r="AB15" s="11" t="s">
        <v>1318</v>
      </c>
      <c r="AC15" s="11" t="s">
        <v>78</v>
      </c>
      <c r="AD15" s="12"/>
      <c r="AE15" s="12"/>
      <c r="AF15" s="11"/>
      <c r="AG15" s="11" t="s">
        <v>78</v>
      </c>
      <c r="AH15" s="11" t="s">
        <v>78</v>
      </c>
      <c r="AI15" s="12"/>
      <c r="AJ15" s="11" t="s">
        <v>78</v>
      </c>
      <c r="AK15" s="11" t="s">
        <v>78</v>
      </c>
      <c r="AL15" s="11" t="b">
        <v>0</v>
      </c>
      <c r="AM15" s="11" t="s">
        <v>1319</v>
      </c>
      <c r="AN15" s="11" t="b">
        <v>0</v>
      </c>
      <c r="AO15" s="11" t="b">
        <v>0</v>
      </c>
      <c r="AP15" s="11" t="b">
        <v>0</v>
      </c>
      <c r="AQ15" s="11" t="b">
        <v>0</v>
      </c>
      <c r="AR15" s="11" t="b">
        <v>0</v>
      </c>
      <c r="AS15" s="11" t="s">
        <v>96</v>
      </c>
      <c r="AT15" s="11" t="b">
        <v>1</v>
      </c>
      <c r="AU15" s="11" t="s">
        <v>1204</v>
      </c>
      <c r="AV15" s="11" t="s">
        <v>78</v>
      </c>
      <c r="AW15" s="11" t="s">
        <v>78</v>
      </c>
      <c r="AX15" s="12">
        <v>41067</v>
      </c>
      <c r="AY15" s="11" t="s">
        <v>85</v>
      </c>
      <c r="AZ15" s="11" t="s">
        <v>86</v>
      </c>
      <c r="BA15" s="11" t="s">
        <v>87</v>
      </c>
      <c r="BB15" s="11" t="b">
        <v>0</v>
      </c>
      <c r="BC15" s="11">
        <v>0</v>
      </c>
      <c r="BD15" s="11">
        <v>0</v>
      </c>
      <c r="BE15" s="11"/>
      <c r="BF15" s="11">
        <v>0</v>
      </c>
      <c r="BG15" s="11"/>
      <c r="BH15" s="11">
        <v>0</v>
      </c>
      <c r="BI15" s="11">
        <v>0</v>
      </c>
      <c r="BJ15" s="13">
        <v>5900</v>
      </c>
    </row>
    <row r="16" spans="1:62" x14ac:dyDescent="0.25">
      <c r="A16" s="6" t="s">
        <v>1330</v>
      </c>
      <c r="B16" s="7" t="s">
        <v>1299</v>
      </c>
      <c r="C16" s="7" t="s">
        <v>1300</v>
      </c>
      <c r="D16" s="7" t="s">
        <v>1331</v>
      </c>
      <c r="E16" s="7" t="s">
        <v>1331</v>
      </c>
      <c r="F16" s="7" t="s">
        <v>64</v>
      </c>
      <c r="G16" s="7" t="s">
        <v>1331</v>
      </c>
      <c r="H16" s="7" t="s">
        <v>281</v>
      </c>
      <c r="I16" s="7" t="s">
        <v>1303</v>
      </c>
      <c r="J16" s="7" t="s">
        <v>1326</v>
      </c>
      <c r="K16" s="26">
        <v>4770</v>
      </c>
      <c r="L16" s="27">
        <v>0</v>
      </c>
      <c r="M16" s="27" t="e">
        <f>L16*(VLOOKUP(I16,#REF!,2,FALSE))</f>
        <v>#REF!</v>
      </c>
      <c r="N16" s="7" t="s">
        <v>67</v>
      </c>
      <c r="O16" s="7" t="s">
        <v>68</v>
      </c>
      <c r="P16" s="7" t="s">
        <v>69</v>
      </c>
      <c r="Q16" s="8">
        <v>41953.604421296295</v>
      </c>
      <c r="R16" s="8">
        <v>49623.604421296295</v>
      </c>
      <c r="S16" s="7" t="s">
        <v>1312</v>
      </c>
      <c r="T16" s="8"/>
      <c r="U16" s="7" t="s">
        <v>91</v>
      </c>
      <c r="V16" s="7" t="s">
        <v>1313</v>
      </c>
      <c r="W16" s="7" t="s">
        <v>73</v>
      </c>
      <c r="X16" s="7" t="s">
        <v>73</v>
      </c>
      <c r="Y16" s="7" t="s">
        <v>1332</v>
      </c>
      <c r="Z16" s="7" t="s">
        <v>106</v>
      </c>
      <c r="AA16" s="7" t="s">
        <v>1314</v>
      </c>
      <c r="AB16" s="7" t="s">
        <v>1333</v>
      </c>
      <c r="AC16" s="7" t="s">
        <v>78</v>
      </c>
      <c r="AD16" s="8"/>
      <c r="AE16" s="8"/>
      <c r="AF16" s="7"/>
      <c r="AG16" s="7" t="s">
        <v>78</v>
      </c>
      <c r="AH16" s="7" t="s">
        <v>78</v>
      </c>
      <c r="AI16" s="8"/>
      <c r="AJ16" s="7" t="s">
        <v>78</v>
      </c>
      <c r="AK16" s="7" t="s">
        <v>78</v>
      </c>
      <c r="AL16" s="7" t="b">
        <v>0</v>
      </c>
      <c r="AM16" s="7" t="s">
        <v>1334</v>
      </c>
      <c r="AN16" s="7" t="b">
        <v>0</v>
      </c>
      <c r="AO16" s="7" t="b">
        <v>0</v>
      </c>
      <c r="AP16" s="7" t="b">
        <v>0</v>
      </c>
      <c r="AQ16" s="7" t="b">
        <v>0</v>
      </c>
      <c r="AR16" s="7" t="b">
        <v>0</v>
      </c>
      <c r="AS16" s="7" t="s">
        <v>96</v>
      </c>
      <c r="AT16" s="7" t="b">
        <v>0</v>
      </c>
      <c r="AU16" s="7" t="s">
        <v>1335</v>
      </c>
      <c r="AV16" s="7" t="s">
        <v>78</v>
      </c>
      <c r="AW16" s="7" t="s">
        <v>78</v>
      </c>
      <c r="AX16" s="8">
        <v>41961</v>
      </c>
      <c r="AY16" s="7" t="s">
        <v>85</v>
      </c>
      <c r="AZ16" s="7" t="s">
        <v>86</v>
      </c>
      <c r="BA16" s="7" t="s">
        <v>87</v>
      </c>
      <c r="BB16" s="7" t="b">
        <v>0</v>
      </c>
      <c r="BC16" s="7">
        <v>0</v>
      </c>
      <c r="BD16" s="7">
        <v>0</v>
      </c>
      <c r="BE16" s="7"/>
      <c r="BF16" s="7">
        <v>0</v>
      </c>
      <c r="BG16" s="7"/>
      <c r="BH16" s="7">
        <v>0</v>
      </c>
      <c r="BI16" s="7">
        <v>0</v>
      </c>
      <c r="BJ16" s="9">
        <v>4770</v>
      </c>
    </row>
    <row r="17" spans="1:62" x14ac:dyDescent="0.25">
      <c r="A17" s="10" t="s">
        <v>1628</v>
      </c>
      <c r="B17" s="11"/>
      <c r="C17" s="11"/>
      <c r="D17" s="11" t="s">
        <v>1337</v>
      </c>
      <c r="E17" s="11" t="s">
        <v>1338</v>
      </c>
      <c r="F17" s="11" t="s">
        <v>64</v>
      </c>
      <c r="G17" s="11" t="s">
        <v>1338</v>
      </c>
      <c r="H17" s="11" t="s">
        <v>296</v>
      </c>
      <c r="I17" s="11" t="s">
        <v>1303</v>
      </c>
      <c r="J17" s="11" t="s">
        <v>1629</v>
      </c>
      <c r="K17" s="24">
        <v>3500</v>
      </c>
      <c r="L17" s="25">
        <v>0</v>
      </c>
      <c r="M17" s="25" t="e">
        <f>L17*(VLOOKUP(I17,#REF!,2,FALSE))</f>
        <v>#REF!</v>
      </c>
      <c r="N17" s="11" t="s">
        <v>67</v>
      </c>
      <c r="O17" s="11" t="s">
        <v>68</v>
      </c>
      <c r="P17" s="11" t="s">
        <v>69</v>
      </c>
      <c r="Q17" s="12">
        <v>43445.455636574072</v>
      </c>
      <c r="R17" s="12">
        <v>46367.455636574072</v>
      </c>
      <c r="S17" s="11" t="s">
        <v>1312</v>
      </c>
      <c r="T17" s="12"/>
      <c r="U17" s="11" t="s">
        <v>91</v>
      </c>
      <c r="V17" s="11" t="s">
        <v>1313</v>
      </c>
      <c r="W17" s="11" t="s">
        <v>73</v>
      </c>
      <c r="X17" s="11" t="s">
        <v>73</v>
      </c>
      <c r="Y17" s="11" t="s">
        <v>1332</v>
      </c>
      <c r="Z17" s="11" t="s">
        <v>106</v>
      </c>
      <c r="AA17" s="11" t="s">
        <v>1314</v>
      </c>
      <c r="AB17" s="11" t="s">
        <v>1339</v>
      </c>
      <c r="AC17" s="11" t="s">
        <v>78</v>
      </c>
      <c r="AD17" s="12"/>
      <c r="AE17" s="12"/>
      <c r="AF17" s="11"/>
      <c r="AG17" s="11" t="s">
        <v>78</v>
      </c>
      <c r="AH17" s="11" t="s">
        <v>78</v>
      </c>
      <c r="AI17" s="12"/>
      <c r="AJ17" s="11" t="s">
        <v>78</v>
      </c>
      <c r="AK17" s="11" t="s">
        <v>78</v>
      </c>
      <c r="AL17" s="11" t="b">
        <v>0</v>
      </c>
      <c r="AM17" s="11" t="s">
        <v>1630</v>
      </c>
      <c r="AN17" s="11" t="b">
        <v>0</v>
      </c>
      <c r="AO17" s="11" t="b">
        <v>0</v>
      </c>
      <c r="AP17" s="11" t="b">
        <v>0</v>
      </c>
      <c r="AQ17" s="11" t="b">
        <v>0</v>
      </c>
      <c r="AR17" s="11" t="b">
        <v>0</v>
      </c>
      <c r="AS17" s="11" t="s">
        <v>96</v>
      </c>
      <c r="AT17" s="11" t="b">
        <v>0</v>
      </c>
      <c r="AU17" s="11" t="s">
        <v>1631</v>
      </c>
      <c r="AV17" s="11" t="s">
        <v>78</v>
      </c>
      <c r="AW17" s="11" t="s">
        <v>78</v>
      </c>
      <c r="AX17" s="12">
        <v>43496</v>
      </c>
      <c r="AY17" s="11" t="s">
        <v>85</v>
      </c>
      <c r="AZ17" s="11" t="s">
        <v>86</v>
      </c>
      <c r="BA17" s="11" t="s">
        <v>87</v>
      </c>
      <c r="BB17" s="11" t="b">
        <v>0</v>
      </c>
      <c r="BC17" s="11">
        <v>0</v>
      </c>
      <c r="BD17" s="11">
        <v>0</v>
      </c>
      <c r="BE17" s="11"/>
      <c r="BF17" s="11">
        <v>0</v>
      </c>
      <c r="BG17" s="11"/>
      <c r="BH17" s="11">
        <v>0</v>
      </c>
      <c r="BI17" s="11">
        <v>0</v>
      </c>
      <c r="BJ17" s="13">
        <v>3500</v>
      </c>
    </row>
    <row r="18" spans="1:62" x14ac:dyDescent="0.25">
      <c r="A18" s="6" t="s">
        <v>1632</v>
      </c>
      <c r="B18" s="7"/>
      <c r="C18" s="7"/>
      <c r="D18" s="7" t="s">
        <v>1338</v>
      </c>
      <c r="E18" s="7" t="s">
        <v>1338</v>
      </c>
      <c r="F18" s="7" t="s">
        <v>64</v>
      </c>
      <c r="G18" s="7" t="s">
        <v>1338</v>
      </c>
      <c r="H18" s="7" t="s">
        <v>296</v>
      </c>
      <c r="I18" s="7" t="s">
        <v>1303</v>
      </c>
      <c r="J18" s="7" t="s">
        <v>1629</v>
      </c>
      <c r="K18" s="26">
        <v>3500</v>
      </c>
      <c r="L18" s="27">
        <v>0</v>
      </c>
      <c r="M18" s="27" t="e">
        <f>L18*(VLOOKUP(I18,#REF!,2,FALSE))</f>
        <v>#REF!</v>
      </c>
      <c r="N18" s="7" t="s">
        <v>67</v>
      </c>
      <c r="O18" s="7" t="s">
        <v>68</v>
      </c>
      <c r="P18" s="7" t="s">
        <v>69</v>
      </c>
      <c r="Q18" s="8">
        <v>43445.452013888891</v>
      </c>
      <c r="R18" s="8">
        <v>48193.452013888891</v>
      </c>
      <c r="S18" s="7" t="s">
        <v>1312</v>
      </c>
      <c r="T18" s="8"/>
      <c r="U18" s="7" t="s">
        <v>91</v>
      </c>
      <c r="V18" s="7" t="s">
        <v>1313</v>
      </c>
      <c r="W18" s="7" t="s">
        <v>73</v>
      </c>
      <c r="X18" s="7" t="s">
        <v>73</v>
      </c>
      <c r="Y18" s="7" t="s">
        <v>1332</v>
      </c>
      <c r="Z18" s="7" t="s">
        <v>106</v>
      </c>
      <c r="AA18" s="7" t="s">
        <v>1314</v>
      </c>
      <c r="AB18" s="7" t="s">
        <v>1342</v>
      </c>
      <c r="AC18" s="7" t="s">
        <v>78</v>
      </c>
      <c r="AD18" s="8"/>
      <c r="AE18" s="8"/>
      <c r="AF18" s="7"/>
      <c r="AG18" s="7" t="s">
        <v>78</v>
      </c>
      <c r="AH18" s="7" t="s">
        <v>78</v>
      </c>
      <c r="AI18" s="8"/>
      <c r="AJ18" s="7" t="s">
        <v>78</v>
      </c>
      <c r="AK18" s="7" t="s">
        <v>78</v>
      </c>
      <c r="AL18" s="7" t="b">
        <v>0</v>
      </c>
      <c r="AM18" s="7" t="s">
        <v>1633</v>
      </c>
      <c r="AN18" s="7" t="b">
        <v>0</v>
      </c>
      <c r="AO18" s="7" t="b">
        <v>0</v>
      </c>
      <c r="AP18" s="7" t="b">
        <v>0</v>
      </c>
      <c r="AQ18" s="7" t="b">
        <v>0</v>
      </c>
      <c r="AR18" s="7" t="b">
        <v>0</v>
      </c>
      <c r="AS18" s="7" t="s">
        <v>96</v>
      </c>
      <c r="AT18" s="7" t="b">
        <v>0</v>
      </c>
      <c r="AU18" s="7" t="s">
        <v>1631</v>
      </c>
      <c r="AV18" s="7" t="s">
        <v>78</v>
      </c>
      <c r="AW18" s="7" t="s">
        <v>78</v>
      </c>
      <c r="AX18" s="8">
        <v>43496</v>
      </c>
      <c r="AY18" s="7" t="s">
        <v>85</v>
      </c>
      <c r="AZ18" s="7" t="s">
        <v>86</v>
      </c>
      <c r="BA18" s="7" t="s">
        <v>87</v>
      </c>
      <c r="BB18" s="7" t="b">
        <v>0</v>
      </c>
      <c r="BC18" s="7">
        <v>0</v>
      </c>
      <c r="BD18" s="7">
        <v>0</v>
      </c>
      <c r="BE18" s="7"/>
      <c r="BF18" s="7">
        <v>0</v>
      </c>
      <c r="BG18" s="7"/>
      <c r="BH18" s="7">
        <v>0</v>
      </c>
      <c r="BI18" s="7">
        <v>0</v>
      </c>
      <c r="BJ18" s="9">
        <v>3500</v>
      </c>
    </row>
    <row r="19" spans="1:62" x14ac:dyDescent="0.25">
      <c r="A19" s="6" t="s">
        <v>1308</v>
      </c>
      <c r="B19" s="7" t="s">
        <v>1299</v>
      </c>
      <c r="C19" s="7" t="s">
        <v>1300</v>
      </c>
      <c r="D19" s="7" t="s">
        <v>1309</v>
      </c>
      <c r="E19" s="7" t="s">
        <v>1310</v>
      </c>
      <c r="F19" s="7" t="s">
        <v>64</v>
      </c>
      <c r="G19" s="7" t="s">
        <v>1310</v>
      </c>
      <c r="H19" s="7" t="s">
        <v>281</v>
      </c>
      <c r="I19" s="7" t="s">
        <v>1303</v>
      </c>
      <c r="J19" s="7" t="s">
        <v>1311</v>
      </c>
      <c r="K19" s="26">
        <v>3200</v>
      </c>
      <c r="L19" s="27">
        <v>0</v>
      </c>
      <c r="M19" s="27" t="e">
        <f>L19*(VLOOKUP(I19,#REF!,2,FALSE))</f>
        <v>#REF!</v>
      </c>
      <c r="N19" s="7" t="s">
        <v>67</v>
      </c>
      <c r="O19" s="7" t="s">
        <v>68</v>
      </c>
      <c r="P19" s="7" t="s">
        <v>69</v>
      </c>
      <c r="Q19" s="8">
        <v>41052.404548611114</v>
      </c>
      <c r="R19" s="8">
        <v>50183.404548611114</v>
      </c>
      <c r="S19" s="7" t="s">
        <v>1312</v>
      </c>
      <c r="T19" s="8"/>
      <c r="U19" s="7" t="s">
        <v>91</v>
      </c>
      <c r="V19" s="7" t="s">
        <v>1313</v>
      </c>
      <c r="W19" s="7" t="s">
        <v>73</v>
      </c>
      <c r="X19" s="7" t="s">
        <v>73</v>
      </c>
      <c r="Y19" s="7" t="s">
        <v>74</v>
      </c>
      <c r="Z19" s="7" t="s">
        <v>106</v>
      </c>
      <c r="AA19" s="7" t="s">
        <v>1314</v>
      </c>
      <c r="AB19" s="7" t="s">
        <v>1315</v>
      </c>
      <c r="AC19" s="7" t="s">
        <v>78</v>
      </c>
      <c r="AD19" s="8"/>
      <c r="AE19" s="8"/>
      <c r="AF19" s="7"/>
      <c r="AG19" s="7" t="s">
        <v>78</v>
      </c>
      <c r="AH19" s="7" t="s">
        <v>78</v>
      </c>
      <c r="AI19" s="8"/>
      <c r="AJ19" s="7" t="s">
        <v>78</v>
      </c>
      <c r="AK19" s="7" t="s">
        <v>78</v>
      </c>
      <c r="AL19" s="7" t="b">
        <v>0</v>
      </c>
      <c r="AM19" s="7" t="s">
        <v>1316</v>
      </c>
      <c r="AN19" s="7" t="b">
        <v>0</v>
      </c>
      <c r="AO19" s="7" t="b">
        <v>0</v>
      </c>
      <c r="AP19" s="7" t="b">
        <v>0</v>
      </c>
      <c r="AQ19" s="7" t="b">
        <v>0</v>
      </c>
      <c r="AR19" s="7" t="b">
        <v>0</v>
      </c>
      <c r="AS19" s="7" t="s">
        <v>96</v>
      </c>
      <c r="AT19" s="7" t="b">
        <v>1</v>
      </c>
      <c r="AU19" s="7" t="s">
        <v>1204</v>
      </c>
      <c r="AV19" s="7" t="s">
        <v>78</v>
      </c>
      <c r="AW19" s="7" t="s">
        <v>78</v>
      </c>
      <c r="AX19" s="8">
        <v>41067</v>
      </c>
      <c r="AY19" s="7" t="s">
        <v>85</v>
      </c>
      <c r="AZ19" s="7" t="s">
        <v>86</v>
      </c>
      <c r="BA19" s="7" t="s">
        <v>87</v>
      </c>
      <c r="BB19" s="7" t="b">
        <v>0</v>
      </c>
      <c r="BC19" s="7">
        <v>0</v>
      </c>
      <c r="BD19" s="7">
        <v>0</v>
      </c>
      <c r="BE19" s="7"/>
      <c r="BF19" s="7">
        <v>0</v>
      </c>
      <c r="BG19" s="7"/>
      <c r="BH19" s="7">
        <v>0</v>
      </c>
      <c r="BI19" s="7">
        <v>0</v>
      </c>
      <c r="BJ19" s="9">
        <v>3200</v>
      </c>
    </row>
    <row r="20" spans="1:62" x14ac:dyDescent="0.25">
      <c r="A20" s="6" t="s">
        <v>3209</v>
      </c>
      <c r="B20" s="7" t="s">
        <v>2271</v>
      </c>
      <c r="C20" s="7" t="s">
        <v>2272</v>
      </c>
      <c r="D20" s="7" t="s">
        <v>1618</v>
      </c>
      <c r="E20" s="7" t="s">
        <v>1618</v>
      </c>
      <c r="F20" s="7" t="s">
        <v>64</v>
      </c>
      <c r="G20" s="7" t="s">
        <v>1618</v>
      </c>
      <c r="H20" s="7" t="s">
        <v>65</v>
      </c>
      <c r="I20" s="7" t="s">
        <v>2274</v>
      </c>
      <c r="J20" s="7"/>
      <c r="K20" s="26">
        <v>3023.65</v>
      </c>
      <c r="L20" s="33">
        <v>0</v>
      </c>
      <c r="M20" s="33" t="e">
        <f>L20*(VLOOKUP(I20,#REF!,2,FALSE))</f>
        <v>#REF!</v>
      </c>
      <c r="N20" s="7" t="s">
        <v>67</v>
      </c>
      <c r="O20" s="7" t="s">
        <v>68</v>
      </c>
      <c r="P20" s="7" t="s">
        <v>69</v>
      </c>
      <c r="Q20" s="8">
        <v>40980.468298611115</v>
      </c>
      <c r="R20" s="8">
        <v>109939</v>
      </c>
      <c r="S20" s="7" t="s">
        <v>3210</v>
      </c>
      <c r="T20" s="8">
        <v>219512</v>
      </c>
      <c r="U20" s="7" t="s">
        <v>71</v>
      </c>
      <c r="V20" s="7" t="s">
        <v>1313</v>
      </c>
      <c r="W20" s="7" t="s">
        <v>73</v>
      </c>
      <c r="X20" s="7" t="s">
        <v>73</v>
      </c>
      <c r="Y20" s="7" t="s">
        <v>74</v>
      </c>
      <c r="Z20" s="7" t="s">
        <v>106</v>
      </c>
      <c r="AA20" s="7" t="s">
        <v>2276</v>
      </c>
      <c r="AB20" s="7" t="s">
        <v>3211</v>
      </c>
      <c r="AC20" s="7" t="s">
        <v>78</v>
      </c>
      <c r="AD20" s="8"/>
      <c r="AE20" s="8"/>
      <c r="AF20" s="7" t="s">
        <v>1569</v>
      </c>
      <c r="AG20" s="7" t="s">
        <v>80</v>
      </c>
      <c r="AH20" s="7" t="s">
        <v>78</v>
      </c>
      <c r="AI20" s="8">
        <v>41346</v>
      </c>
      <c r="AJ20" s="7" t="s">
        <v>78</v>
      </c>
      <c r="AK20" s="7" t="s">
        <v>78</v>
      </c>
      <c r="AL20" s="7" t="b">
        <v>0</v>
      </c>
      <c r="AM20" s="7" t="s">
        <v>3212</v>
      </c>
      <c r="AN20" s="7" t="b">
        <v>0</v>
      </c>
      <c r="AO20" s="7" t="b">
        <v>0</v>
      </c>
      <c r="AP20" s="7" t="b">
        <v>0</v>
      </c>
      <c r="AQ20" s="7" t="b">
        <v>0</v>
      </c>
      <c r="AR20" s="7" t="b">
        <v>0</v>
      </c>
      <c r="AS20" s="7" t="s">
        <v>84</v>
      </c>
      <c r="AT20" s="7" t="b">
        <v>0</v>
      </c>
      <c r="AU20" s="7" t="s">
        <v>1905</v>
      </c>
      <c r="AV20" s="7" t="s">
        <v>78</v>
      </c>
      <c r="AW20" s="7" t="s">
        <v>78</v>
      </c>
      <c r="AX20" s="8">
        <v>41010</v>
      </c>
      <c r="AY20" s="7" t="s">
        <v>85</v>
      </c>
      <c r="AZ20" s="7" t="s">
        <v>86</v>
      </c>
      <c r="BA20" s="7" t="s">
        <v>87</v>
      </c>
      <c r="BB20" s="7" t="b">
        <v>0</v>
      </c>
      <c r="BC20" s="7">
        <v>0</v>
      </c>
      <c r="BD20" s="7">
        <v>0</v>
      </c>
      <c r="BE20" s="7"/>
      <c r="BF20" s="7">
        <v>0</v>
      </c>
      <c r="BG20" s="7"/>
      <c r="BH20" s="7">
        <v>0</v>
      </c>
      <c r="BI20" s="7">
        <v>0</v>
      </c>
      <c r="BJ20" s="9">
        <v>3023.65</v>
      </c>
    </row>
    <row r="21" spans="1:62" x14ac:dyDescent="0.25">
      <c r="A21" s="10" t="s">
        <v>3334</v>
      </c>
      <c r="B21" s="11" t="s">
        <v>2271</v>
      </c>
      <c r="C21" s="11" t="s">
        <v>2272</v>
      </c>
      <c r="D21" s="11" t="s">
        <v>2625</v>
      </c>
      <c r="E21" s="11" t="s">
        <v>2625</v>
      </c>
      <c r="F21" s="11" t="s">
        <v>64</v>
      </c>
      <c r="G21" s="11" t="s">
        <v>2625</v>
      </c>
      <c r="H21" s="11" t="s">
        <v>2330</v>
      </c>
      <c r="I21" s="11" t="s">
        <v>2274</v>
      </c>
      <c r="J21" s="11" t="s">
        <v>3318</v>
      </c>
      <c r="K21" s="24">
        <v>7450.86</v>
      </c>
      <c r="L21" s="28">
        <v>0</v>
      </c>
      <c r="M21" s="28" t="e">
        <f>L21*(VLOOKUP(I21,#REF!,2,FALSE))</f>
        <v>#REF!</v>
      </c>
      <c r="N21" s="11" t="s">
        <v>67</v>
      </c>
      <c r="O21" s="11" t="s">
        <v>68</v>
      </c>
      <c r="P21" s="11" t="s">
        <v>69</v>
      </c>
      <c r="Q21" s="12">
        <v>42755.405023148145</v>
      </c>
      <c r="R21" s="12">
        <v>109939</v>
      </c>
      <c r="S21" s="11" t="s">
        <v>3210</v>
      </c>
      <c r="T21" s="12">
        <v>219512</v>
      </c>
      <c r="U21" s="11" t="s">
        <v>71</v>
      </c>
      <c r="V21" s="11" t="s">
        <v>1313</v>
      </c>
      <c r="W21" s="11" t="s">
        <v>73</v>
      </c>
      <c r="X21" s="11" t="s">
        <v>73</v>
      </c>
      <c r="Y21" s="11" t="s">
        <v>74</v>
      </c>
      <c r="Z21" s="11" t="s">
        <v>106</v>
      </c>
      <c r="AA21" s="11" t="s">
        <v>2276</v>
      </c>
      <c r="AB21" s="11" t="s">
        <v>3335</v>
      </c>
      <c r="AC21" s="11" t="s">
        <v>78</v>
      </c>
      <c r="AD21" s="12"/>
      <c r="AE21" s="12"/>
      <c r="AF21" s="11"/>
      <c r="AG21" s="11" t="s">
        <v>78</v>
      </c>
      <c r="AH21" s="11" t="s">
        <v>78</v>
      </c>
      <c r="AI21" s="12"/>
      <c r="AJ21" s="11" t="s">
        <v>78</v>
      </c>
      <c r="AK21" s="11" t="s">
        <v>78</v>
      </c>
      <c r="AL21" s="11" t="b">
        <v>0</v>
      </c>
      <c r="AM21" s="11" t="s">
        <v>3336</v>
      </c>
      <c r="AN21" s="11" t="b">
        <v>0</v>
      </c>
      <c r="AO21" s="11" t="b">
        <v>0</v>
      </c>
      <c r="AP21" s="11" t="b">
        <v>0</v>
      </c>
      <c r="AQ21" s="11" t="b">
        <v>0</v>
      </c>
      <c r="AR21" s="11" t="b">
        <v>0</v>
      </c>
      <c r="AS21" s="11" t="s">
        <v>84</v>
      </c>
      <c r="AT21" s="11" t="b">
        <v>0</v>
      </c>
      <c r="AU21" s="11" t="s">
        <v>1700</v>
      </c>
      <c r="AV21" s="11" t="s">
        <v>78</v>
      </c>
      <c r="AW21" s="11" t="s">
        <v>78</v>
      </c>
      <c r="AX21" s="12">
        <v>42765</v>
      </c>
      <c r="AY21" s="11" t="s">
        <v>85</v>
      </c>
      <c r="AZ21" s="11" t="s">
        <v>86</v>
      </c>
      <c r="BA21" s="11" t="s">
        <v>87</v>
      </c>
      <c r="BB21" s="11" t="b">
        <v>0</v>
      </c>
      <c r="BC21" s="11">
        <v>0</v>
      </c>
      <c r="BD21" s="11">
        <v>0</v>
      </c>
      <c r="BE21" s="11"/>
      <c r="BF21" s="11">
        <v>0</v>
      </c>
      <c r="BG21" s="11"/>
      <c r="BH21" s="11">
        <v>0</v>
      </c>
      <c r="BI21" s="11">
        <v>0</v>
      </c>
      <c r="BJ21" s="13">
        <v>7450.86</v>
      </c>
    </row>
    <row r="22" spans="1:62" x14ac:dyDescent="0.25">
      <c r="A22" s="6" t="s">
        <v>3275</v>
      </c>
      <c r="B22" s="7" t="s">
        <v>2255</v>
      </c>
      <c r="C22" s="7" t="s">
        <v>2256</v>
      </c>
      <c r="D22" s="7" t="s">
        <v>652</v>
      </c>
      <c r="E22" s="7" t="s">
        <v>653</v>
      </c>
      <c r="F22" s="7" t="s">
        <v>64</v>
      </c>
      <c r="G22" s="7" t="s">
        <v>653</v>
      </c>
      <c r="H22" s="7" t="s">
        <v>2330</v>
      </c>
      <c r="I22" s="7" t="s">
        <v>2258</v>
      </c>
      <c r="J22" s="7"/>
      <c r="K22" s="33">
        <v>8.6</v>
      </c>
      <c r="L22" s="33">
        <f t="shared" ref="L22:L85" si="1">K22</f>
        <v>8.6</v>
      </c>
      <c r="M22" s="33" t="e">
        <f>L22*(VLOOKUP(I22,#REF!,2,FALSE))</f>
        <v>#REF!</v>
      </c>
      <c r="N22" s="7" t="s">
        <v>67</v>
      </c>
      <c r="O22" s="7" t="s">
        <v>68</v>
      </c>
      <c r="P22" s="7" t="s">
        <v>69</v>
      </c>
      <c r="Q22" s="8">
        <v>40330.497708333336</v>
      </c>
      <c r="R22" s="8">
        <v>45444</v>
      </c>
      <c r="S22" s="7" t="s">
        <v>70</v>
      </c>
      <c r="T22" s="8">
        <v>45444</v>
      </c>
      <c r="U22" s="7" t="s">
        <v>71</v>
      </c>
      <c r="V22" s="7" t="s">
        <v>104</v>
      </c>
      <c r="W22" s="7" t="s">
        <v>73</v>
      </c>
      <c r="X22" s="7" t="s">
        <v>73</v>
      </c>
      <c r="Y22" s="7" t="s">
        <v>135</v>
      </c>
      <c r="Z22" s="7" t="s">
        <v>106</v>
      </c>
      <c r="AA22" s="7" t="s">
        <v>2260</v>
      </c>
      <c r="AB22" s="7" t="s">
        <v>3276</v>
      </c>
      <c r="AC22" s="7" t="s">
        <v>78</v>
      </c>
      <c r="AD22" s="8"/>
      <c r="AE22" s="8"/>
      <c r="AF22" s="7"/>
      <c r="AG22" s="7" t="s">
        <v>78</v>
      </c>
      <c r="AH22" s="7" t="s">
        <v>78</v>
      </c>
      <c r="AI22" s="8"/>
      <c r="AJ22" s="7" t="s">
        <v>78</v>
      </c>
      <c r="AK22" s="7" t="s">
        <v>78</v>
      </c>
      <c r="AL22" s="7" t="b">
        <v>0</v>
      </c>
      <c r="AM22" s="7" t="s">
        <v>3277</v>
      </c>
      <c r="AN22" s="7" t="b">
        <v>0</v>
      </c>
      <c r="AO22" s="7" t="b">
        <v>0</v>
      </c>
      <c r="AP22" s="7" t="b">
        <v>0</v>
      </c>
      <c r="AQ22" s="7" t="b">
        <v>0</v>
      </c>
      <c r="AR22" s="7" t="b">
        <v>0</v>
      </c>
      <c r="AS22" s="7" t="s">
        <v>84</v>
      </c>
      <c r="AT22" s="7" t="b">
        <v>0</v>
      </c>
      <c r="AU22" s="7" t="s">
        <v>1700</v>
      </c>
      <c r="AV22" s="7" t="s">
        <v>78</v>
      </c>
      <c r="AW22" s="7" t="s">
        <v>78</v>
      </c>
      <c r="AX22" s="8">
        <v>40347</v>
      </c>
      <c r="AY22" s="7" t="s">
        <v>85</v>
      </c>
      <c r="AZ22" s="7" t="s">
        <v>86</v>
      </c>
      <c r="BA22" s="7" t="s">
        <v>87</v>
      </c>
      <c r="BB22" s="7" t="b">
        <v>0</v>
      </c>
      <c r="BC22" s="7">
        <v>0</v>
      </c>
      <c r="BD22" s="7">
        <v>0</v>
      </c>
      <c r="BE22" s="7"/>
      <c r="BF22" s="7">
        <v>0</v>
      </c>
      <c r="BG22" s="7"/>
      <c r="BH22" s="7">
        <v>0</v>
      </c>
      <c r="BI22" s="7">
        <v>0</v>
      </c>
      <c r="BJ22" s="9">
        <v>8.6</v>
      </c>
    </row>
    <row r="23" spans="1:62" x14ac:dyDescent="0.25">
      <c r="A23" s="10" t="s">
        <v>2574</v>
      </c>
      <c r="B23" s="11" t="s">
        <v>2513</v>
      </c>
      <c r="C23" s="11" t="s">
        <v>2514</v>
      </c>
      <c r="D23" s="11" t="s">
        <v>2575</v>
      </c>
      <c r="E23" s="11" t="s">
        <v>2575</v>
      </c>
      <c r="F23" s="11" t="s">
        <v>64</v>
      </c>
      <c r="G23" s="11" t="s">
        <v>2575</v>
      </c>
      <c r="H23" s="11" t="s">
        <v>2330</v>
      </c>
      <c r="I23" s="11" t="s">
        <v>1126</v>
      </c>
      <c r="J23" s="11" t="s">
        <v>2576</v>
      </c>
      <c r="K23" s="28">
        <v>11.61</v>
      </c>
      <c r="L23" s="28">
        <f t="shared" si="1"/>
        <v>11.61</v>
      </c>
      <c r="M23" s="28" t="e">
        <f>L23*(VLOOKUP(I23,#REF!,2,FALSE))</f>
        <v>#REF!</v>
      </c>
      <c r="N23" s="11" t="s">
        <v>67</v>
      </c>
      <c r="O23" s="11" t="s">
        <v>68</v>
      </c>
      <c r="P23" s="11" t="s">
        <v>69</v>
      </c>
      <c r="Q23" s="12">
        <v>42985.54005787037</v>
      </c>
      <c r="R23" s="12">
        <v>45176.54005787037</v>
      </c>
      <c r="S23" s="11" t="s">
        <v>70</v>
      </c>
      <c r="T23" s="12">
        <v>45176</v>
      </c>
      <c r="U23" s="11" t="s">
        <v>71</v>
      </c>
      <c r="V23" s="11" t="s">
        <v>104</v>
      </c>
      <c r="W23" s="11" t="s">
        <v>73</v>
      </c>
      <c r="X23" s="11" t="s">
        <v>73</v>
      </c>
      <c r="Y23" s="11" t="s">
        <v>74</v>
      </c>
      <c r="Z23" s="11" t="s">
        <v>75</v>
      </c>
      <c r="AA23" s="11" t="s">
        <v>2577</v>
      </c>
      <c r="AB23" s="11" t="s">
        <v>2578</v>
      </c>
      <c r="AC23" s="11" t="s">
        <v>78</v>
      </c>
      <c r="AD23" s="12"/>
      <c r="AE23" s="12"/>
      <c r="AF23" s="11"/>
      <c r="AG23" s="11" t="s">
        <v>78</v>
      </c>
      <c r="AH23" s="11" t="s">
        <v>78</v>
      </c>
      <c r="AI23" s="12"/>
      <c r="AJ23" s="11" t="s">
        <v>78</v>
      </c>
      <c r="AK23" s="11" t="s">
        <v>78</v>
      </c>
      <c r="AL23" s="11" t="b">
        <v>0</v>
      </c>
      <c r="AM23" s="11" t="s">
        <v>2579</v>
      </c>
      <c r="AN23" s="11" t="b">
        <v>0</v>
      </c>
      <c r="AO23" s="11" t="b">
        <v>0</v>
      </c>
      <c r="AP23" s="11" t="b">
        <v>0</v>
      </c>
      <c r="AQ23" s="11" t="b">
        <v>0</v>
      </c>
      <c r="AR23" s="11" t="b">
        <v>0</v>
      </c>
      <c r="AS23" s="11" t="s">
        <v>84</v>
      </c>
      <c r="AT23" s="11" t="b">
        <v>0</v>
      </c>
      <c r="AU23" s="11" t="s">
        <v>1700</v>
      </c>
      <c r="AV23" s="11" t="s">
        <v>78</v>
      </c>
      <c r="AW23" s="11" t="s">
        <v>78</v>
      </c>
      <c r="AX23" s="12">
        <v>43194</v>
      </c>
      <c r="AY23" s="11" t="s">
        <v>85</v>
      </c>
      <c r="AZ23" s="11" t="s">
        <v>86</v>
      </c>
      <c r="BA23" s="11" t="s">
        <v>87</v>
      </c>
      <c r="BB23" s="11" t="b">
        <v>0</v>
      </c>
      <c r="BC23" s="11">
        <v>0</v>
      </c>
      <c r="BD23" s="11">
        <v>0</v>
      </c>
      <c r="BE23" s="11"/>
      <c r="BF23" s="11">
        <v>0</v>
      </c>
      <c r="BG23" s="11"/>
      <c r="BH23" s="11">
        <v>0</v>
      </c>
      <c r="BI23" s="11">
        <v>0</v>
      </c>
      <c r="BJ23" s="13">
        <v>11.61</v>
      </c>
    </row>
    <row r="24" spans="1:62" x14ac:dyDescent="0.25">
      <c r="A24" s="6" t="s">
        <v>2580</v>
      </c>
      <c r="B24" s="7"/>
      <c r="C24" s="7"/>
      <c r="D24" s="7" t="s">
        <v>2515</v>
      </c>
      <c r="E24" s="7" t="s">
        <v>2515</v>
      </c>
      <c r="F24" s="7" t="s">
        <v>64</v>
      </c>
      <c r="G24" s="7" t="s">
        <v>2515</v>
      </c>
      <c r="H24" s="7" t="s">
        <v>2330</v>
      </c>
      <c r="I24" s="7" t="s">
        <v>1126</v>
      </c>
      <c r="J24" s="7" t="s">
        <v>2576</v>
      </c>
      <c r="K24" s="33">
        <v>11.64</v>
      </c>
      <c r="L24" s="33">
        <f t="shared" si="1"/>
        <v>11.64</v>
      </c>
      <c r="M24" s="33" t="e">
        <f>L24*(VLOOKUP(I24,#REF!,2,FALSE))</f>
        <v>#REF!</v>
      </c>
      <c r="N24" s="7" t="s">
        <v>67</v>
      </c>
      <c r="O24" s="7" t="s">
        <v>68</v>
      </c>
      <c r="P24" s="7" t="s">
        <v>69</v>
      </c>
      <c r="Q24" s="8">
        <v>44438.523020833331</v>
      </c>
      <c r="R24" s="8">
        <v>45534.523020833331</v>
      </c>
      <c r="S24" s="7" t="s">
        <v>70</v>
      </c>
      <c r="T24" s="8">
        <v>45534</v>
      </c>
      <c r="U24" s="7" t="s">
        <v>71</v>
      </c>
      <c r="V24" s="7" t="s">
        <v>104</v>
      </c>
      <c r="W24" s="7" t="s">
        <v>73</v>
      </c>
      <c r="X24" s="7" t="s">
        <v>73</v>
      </c>
      <c r="Y24" s="7" t="s">
        <v>74</v>
      </c>
      <c r="Z24" s="7" t="s">
        <v>75</v>
      </c>
      <c r="AA24" s="7" t="s">
        <v>1127</v>
      </c>
      <c r="AB24" s="7" t="s">
        <v>2581</v>
      </c>
      <c r="AC24" s="7" t="s">
        <v>78</v>
      </c>
      <c r="AD24" s="8"/>
      <c r="AE24" s="8"/>
      <c r="AF24" s="7"/>
      <c r="AG24" s="7" t="s">
        <v>78</v>
      </c>
      <c r="AH24" s="7" t="s">
        <v>78</v>
      </c>
      <c r="AI24" s="8"/>
      <c r="AJ24" s="7" t="s">
        <v>78</v>
      </c>
      <c r="AK24" s="7" t="s">
        <v>78</v>
      </c>
      <c r="AL24" s="7" t="b">
        <v>0</v>
      </c>
      <c r="AM24" s="7" t="s">
        <v>2582</v>
      </c>
      <c r="AN24" s="7" t="b">
        <v>0</v>
      </c>
      <c r="AO24" s="7" t="b">
        <v>0</v>
      </c>
      <c r="AP24" s="7" t="b">
        <v>0</v>
      </c>
      <c r="AQ24" s="7" t="b">
        <v>0</v>
      </c>
      <c r="AR24" s="7" t="b">
        <v>0</v>
      </c>
      <c r="AS24" s="7" t="s">
        <v>84</v>
      </c>
      <c r="AT24" s="7" t="b">
        <v>0</v>
      </c>
      <c r="AU24" s="7" t="s">
        <v>1700</v>
      </c>
      <c r="AV24" s="7" t="s">
        <v>78</v>
      </c>
      <c r="AW24" s="7" t="s">
        <v>78</v>
      </c>
      <c r="AX24" s="8">
        <v>44442</v>
      </c>
      <c r="AY24" s="7" t="s">
        <v>85</v>
      </c>
      <c r="AZ24" s="7" t="s">
        <v>86</v>
      </c>
      <c r="BA24" s="7" t="s">
        <v>87</v>
      </c>
      <c r="BB24" s="7" t="b">
        <v>0</v>
      </c>
      <c r="BC24" s="7">
        <v>0</v>
      </c>
      <c r="BD24" s="7">
        <v>0</v>
      </c>
      <c r="BE24" s="7"/>
      <c r="BF24" s="7">
        <v>0</v>
      </c>
      <c r="BG24" s="7"/>
      <c r="BH24" s="7">
        <v>0</v>
      </c>
      <c r="BI24" s="7">
        <v>0</v>
      </c>
      <c r="BJ24" s="9">
        <v>11.64</v>
      </c>
    </row>
    <row r="25" spans="1:62" x14ac:dyDescent="0.25">
      <c r="A25" s="6" t="s">
        <v>2545</v>
      </c>
      <c r="B25" s="7"/>
      <c r="C25" s="7"/>
      <c r="D25" s="7" t="s">
        <v>2521</v>
      </c>
      <c r="E25" s="7" t="s">
        <v>2521</v>
      </c>
      <c r="F25" s="7" t="s">
        <v>2522</v>
      </c>
      <c r="G25" s="7" t="s">
        <v>939</v>
      </c>
      <c r="H25" s="7" t="s">
        <v>2330</v>
      </c>
      <c r="I25" s="7" t="s">
        <v>1069</v>
      </c>
      <c r="J25" s="7" t="s">
        <v>2516</v>
      </c>
      <c r="K25" s="33">
        <v>11.9</v>
      </c>
      <c r="L25" s="33">
        <f t="shared" si="1"/>
        <v>11.9</v>
      </c>
      <c r="M25" s="33" t="e">
        <f>L25*(VLOOKUP(I25,#REF!,2,FALSE))</f>
        <v>#REF!</v>
      </c>
      <c r="N25" s="7" t="s">
        <v>67</v>
      </c>
      <c r="O25" s="7" t="s">
        <v>68</v>
      </c>
      <c r="P25" s="7" t="s">
        <v>160</v>
      </c>
      <c r="Q25" s="8">
        <v>43559.519988425927</v>
      </c>
      <c r="R25" s="8">
        <v>45386.519988425927</v>
      </c>
      <c r="S25" s="7" t="s">
        <v>70</v>
      </c>
      <c r="T25" s="8">
        <v>45386</v>
      </c>
      <c r="U25" s="7" t="s">
        <v>71</v>
      </c>
      <c r="V25" s="7" t="s">
        <v>104</v>
      </c>
      <c r="W25" s="7" t="s">
        <v>73</v>
      </c>
      <c r="X25" s="7" t="s">
        <v>73</v>
      </c>
      <c r="Y25" s="7" t="s">
        <v>74</v>
      </c>
      <c r="Z25" s="7" t="s">
        <v>75</v>
      </c>
      <c r="AA25" s="7" t="s">
        <v>1127</v>
      </c>
      <c r="AB25" s="7" t="s">
        <v>2546</v>
      </c>
      <c r="AC25" s="7" t="s">
        <v>78</v>
      </c>
      <c r="AD25" s="8"/>
      <c r="AE25" s="8"/>
      <c r="AF25" s="7"/>
      <c r="AG25" s="7" t="s">
        <v>78</v>
      </c>
      <c r="AH25" s="7" t="s">
        <v>78</v>
      </c>
      <c r="AI25" s="8"/>
      <c r="AJ25" s="7" t="s">
        <v>78</v>
      </c>
      <c r="AK25" s="7" t="s">
        <v>78</v>
      </c>
      <c r="AL25" s="7" t="b">
        <v>0</v>
      </c>
      <c r="AM25" s="7" t="s">
        <v>2547</v>
      </c>
      <c r="AN25" s="7" t="b">
        <v>0</v>
      </c>
      <c r="AO25" s="7" t="b">
        <v>0</v>
      </c>
      <c r="AP25" s="7" t="b">
        <v>0</v>
      </c>
      <c r="AQ25" s="7" t="b">
        <v>0</v>
      </c>
      <c r="AR25" s="7" t="b">
        <v>0</v>
      </c>
      <c r="AS25" s="7" t="s">
        <v>84</v>
      </c>
      <c r="AT25" s="7" t="b">
        <v>0</v>
      </c>
      <c r="AU25" s="7" t="s">
        <v>2437</v>
      </c>
      <c r="AV25" s="7" t="s">
        <v>78</v>
      </c>
      <c r="AW25" s="7" t="s">
        <v>78</v>
      </c>
      <c r="AX25" s="8">
        <v>43579</v>
      </c>
      <c r="AY25" s="7" t="s">
        <v>85</v>
      </c>
      <c r="AZ25" s="7" t="s">
        <v>86</v>
      </c>
      <c r="BA25" s="7" t="s">
        <v>87</v>
      </c>
      <c r="BB25" s="7" t="b">
        <v>0</v>
      </c>
      <c r="BC25" s="7">
        <v>0</v>
      </c>
      <c r="BD25" s="7">
        <v>0</v>
      </c>
      <c r="BE25" s="7"/>
      <c r="BF25" s="7">
        <v>0</v>
      </c>
      <c r="BG25" s="7"/>
      <c r="BH25" s="7">
        <v>0</v>
      </c>
      <c r="BI25" s="7">
        <v>0</v>
      </c>
      <c r="BJ25" s="9">
        <v>11.9</v>
      </c>
    </row>
    <row r="26" spans="1:62" x14ac:dyDescent="0.25">
      <c r="A26" s="6" t="s">
        <v>3264</v>
      </c>
      <c r="B26" s="7" t="s">
        <v>2188</v>
      </c>
      <c r="C26" s="7" t="s">
        <v>2189</v>
      </c>
      <c r="D26" s="7" t="s">
        <v>228</v>
      </c>
      <c r="E26" s="7" t="s">
        <v>228</v>
      </c>
      <c r="F26" s="7" t="s">
        <v>64</v>
      </c>
      <c r="G26" s="7" t="s">
        <v>228</v>
      </c>
      <c r="H26" s="7" t="s">
        <v>2330</v>
      </c>
      <c r="I26" s="7" t="s">
        <v>2191</v>
      </c>
      <c r="J26" s="7" t="s">
        <v>3265</v>
      </c>
      <c r="K26" s="33">
        <v>15.45</v>
      </c>
      <c r="L26" s="33">
        <f t="shared" si="1"/>
        <v>15.45</v>
      </c>
      <c r="M26" s="33" t="e">
        <f>L26*(VLOOKUP(I26,#REF!,2,FALSE))</f>
        <v>#REF!</v>
      </c>
      <c r="N26" s="7" t="s">
        <v>67</v>
      </c>
      <c r="O26" s="7" t="s">
        <v>68</v>
      </c>
      <c r="P26" s="7" t="s">
        <v>69</v>
      </c>
      <c r="Q26" s="8">
        <v>41527.824479166666</v>
      </c>
      <c r="R26" s="8">
        <v>45179.824479166666</v>
      </c>
      <c r="S26" s="7" t="s">
        <v>70</v>
      </c>
      <c r="T26" s="8">
        <v>45179</v>
      </c>
      <c r="U26" s="7" t="s">
        <v>215</v>
      </c>
      <c r="V26" s="7" t="s">
        <v>104</v>
      </c>
      <c r="W26" s="7" t="s">
        <v>73</v>
      </c>
      <c r="X26" s="7" t="s">
        <v>73</v>
      </c>
      <c r="Y26" s="7" t="s">
        <v>74</v>
      </c>
      <c r="Z26" s="7" t="s">
        <v>106</v>
      </c>
      <c r="AA26" s="7" t="s">
        <v>2192</v>
      </c>
      <c r="AB26" s="7" t="s">
        <v>3266</v>
      </c>
      <c r="AC26" s="7" t="s">
        <v>78</v>
      </c>
      <c r="AD26" s="8"/>
      <c r="AE26" s="8"/>
      <c r="AF26" s="7"/>
      <c r="AG26" s="7" t="s">
        <v>78</v>
      </c>
      <c r="AH26" s="7" t="s">
        <v>78</v>
      </c>
      <c r="AI26" s="8"/>
      <c r="AJ26" s="7" t="s">
        <v>3267</v>
      </c>
      <c r="AK26" s="7" t="s">
        <v>78</v>
      </c>
      <c r="AL26" s="7" t="b">
        <v>0</v>
      </c>
      <c r="AM26" s="7" t="s">
        <v>3268</v>
      </c>
      <c r="AN26" s="7" t="b">
        <v>0</v>
      </c>
      <c r="AO26" s="7" t="b">
        <v>0</v>
      </c>
      <c r="AP26" s="7" t="b">
        <v>0</v>
      </c>
      <c r="AQ26" s="7" t="b">
        <v>0</v>
      </c>
      <c r="AR26" s="7" t="b">
        <v>0</v>
      </c>
      <c r="AS26" s="7" t="s">
        <v>84</v>
      </c>
      <c r="AT26" s="7" t="b">
        <v>0</v>
      </c>
      <c r="AU26" s="7" t="s">
        <v>2351</v>
      </c>
      <c r="AV26" s="7" t="s">
        <v>78</v>
      </c>
      <c r="AW26" s="7" t="s">
        <v>78</v>
      </c>
      <c r="AX26" s="8">
        <v>41620</v>
      </c>
      <c r="AY26" s="7" t="s">
        <v>85</v>
      </c>
      <c r="AZ26" s="7" t="s">
        <v>86</v>
      </c>
      <c r="BA26" s="7" t="s">
        <v>87</v>
      </c>
      <c r="BB26" s="7" t="b">
        <v>0</v>
      </c>
      <c r="BC26" s="7">
        <v>0</v>
      </c>
      <c r="BD26" s="7">
        <v>0</v>
      </c>
      <c r="BE26" s="7"/>
      <c r="BF26" s="7">
        <v>0</v>
      </c>
      <c r="BG26" s="7"/>
      <c r="BH26" s="7">
        <v>0</v>
      </c>
      <c r="BI26" s="7">
        <v>0</v>
      </c>
      <c r="BJ26" s="9">
        <v>15.45</v>
      </c>
    </row>
    <row r="27" spans="1:62" x14ac:dyDescent="0.25">
      <c r="A27" s="10" t="s">
        <v>1467</v>
      </c>
      <c r="B27" s="11" t="s">
        <v>1251</v>
      </c>
      <c r="C27" s="11" t="s">
        <v>1175</v>
      </c>
      <c r="D27" s="11" t="s">
        <v>546</v>
      </c>
      <c r="E27" s="11" t="s">
        <v>546</v>
      </c>
      <c r="F27" s="11" t="s">
        <v>64</v>
      </c>
      <c r="G27" s="11" t="s">
        <v>546</v>
      </c>
      <c r="H27" s="11" t="s">
        <v>296</v>
      </c>
      <c r="I27" s="11" t="s">
        <v>1176</v>
      </c>
      <c r="J27" s="11" t="s">
        <v>1468</v>
      </c>
      <c r="K27" s="28">
        <v>19.170000000000002</v>
      </c>
      <c r="L27" s="28">
        <f t="shared" si="1"/>
        <v>19.170000000000002</v>
      </c>
      <c r="M27" s="28" t="e">
        <f>L27*(VLOOKUP(I27,#REF!,2,FALSE))</f>
        <v>#REF!</v>
      </c>
      <c r="N27" s="11" t="s">
        <v>67</v>
      </c>
      <c r="O27" s="11" t="s">
        <v>68</v>
      </c>
      <c r="P27" s="11" t="s">
        <v>69</v>
      </c>
      <c r="Q27" s="12">
        <v>42732.589594907404</v>
      </c>
      <c r="R27" s="12">
        <v>45288.589594907404</v>
      </c>
      <c r="S27" s="11" t="s">
        <v>70</v>
      </c>
      <c r="T27" s="12">
        <v>45288</v>
      </c>
      <c r="U27" s="11" t="s">
        <v>91</v>
      </c>
      <c r="V27" s="11" t="s">
        <v>104</v>
      </c>
      <c r="W27" s="11" t="s">
        <v>73</v>
      </c>
      <c r="X27" s="11" t="s">
        <v>73</v>
      </c>
      <c r="Y27" s="11" t="s">
        <v>105</v>
      </c>
      <c r="Z27" s="11" t="s">
        <v>106</v>
      </c>
      <c r="AA27" s="11" t="s">
        <v>1178</v>
      </c>
      <c r="AB27" s="11" t="s">
        <v>1469</v>
      </c>
      <c r="AC27" s="11" t="s">
        <v>78</v>
      </c>
      <c r="AD27" s="12">
        <v>43416</v>
      </c>
      <c r="AE27" s="12"/>
      <c r="AF27" s="11" t="s">
        <v>1470</v>
      </c>
      <c r="AG27" s="11" t="s">
        <v>80</v>
      </c>
      <c r="AH27" s="11" t="s">
        <v>1471</v>
      </c>
      <c r="AI27" s="12">
        <v>43416</v>
      </c>
      <c r="AJ27" s="11" t="s">
        <v>78</v>
      </c>
      <c r="AK27" s="11" t="s">
        <v>78</v>
      </c>
      <c r="AL27" s="11" t="b">
        <v>0</v>
      </c>
      <c r="AM27" s="11" t="s">
        <v>1472</v>
      </c>
      <c r="AN27" s="11" t="b">
        <v>0</v>
      </c>
      <c r="AO27" s="11" t="b">
        <v>0</v>
      </c>
      <c r="AP27" s="11" t="b">
        <v>0</v>
      </c>
      <c r="AQ27" s="11" t="b">
        <v>0</v>
      </c>
      <c r="AR27" s="11" t="b">
        <v>0</v>
      </c>
      <c r="AS27" s="11" t="s">
        <v>96</v>
      </c>
      <c r="AT27" s="11" t="b">
        <v>0</v>
      </c>
      <c r="AU27" s="11" t="s">
        <v>1473</v>
      </c>
      <c r="AV27" s="11" t="s">
        <v>78</v>
      </c>
      <c r="AW27" s="11" t="s">
        <v>78</v>
      </c>
      <c r="AX27" s="12">
        <v>42753</v>
      </c>
      <c r="AY27" s="11" t="s">
        <v>85</v>
      </c>
      <c r="AZ27" s="11" t="s">
        <v>86</v>
      </c>
      <c r="BA27" s="11" t="s">
        <v>87</v>
      </c>
      <c r="BB27" s="11" t="b">
        <v>0</v>
      </c>
      <c r="BC27" s="11">
        <v>0</v>
      </c>
      <c r="BD27" s="11">
        <v>0</v>
      </c>
      <c r="BE27" s="11"/>
      <c r="BF27" s="11">
        <v>0</v>
      </c>
      <c r="BG27" s="11"/>
      <c r="BH27" s="11">
        <v>0</v>
      </c>
      <c r="BI27" s="11">
        <v>0</v>
      </c>
      <c r="BJ27" s="13">
        <v>19.170000000000002</v>
      </c>
    </row>
    <row r="28" spans="1:62" x14ac:dyDescent="0.25">
      <c r="A28" s="6" t="s">
        <v>2195</v>
      </c>
      <c r="B28" s="7" t="s">
        <v>2188</v>
      </c>
      <c r="C28" s="7" t="s">
        <v>2189</v>
      </c>
      <c r="D28" s="7" t="s">
        <v>2196</v>
      </c>
      <c r="E28" s="7" t="s">
        <v>2196</v>
      </c>
      <c r="F28" s="7" t="s">
        <v>64</v>
      </c>
      <c r="G28" s="7" t="s">
        <v>2196</v>
      </c>
      <c r="H28" s="7" t="s">
        <v>281</v>
      </c>
      <c r="I28" s="7" t="s">
        <v>2191</v>
      </c>
      <c r="J28" s="7" t="s">
        <v>2197</v>
      </c>
      <c r="K28" s="33">
        <v>19.28</v>
      </c>
      <c r="L28" s="33">
        <f t="shared" si="1"/>
        <v>19.28</v>
      </c>
      <c r="M28" s="33" t="e">
        <f>L28*(VLOOKUP(I28,#REF!,2,FALSE))</f>
        <v>#REF!</v>
      </c>
      <c r="N28" s="7" t="s">
        <v>67</v>
      </c>
      <c r="O28" s="7" t="s">
        <v>68</v>
      </c>
      <c r="P28" s="7" t="s">
        <v>69</v>
      </c>
      <c r="Q28" s="8">
        <v>41699.588460648149</v>
      </c>
      <c r="R28" s="8">
        <v>45352.588460648149</v>
      </c>
      <c r="S28" s="7" t="s">
        <v>70</v>
      </c>
      <c r="T28" s="8">
        <v>45352</v>
      </c>
      <c r="U28" s="7" t="s">
        <v>71</v>
      </c>
      <c r="V28" s="7" t="s">
        <v>104</v>
      </c>
      <c r="W28" s="7" t="s">
        <v>73</v>
      </c>
      <c r="X28" s="7" t="s">
        <v>73</v>
      </c>
      <c r="Y28" s="7" t="s">
        <v>74</v>
      </c>
      <c r="Z28" s="7" t="s">
        <v>106</v>
      </c>
      <c r="AA28" s="7" t="s">
        <v>2192</v>
      </c>
      <c r="AB28" s="7" t="s">
        <v>2198</v>
      </c>
      <c r="AC28" s="7" t="s">
        <v>78</v>
      </c>
      <c r="AD28" s="8"/>
      <c r="AE28" s="8"/>
      <c r="AF28" s="7"/>
      <c r="AG28" s="7" t="s">
        <v>78</v>
      </c>
      <c r="AH28" s="7" t="s">
        <v>78</v>
      </c>
      <c r="AI28" s="8"/>
      <c r="AJ28" s="7" t="s">
        <v>2199</v>
      </c>
      <c r="AK28" s="7" t="s">
        <v>78</v>
      </c>
      <c r="AL28" s="7" t="b">
        <v>0</v>
      </c>
      <c r="AM28" s="7" t="s">
        <v>2200</v>
      </c>
      <c r="AN28" s="7" t="b">
        <v>0</v>
      </c>
      <c r="AO28" s="7" t="b">
        <v>0</v>
      </c>
      <c r="AP28" s="7" t="b">
        <v>0</v>
      </c>
      <c r="AQ28" s="7" t="b">
        <v>0</v>
      </c>
      <c r="AR28" s="7" t="b">
        <v>0</v>
      </c>
      <c r="AS28" s="7" t="s">
        <v>84</v>
      </c>
      <c r="AT28" s="7" t="b">
        <v>0</v>
      </c>
      <c r="AU28" s="7" t="s">
        <v>1233</v>
      </c>
      <c r="AV28" s="7" t="s">
        <v>78</v>
      </c>
      <c r="AW28" s="7" t="s">
        <v>78</v>
      </c>
      <c r="AX28" s="8">
        <v>41718</v>
      </c>
      <c r="AY28" s="7" t="s">
        <v>85</v>
      </c>
      <c r="AZ28" s="7" t="s">
        <v>86</v>
      </c>
      <c r="BA28" s="7" t="s">
        <v>87</v>
      </c>
      <c r="BB28" s="7" t="b">
        <v>0</v>
      </c>
      <c r="BC28" s="7">
        <v>0</v>
      </c>
      <c r="BD28" s="7">
        <v>0</v>
      </c>
      <c r="BE28" s="7"/>
      <c r="BF28" s="7">
        <v>0</v>
      </c>
      <c r="BG28" s="7"/>
      <c r="BH28" s="7">
        <v>0</v>
      </c>
      <c r="BI28" s="7">
        <v>0</v>
      </c>
      <c r="BJ28" s="9">
        <v>19.28</v>
      </c>
    </row>
    <row r="29" spans="1:62" x14ac:dyDescent="0.25">
      <c r="A29" s="10" t="s">
        <v>2187</v>
      </c>
      <c r="B29" s="11" t="s">
        <v>2188</v>
      </c>
      <c r="C29" s="11" t="s">
        <v>2189</v>
      </c>
      <c r="D29" s="11" t="s">
        <v>2190</v>
      </c>
      <c r="E29" s="11" t="s">
        <v>2190</v>
      </c>
      <c r="F29" s="11" t="s">
        <v>64</v>
      </c>
      <c r="G29" s="11" t="s">
        <v>2190</v>
      </c>
      <c r="H29" s="11" t="s">
        <v>281</v>
      </c>
      <c r="I29" s="11" t="s">
        <v>2191</v>
      </c>
      <c r="J29" s="11"/>
      <c r="K29" s="28">
        <v>19.84</v>
      </c>
      <c r="L29" s="28">
        <f t="shared" si="1"/>
        <v>19.84</v>
      </c>
      <c r="M29" s="28" t="e">
        <f>L29*(VLOOKUP(I29,#REF!,2,FALSE))</f>
        <v>#REF!</v>
      </c>
      <c r="N29" s="11" t="s">
        <v>67</v>
      </c>
      <c r="O29" s="11" t="s">
        <v>68</v>
      </c>
      <c r="P29" s="11" t="s">
        <v>69</v>
      </c>
      <c r="Q29" s="12">
        <v>41460.747650462959</v>
      </c>
      <c r="R29" s="12">
        <v>45478.747650462959</v>
      </c>
      <c r="S29" s="11" t="s">
        <v>70</v>
      </c>
      <c r="T29" s="12">
        <v>45478</v>
      </c>
      <c r="U29" s="11" t="s">
        <v>215</v>
      </c>
      <c r="V29" s="11" t="s">
        <v>104</v>
      </c>
      <c r="W29" s="11" t="s">
        <v>73</v>
      </c>
      <c r="X29" s="11" t="s">
        <v>73</v>
      </c>
      <c r="Y29" s="11" t="s">
        <v>74</v>
      </c>
      <c r="Z29" s="11" t="s">
        <v>106</v>
      </c>
      <c r="AA29" s="11" t="s">
        <v>2192</v>
      </c>
      <c r="AB29" s="11" t="s">
        <v>2193</v>
      </c>
      <c r="AC29" s="11" t="s">
        <v>78</v>
      </c>
      <c r="AD29" s="12"/>
      <c r="AE29" s="12"/>
      <c r="AF29" s="11"/>
      <c r="AG29" s="11" t="s">
        <v>78</v>
      </c>
      <c r="AH29" s="11" t="s">
        <v>78</v>
      </c>
      <c r="AI29" s="12"/>
      <c r="AJ29" s="11" t="s">
        <v>78</v>
      </c>
      <c r="AK29" s="11" t="s">
        <v>78</v>
      </c>
      <c r="AL29" s="11" t="b">
        <v>0</v>
      </c>
      <c r="AM29" s="11" t="s">
        <v>2194</v>
      </c>
      <c r="AN29" s="11" t="b">
        <v>0</v>
      </c>
      <c r="AO29" s="11" t="b">
        <v>0</v>
      </c>
      <c r="AP29" s="11" t="b">
        <v>0</v>
      </c>
      <c r="AQ29" s="11" t="b">
        <v>0</v>
      </c>
      <c r="AR29" s="11" t="b">
        <v>0</v>
      </c>
      <c r="AS29" s="11" t="s">
        <v>84</v>
      </c>
      <c r="AT29" s="11" t="b">
        <v>0</v>
      </c>
      <c r="AU29" s="11" t="s">
        <v>78</v>
      </c>
      <c r="AV29" s="11" t="s">
        <v>78</v>
      </c>
      <c r="AW29" s="11" t="s">
        <v>78</v>
      </c>
      <c r="AX29" s="12">
        <v>41470</v>
      </c>
      <c r="AY29" s="11" t="s">
        <v>85</v>
      </c>
      <c r="AZ29" s="11" t="s">
        <v>86</v>
      </c>
      <c r="BA29" s="11" t="s">
        <v>87</v>
      </c>
      <c r="BB29" s="11" t="b">
        <v>0</v>
      </c>
      <c r="BC29" s="11">
        <v>0</v>
      </c>
      <c r="BD29" s="11">
        <v>0</v>
      </c>
      <c r="BE29" s="11"/>
      <c r="BF29" s="11">
        <v>0</v>
      </c>
      <c r="BG29" s="11"/>
      <c r="BH29" s="11">
        <v>0</v>
      </c>
      <c r="BI29" s="11">
        <v>0</v>
      </c>
      <c r="BJ29" s="13">
        <v>19.84</v>
      </c>
    </row>
    <row r="30" spans="1:62" x14ac:dyDescent="0.25">
      <c r="A30" s="10" t="s">
        <v>2209</v>
      </c>
      <c r="B30" s="11" t="s">
        <v>2188</v>
      </c>
      <c r="C30" s="11" t="s">
        <v>2189</v>
      </c>
      <c r="D30" s="11" t="s">
        <v>2210</v>
      </c>
      <c r="E30" s="11" t="s">
        <v>1684</v>
      </c>
      <c r="F30" s="11" t="s">
        <v>64</v>
      </c>
      <c r="G30" s="11" t="s">
        <v>1684</v>
      </c>
      <c r="H30" s="11" t="s">
        <v>281</v>
      </c>
      <c r="I30" s="11" t="s">
        <v>2191</v>
      </c>
      <c r="J30" s="11" t="s">
        <v>2197</v>
      </c>
      <c r="K30" s="28">
        <v>20</v>
      </c>
      <c r="L30" s="28">
        <f t="shared" si="1"/>
        <v>20</v>
      </c>
      <c r="M30" s="28" t="e">
        <f>L30*(VLOOKUP(I30,#REF!,2,FALSE))</f>
        <v>#REF!</v>
      </c>
      <c r="N30" s="11" t="s">
        <v>67</v>
      </c>
      <c r="O30" s="11" t="s">
        <v>68</v>
      </c>
      <c r="P30" s="11" t="s">
        <v>69</v>
      </c>
      <c r="Q30" s="12">
        <v>44856.533495370371</v>
      </c>
      <c r="R30" s="12">
        <v>45221.600972222222</v>
      </c>
      <c r="S30" s="11" t="s">
        <v>70</v>
      </c>
      <c r="T30" s="12">
        <v>45221</v>
      </c>
      <c r="U30" s="11" t="s">
        <v>71</v>
      </c>
      <c r="V30" s="11" t="s">
        <v>104</v>
      </c>
      <c r="W30" s="11" t="s">
        <v>73</v>
      </c>
      <c r="X30" s="11" t="s">
        <v>73</v>
      </c>
      <c r="Y30" s="11" t="s">
        <v>105</v>
      </c>
      <c r="Z30" s="11" t="s">
        <v>106</v>
      </c>
      <c r="AA30" s="11" t="s">
        <v>2192</v>
      </c>
      <c r="AB30" s="11" t="s">
        <v>2211</v>
      </c>
      <c r="AC30" s="11" t="s">
        <v>78</v>
      </c>
      <c r="AD30" s="12"/>
      <c r="AE30" s="12"/>
      <c r="AF30" s="11"/>
      <c r="AG30" s="11" t="s">
        <v>78</v>
      </c>
      <c r="AH30" s="11" t="s">
        <v>78</v>
      </c>
      <c r="AI30" s="12"/>
      <c r="AJ30" s="11" t="s">
        <v>2212</v>
      </c>
      <c r="AK30" s="11" t="s">
        <v>78</v>
      </c>
      <c r="AL30" s="11" t="b">
        <v>0</v>
      </c>
      <c r="AM30" s="11" t="s">
        <v>2213</v>
      </c>
      <c r="AN30" s="11" t="b">
        <v>0</v>
      </c>
      <c r="AO30" s="11" t="b">
        <v>0</v>
      </c>
      <c r="AP30" s="11" t="b">
        <v>0</v>
      </c>
      <c r="AQ30" s="11" t="b">
        <v>0</v>
      </c>
      <c r="AR30" s="11" t="b">
        <v>0</v>
      </c>
      <c r="AS30" s="11" t="s">
        <v>84</v>
      </c>
      <c r="AT30" s="11" t="b">
        <v>0</v>
      </c>
      <c r="AU30" s="11" t="s">
        <v>710</v>
      </c>
      <c r="AV30" s="11" t="s">
        <v>78</v>
      </c>
      <c r="AW30" s="11" t="s">
        <v>78</v>
      </c>
      <c r="AX30" s="12">
        <v>44824</v>
      </c>
      <c r="AY30" s="11" t="s">
        <v>85</v>
      </c>
      <c r="AZ30" s="11" t="s">
        <v>86</v>
      </c>
      <c r="BA30" s="11" t="s">
        <v>87</v>
      </c>
      <c r="BB30" s="11" t="b">
        <v>0</v>
      </c>
      <c r="BC30" s="11">
        <v>0</v>
      </c>
      <c r="BD30" s="11">
        <v>0</v>
      </c>
      <c r="BE30" s="11"/>
      <c r="BF30" s="11">
        <v>0</v>
      </c>
      <c r="BG30" s="11"/>
      <c r="BH30" s="11">
        <v>0</v>
      </c>
      <c r="BI30" s="11">
        <v>0</v>
      </c>
      <c r="BJ30" s="13">
        <v>20</v>
      </c>
    </row>
    <row r="31" spans="1:62" x14ac:dyDescent="0.25">
      <c r="A31" s="6" t="s">
        <v>2214</v>
      </c>
      <c r="B31" s="7" t="s">
        <v>2188</v>
      </c>
      <c r="C31" s="7" t="s">
        <v>2189</v>
      </c>
      <c r="D31" s="7" t="s">
        <v>2215</v>
      </c>
      <c r="E31" s="7" t="s">
        <v>2215</v>
      </c>
      <c r="F31" s="7" t="s">
        <v>64</v>
      </c>
      <c r="G31" s="7"/>
      <c r="H31" s="7" t="s">
        <v>281</v>
      </c>
      <c r="I31" s="7" t="s">
        <v>2191</v>
      </c>
      <c r="J31" s="7" t="s">
        <v>2197</v>
      </c>
      <c r="K31" s="33">
        <v>20</v>
      </c>
      <c r="L31" s="33">
        <f t="shared" si="1"/>
        <v>20</v>
      </c>
      <c r="M31" s="33" t="e">
        <f>L31*(VLOOKUP(I31,#REF!,2,FALSE))</f>
        <v>#REF!</v>
      </c>
      <c r="N31" s="7" t="s">
        <v>67</v>
      </c>
      <c r="O31" s="7" t="s">
        <v>68</v>
      </c>
      <c r="P31" s="7" t="s">
        <v>69</v>
      </c>
      <c r="Q31" s="8">
        <v>44858.607083333336</v>
      </c>
      <c r="R31" s="8">
        <v>45223.519976851851</v>
      </c>
      <c r="S31" s="7" t="s">
        <v>70</v>
      </c>
      <c r="T31" s="8">
        <v>45223</v>
      </c>
      <c r="U31" s="7" t="s">
        <v>71</v>
      </c>
      <c r="V31" s="7" t="s">
        <v>104</v>
      </c>
      <c r="W31" s="7" t="s">
        <v>73</v>
      </c>
      <c r="X31" s="7" t="s">
        <v>73</v>
      </c>
      <c r="Y31" s="7" t="s">
        <v>105</v>
      </c>
      <c r="Z31" s="7" t="s">
        <v>106</v>
      </c>
      <c r="AA31" s="7" t="s">
        <v>2192</v>
      </c>
      <c r="AB31" s="7" t="s">
        <v>2216</v>
      </c>
      <c r="AC31" s="7" t="s">
        <v>78</v>
      </c>
      <c r="AD31" s="8"/>
      <c r="AE31" s="8"/>
      <c r="AF31" s="7"/>
      <c r="AG31" s="7" t="s">
        <v>78</v>
      </c>
      <c r="AH31" s="7" t="s">
        <v>78</v>
      </c>
      <c r="AI31" s="8"/>
      <c r="AJ31" s="7" t="s">
        <v>2217</v>
      </c>
      <c r="AK31" s="7" t="s">
        <v>78</v>
      </c>
      <c r="AL31" s="7" t="b">
        <v>0</v>
      </c>
      <c r="AM31" s="7" t="s">
        <v>2218</v>
      </c>
      <c r="AN31" s="7" t="b">
        <v>0</v>
      </c>
      <c r="AO31" s="7" t="b">
        <v>0</v>
      </c>
      <c r="AP31" s="7" t="b">
        <v>0</v>
      </c>
      <c r="AQ31" s="7" t="b">
        <v>0</v>
      </c>
      <c r="AR31" s="7" t="b">
        <v>0</v>
      </c>
      <c r="AS31" s="7" t="s">
        <v>84</v>
      </c>
      <c r="AT31" s="7" t="b">
        <v>0</v>
      </c>
      <c r="AU31" s="7" t="s">
        <v>710</v>
      </c>
      <c r="AV31" s="7" t="s">
        <v>78</v>
      </c>
      <c r="AW31" s="7" t="s">
        <v>78</v>
      </c>
      <c r="AX31" s="8">
        <v>44869</v>
      </c>
      <c r="AY31" s="7" t="s">
        <v>85</v>
      </c>
      <c r="AZ31" s="7" t="s">
        <v>86</v>
      </c>
      <c r="BA31" s="7" t="s">
        <v>87</v>
      </c>
      <c r="BB31" s="7" t="b">
        <v>0</v>
      </c>
      <c r="BC31" s="7">
        <v>0</v>
      </c>
      <c r="BD31" s="7">
        <v>0</v>
      </c>
      <c r="BE31" s="7"/>
      <c r="BF31" s="7">
        <v>0</v>
      </c>
      <c r="BG31" s="7"/>
      <c r="BH31" s="7">
        <v>0</v>
      </c>
      <c r="BI31" s="7">
        <v>0</v>
      </c>
      <c r="BJ31" s="9">
        <v>20</v>
      </c>
    </row>
    <row r="32" spans="1:62" x14ac:dyDescent="0.25">
      <c r="A32" s="6" t="s">
        <v>270</v>
      </c>
      <c r="B32" s="7"/>
      <c r="C32" s="7"/>
      <c r="D32" s="7" t="s">
        <v>271</v>
      </c>
      <c r="E32" s="7" t="s">
        <v>271</v>
      </c>
      <c r="F32" s="7" t="s">
        <v>64</v>
      </c>
      <c r="G32" s="7" t="s">
        <v>271</v>
      </c>
      <c r="H32" s="7" t="s">
        <v>200</v>
      </c>
      <c r="I32" s="7" t="s">
        <v>272</v>
      </c>
      <c r="J32" s="7" t="s">
        <v>273</v>
      </c>
      <c r="K32" s="33">
        <v>32.130000000000003</v>
      </c>
      <c r="L32" s="33">
        <f t="shared" si="1"/>
        <v>32.130000000000003</v>
      </c>
      <c r="M32" s="33" t="e">
        <f>L32*(VLOOKUP(I32,#REF!,2,FALSE))</f>
        <v>#REF!</v>
      </c>
      <c r="N32" s="7" t="s">
        <v>67</v>
      </c>
      <c r="O32" s="7" t="s">
        <v>68</v>
      </c>
      <c r="P32" s="7" t="s">
        <v>69</v>
      </c>
      <c r="Q32" s="8">
        <v>43367.685960648145</v>
      </c>
      <c r="R32" s="8">
        <v>45193.685960648145</v>
      </c>
      <c r="S32" s="7" t="s">
        <v>70</v>
      </c>
      <c r="T32" s="8">
        <v>45193</v>
      </c>
      <c r="U32" s="7" t="s">
        <v>71</v>
      </c>
      <c r="V32" s="7" t="s">
        <v>104</v>
      </c>
      <c r="W32" s="7" t="s">
        <v>73</v>
      </c>
      <c r="X32" s="7" t="s">
        <v>73</v>
      </c>
      <c r="Y32" s="7" t="s">
        <v>74</v>
      </c>
      <c r="Z32" s="7" t="s">
        <v>274</v>
      </c>
      <c r="AA32" s="7" t="s">
        <v>275</v>
      </c>
      <c r="AB32" s="7" t="s">
        <v>276</v>
      </c>
      <c r="AC32" s="7" t="s">
        <v>78</v>
      </c>
      <c r="AD32" s="8"/>
      <c r="AE32" s="8"/>
      <c r="AF32" s="7"/>
      <c r="AG32" s="7" t="s">
        <v>78</v>
      </c>
      <c r="AH32" s="7" t="s">
        <v>78</v>
      </c>
      <c r="AI32" s="8"/>
      <c r="AJ32" s="7" t="s">
        <v>78</v>
      </c>
      <c r="AK32" s="7" t="s">
        <v>78</v>
      </c>
      <c r="AL32" s="7" t="b">
        <v>0</v>
      </c>
      <c r="AM32" s="7" t="s">
        <v>277</v>
      </c>
      <c r="AN32" s="7" t="b">
        <v>1</v>
      </c>
      <c r="AO32" s="7" t="b">
        <v>0</v>
      </c>
      <c r="AP32" s="7" t="b">
        <v>0</v>
      </c>
      <c r="AQ32" s="7" t="b">
        <v>0</v>
      </c>
      <c r="AR32" s="7" t="b">
        <v>0</v>
      </c>
      <c r="AS32" s="7" t="s">
        <v>84</v>
      </c>
      <c r="AT32" s="7" t="b">
        <v>0</v>
      </c>
      <c r="AU32" s="7" t="s">
        <v>204</v>
      </c>
      <c r="AV32" s="7" t="s">
        <v>78</v>
      </c>
      <c r="AW32" s="7" t="s">
        <v>78</v>
      </c>
      <c r="AX32" s="8">
        <v>43374</v>
      </c>
      <c r="AY32" s="7" t="s">
        <v>85</v>
      </c>
      <c r="AZ32" s="7" t="s">
        <v>86</v>
      </c>
      <c r="BA32" s="7" t="s">
        <v>87</v>
      </c>
      <c r="BB32" s="7" t="b">
        <v>0</v>
      </c>
      <c r="BC32" s="7">
        <v>0</v>
      </c>
      <c r="BD32" s="7">
        <v>0</v>
      </c>
      <c r="BE32" s="7"/>
      <c r="BF32" s="7">
        <v>0</v>
      </c>
      <c r="BG32" s="7"/>
      <c r="BH32" s="7">
        <v>0</v>
      </c>
      <c r="BI32" s="7">
        <v>0</v>
      </c>
      <c r="BJ32" s="9">
        <v>32.130000000000003</v>
      </c>
    </row>
    <row r="33" spans="1:62" x14ac:dyDescent="0.25">
      <c r="A33" s="10" t="s">
        <v>2201</v>
      </c>
      <c r="B33" s="11" t="s">
        <v>2188</v>
      </c>
      <c r="C33" s="11" t="s">
        <v>2189</v>
      </c>
      <c r="D33" s="11" t="s">
        <v>624</v>
      </c>
      <c r="E33" s="11" t="s">
        <v>625</v>
      </c>
      <c r="F33" s="11" t="s">
        <v>64</v>
      </c>
      <c r="G33" s="11" t="s">
        <v>625</v>
      </c>
      <c r="H33" s="11" t="s">
        <v>281</v>
      </c>
      <c r="I33" s="11" t="s">
        <v>2191</v>
      </c>
      <c r="J33" s="11" t="s">
        <v>2197</v>
      </c>
      <c r="K33" s="28">
        <v>37.619999999999997</v>
      </c>
      <c r="L33" s="28">
        <f t="shared" si="1"/>
        <v>37.619999999999997</v>
      </c>
      <c r="M33" s="28" t="e">
        <f>L33*(VLOOKUP(I33,#REF!,2,FALSE))</f>
        <v>#REF!</v>
      </c>
      <c r="N33" s="11" t="s">
        <v>67</v>
      </c>
      <c r="O33" s="11" t="s">
        <v>68</v>
      </c>
      <c r="P33" s="11" t="s">
        <v>69</v>
      </c>
      <c r="Q33" s="12">
        <v>41922.394594907404</v>
      </c>
      <c r="R33" s="12">
        <v>45209.394594907404</v>
      </c>
      <c r="S33" s="11" t="s">
        <v>70</v>
      </c>
      <c r="T33" s="12">
        <v>45209</v>
      </c>
      <c r="U33" s="11" t="s">
        <v>71</v>
      </c>
      <c r="V33" s="11" t="s">
        <v>104</v>
      </c>
      <c r="W33" s="11" t="s">
        <v>73</v>
      </c>
      <c r="X33" s="11" t="s">
        <v>73</v>
      </c>
      <c r="Y33" s="11" t="s">
        <v>74</v>
      </c>
      <c r="Z33" s="11" t="s">
        <v>106</v>
      </c>
      <c r="AA33" s="11" t="s">
        <v>2192</v>
      </c>
      <c r="AB33" s="11" t="s">
        <v>2202</v>
      </c>
      <c r="AC33" s="11" t="s">
        <v>78</v>
      </c>
      <c r="AD33" s="12"/>
      <c r="AE33" s="12"/>
      <c r="AF33" s="11"/>
      <c r="AG33" s="11" t="s">
        <v>78</v>
      </c>
      <c r="AH33" s="11" t="s">
        <v>78</v>
      </c>
      <c r="AI33" s="12"/>
      <c r="AJ33" s="11" t="s">
        <v>78</v>
      </c>
      <c r="AK33" s="11" t="s">
        <v>78</v>
      </c>
      <c r="AL33" s="11" t="b">
        <v>0</v>
      </c>
      <c r="AM33" s="11" t="s">
        <v>2203</v>
      </c>
      <c r="AN33" s="11" t="b">
        <v>0</v>
      </c>
      <c r="AO33" s="11" t="b">
        <v>0</v>
      </c>
      <c r="AP33" s="11" t="b">
        <v>0</v>
      </c>
      <c r="AQ33" s="11" t="b">
        <v>0</v>
      </c>
      <c r="AR33" s="11" t="b">
        <v>0</v>
      </c>
      <c r="AS33" s="11" t="s">
        <v>84</v>
      </c>
      <c r="AT33" s="11" t="b">
        <v>0</v>
      </c>
      <c r="AU33" s="11" t="s">
        <v>317</v>
      </c>
      <c r="AV33" s="11" t="s">
        <v>78</v>
      </c>
      <c r="AW33" s="11" t="s">
        <v>78</v>
      </c>
      <c r="AX33" s="12">
        <v>41932</v>
      </c>
      <c r="AY33" s="11" t="s">
        <v>85</v>
      </c>
      <c r="AZ33" s="11" t="s">
        <v>86</v>
      </c>
      <c r="BA33" s="11" t="s">
        <v>87</v>
      </c>
      <c r="BB33" s="11" t="b">
        <v>0</v>
      </c>
      <c r="BC33" s="11">
        <v>0</v>
      </c>
      <c r="BD33" s="11">
        <v>0</v>
      </c>
      <c r="BE33" s="11"/>
      <c r="BF33" s="11">
        <v>0</v>
      </c>
      <c r="BG33" s="11"/>
      <c r="BH33" s="11">
        <v>0</v>
      </c>
      <c r="BI33" s="11">
        <v>0</v>
      </c>
      <c r="BJ33" s="13">
        <v>37.619999999999997</v>
      </c>
    </row>
    <row r="34" spans="1:62" x14ac:dyDescent="0.25">
      <c r="A34" s="10" t="s">
        <v>2583</v>
      </c>
      <c r="B34" s="11"/>
      <c r="C34" s="11"/>
      <c r="D34" s="11" t="s">
        <v>2584</v>
      </c>
      <c r="E34" s="11" t="s">
        <v>2584</v>
      </c>
      <c r="F34" s="11" t="s">
        <v>64</v>
      </c>
      <c r="G34" s="11" t="s">
        <v>2584</v>
      </c>
      <c r="H34" s="11" t="s">
        <v>2330</v>
      </c>
      <c r="I34" s="11" t="s">
        <v>2585</v>
      </c>
      <c r="J34" s="11" t="s">
        <v>2586</v>
      </c>
      <c r="K34" s="28">
        <v>37.909999999999997</v>
      </c>
      <c r="L34" s="28">
        <f t="shared" si="1"/>
        <v>37.909999999999997</v>
      </c>
      <c r="M34" s="28" t="e">
        <f>L34*(VLOOKUP(I34,#REF!,2,FALSE))</f>
        <v>#REF!</v>
      </c>
      <c r="N34" s="11" t="s">
        <v>67</v>
      </c>
      <c r="O34" s="11" t="s">
        <v>68</v>
      </c>
      <c r="P34" s="11" t="s">
        <v>69</v>
      </c>
      <c r="Q34" s="12">
        <v>44453.609456018516</v>
      </c>
      <c r="R34" s="12">
        <v>45183.609456018516</v>
      </c>
      <c r="S34" s="11" t="s">
        <v>70</v>
      </c>
      <c r="T34" s="12">
        <v>45183</v>
      </c>
      <c r="U34" s="11" t="s">
        <v>71</v>
      </c>
      <c r="V34" s="11" t="s">
        <v>104</v>
      </c>
      <c r="W34" s="11" t="s">
        <v>73</v>
      </c>
      <c r="X34" s="11" t="s">
        <v>73</v>
      </c>
      <c r="Y34" s="11" t="s">
        <v>74</v>
      </c>
      <c r="Z34" s="11" t="s">
        <v>171</v>
      </c>
      <c r="AA34" s="11" t="s">
        <v>2587</v>
      </c>
      <c r="AB34" s="11" t="s">
        <v>2588</v>
      </c>
      <c r="AC34" s="11" t="s">
        <v>78</v>
      </c>
      <c r="AD34" s="12"/>
      <c r="AE34" s="12"/>
      <c r="AF34" s="11"/>
      <c r="AG34" s="11" t="s">
        <v>78</v>
      </c>
      <c r="AH34" s="11" t="s">
        <v>78</v>
      </c>
      <c r="AI34" s="12"/>
      <c r="AJ34" s="11" t="s">
        <v>78</v>
      </c>
      <c r="AK34" s="11" t="s">
        <v>78</v>
      </c>
      <c r="AL34" s="11" t="b">
        <v>0</v>
      </c>
      <c r="AM34" s="11" t="s">
        <v>2589</v>
      </c>
      <c r="AN34" s="11" t="b">
        <v>0</v>
      </c>
      <c r="AO34" s="11" t="b">
        <v>0</v>
      </c>
      <c r="AP34" s="11" t="b">
        <v>0</v>
      </c>
      <c r="AQ34" s="11" t="b">
        <v>0</v>
      </c>
      <c r="AR34" s="11" t="b">
        <v>0</v>
      </c>
      <c r="AS34" s="11" t="s">
        <v>84</v>
      </c>
      <c r="AT34" s="11" t="b">
        <v>0</v>
      </c>
      <c r="AU34" s="11" t="s">
        <v>1700</v>
      </c>
      <c r="AV34" s="11" t="s">
        <v>78</v>
      </c>
      <c r="AW34" s="11" t="s">
        <v>78</v>
      </c>
      <c r="AX34" s="12">
        <v>44453</v>
      </c>
      <c r="AY34" s="11" t="s">
        <v>85</v>
      </c>
      <c r="AZ34" s="11" t="s">
        <v>86</v>
      </c>
      <c r="BA34" s="11" t="s">
        <v>87</v>
      </c>
      <c r="BB34" s="11" t="b">
        <v>0</v>
      </c>
      <c r="BC34" s="11">
        <v>0</v>
      </c>
      <c r="BD34" s="11">
        <v>0</v>
      </c>
      <c r="BE34" s="11"/>
      <c r="BF34" s="11">
        <v>0</v>
      </c>
      <c r="BG34" s="11"/>
      <c r="BH34" s="11">
        <v>0</v>
      </c>
      <c r="BI34" s="11">
        <v>0</v>
      </c>
      <c r="BJ34" s="13">
        <v>37.909999999999997</v>
      </c>
    </row>
    <row r="35" spans="1:62" x14ac:dyDescent="0.25">
      <c r="A35" s="6" t="s">
        <v>1125</v>
      </c>
      <c r="B35" s="7" t="s">
        <v>1066</v>
      </c>
      <c r="C35" s="7" t="s">
        <v>1067</v>
      </c>
      <c r="D35" s="7" t="s">
        <v>113</v>
      </c>
      <c r="E35" s="7" t="s">
        <v>113</v>
      </c>
      <c r="F35" s="7" t="s">
        <v>64</v>
      </c>
      <c r="G35" s="7" t="s">
        <v>113</v>
      </c>
      <c r="H35" s="7" t="s">
        <v>281</v>
      </c>
      <c r="I35" s="7" t="s">
        <v>1126</v>
      </c>
      <c r="J35" s="7" t="s">
        <v>1070</v>
      </c>
      <c r="K35" s="33">
        <v>39.18</v>
      </c>
      <c r="L35" s="33">
        <f t="shared" si="1"/>
        <v>39.18</v>
      </c>
      <c r="M35" s="33" t="e">
        <f>L35*(VLOOKUP(I35,#REF!,2,FALSE))</f>
        <v>#REF!</v>
      </c>
      <c r="N35" s="7" t="s">
        <v>67</v>
      </c>
      <c r="O35" s="7" t="s">
        <v>68</v>
      </c>
      <c r="P35" s="7" t="s">
        <v>69</v>
      </c>
      <c r="Q35" s="8">
        <v>41906.630694444444</v>
      </c>
      <c r="R35" s="8">
        <v>45193.630694444444</v>
      </c>
      <c r="S35" s="7" t="s">
        <v>70</v>
      </c>
      <c r="T35" s="8">
        <v>45193</v>
      </c>
      <c r="U35" s="7" t="s">
        <v>71</v>
      </c>
      <c r="V35" s="7" t="s">
        <v>104</v>
      </c>
      <c r="W35" s="7" t="s">
        <v>73</v>
      </c>
      <c r="X35" s="7" t="s">
        <v>73</v>
      </c>
      <c r="Y35" s="7" t="s">
        <v>74</v>
      </c>
      <c r="Z35" s="7" t="s">
        <v>75</v>
      </c>
      <c r="AA35" s="7" t="s">
        <v>1127</v>
      </c>
      <c r="AB35" s="7" t="s">
        <v>1128</v>
      </c>
      <c r="AC35" s="7" t="s">
        <v>78</v>
      </c>
      <c r="AD35" s="8"/>
      <c r="AE35" s="8"/>
      <c r="AF35" s="7"/>
      <c r="AG35" s="7" t="s">
        <v>78</v>
      </c>
      <c r="AH35" s="7" t="s">
        <v>78</v>
      </c>
      <c r="AI35" s="8"/>
      <c r="AJ35" s="7" t="s">
        <v>1129</v>
      </c>
      <c r="AK35" s="7" t="s">
        <v>78</v>
      </c>
      <c r="AL35" s="7" t="b">
        <v>0</v>
      </c>
      <c r="AM35" s="7" t="s">
        <v>1130</v>
      </c>
      <c r="AN35" s="7" t="b">
        <v>0</v>
      </c>
      <c r="AO35" s="7" t="b">
        <v>0</v>
      </c>
      <c r="AP35" s="7" t="b">
        <v>0</v>
      </c>
      <c r="AQ35" s="7" t="b">
        <v>0</v>
      </c>
      <c r="AR35" s="7" t="b">
        <v>0</v>
      </c>
      <c r="AS35" s="7" t="s">
        <v>84</v>
      </c>
      <c r="AT35" s="7" t="b">
        <v>0</v>
      </c>
      <c r="AU35" s="7" t="s">
        <v>317</v>
      </c>
      <c r="AV35" s="7" t="s">
        <v>78</v>
      </c>
      <c r="AW35" s="7" t="s">
        <v>78</v>
      </c>
      <c r="AX35" s="8">
        <v>41927</v>
      </c>
      <c r="AY35" s="7" t="s">
        <v>85</v>
      </c>
      <c r="AZ35" s="7" t="s">
        <v>86</v>
      </c>
      <c r="BA35" s="7" t="s">
        <v>87</v>
      </c>
      <c r="BB35" s="7" t="b">
        <v>0</v>
      </c>
      <c r="BC35" s="7">
        <v>0</v>
      </c>
      <c r="BD35" s="7">
        <v>0</v>
      </c>
      <c r="BE35" s="7"/>
      <c r="BF35" s="7">
        <v>0</v>
      </c>
      <c r="BG35" s="7"/>
      <c r="BH35" s="7">
        <v>0</v>
      </c>
      <c r="BI35" s="7">
        <v>0</v>
      </c>
      <c r="BJ35" s="9">
        <v>39.18</v>
      </c>
    </row>
    <row r="36" spans="1:62" x14ac:dyDescent="0.25">
      <c r="A36" s="10" t="s">
        <v>126</v>
      </c>
      <c r="B36" s="11" t="s">
        <v>99</v>
      </c>
      <c r="C36" s="11" t="s">
        <v>100</v>
      </c>
      <c r="D36" s="11" t="s">
        <v>127</v>
      </c>
      <c r="E36" s="11" t="s">
        <v>127</v>
      </c>
      <c r="F36" s="11" t="s">
        <v>64</v>
      </c>
      <c r="G36" s="11" t="s">
        <v>127</v>
      </c>
      <c r="H36" s="11" t="s">
        <v>102</v>
      </c>
      <c r="I36" s="11" t="s">
        <v>128</v>
      </c>
      <c r="J36" s="11"/>
      <c r="K36" s="28">
        <v>42.25</v>
      </c>
      <c r="L36" s="28">
        <f t="shared" si="1"/>
        <v>42.25</v>
      </c>
      <c r="M36" s="28" t="e">
        <f>L36*(VLOOKUP(I36,#REF!,2,FALSE))</f>
        <v>#REF!</v>
      </c>
      <c r="N36" s="11" t="s">
        <v>67</v>
      </c>
      <c r="O36" s="11" t="s">
        <v>68</v>
      </c>
      <c r="P36" s="11" t="s">
        <v>69</v>
      </c>
      <c r="Q36" s="12">
        <v>35802</v>
      </c>
      <c r="R36" s="12">
        <v>45298</v>
      </c>
      <c r="S36" s="11" t="s">
        <v>78</v>
      </c>
      <c r="T36" s="12">
        <v>45298</v>
      </c>
      <c r="U36" s="11" t="s">
        <v>71</v>
      </c>
      <c r="V36" s="11" t="s">
        <v>104</v>
      </c>
      <c r="W36" s="11" t="s">
        <v>73</v>
      </c>
      <c r="X36" s="11" t="s">
        <v>73</v>
      </c>
      <c r="Y36" s="11" t="s">
        <v>74</v>
      </c>
      <c r="Z36" s="11" t="s">
        <v>115</v>
      </c>
      <c r="AA36" s="11" t="s">
        <v>129</v>
      </c>
      <c r="AB36" s="11" t="s">
        <v>130</v>
      </c>
      <c r="AC36" s="11" t="s">
        <v>78</v>
      </c>
      <c r="AD36" s="12"/>
      <c r="AE36" s="12"/>
      <c r="AF36" s="11"/>
      <c r="AG36" s="11" t="s">
        <v>78</v>
      </c>
      <c r="AH36" s="11" t="s">
        <v>78</v>
      </c>
      <c r="AI36" s="12"/>
      <c r="AJ36" s="11" t="s">
        <v>78</v>
      </c>
      <c r="AK36" s="11" t="s">
        <v>78</v>
      </c>
      <c r="AL36" s="11" t="b">
        <v>1</v>
      </c>
      <c r="AM36" s="11" t="s">
        <v>131</v>
      </c>
      <c r="AN36" s="11" t="b">
        <v>0</v>
      </c>
      <c r="AO36" s="11" t="b">
        <v>0</v>
      </c>
      <c r="AP36" s="11" t="b">
        <v>0</v>
      </c>
      <c r="AQ36" s="11" t="b">
        <v>0</v>
      </c>
      <c r="AR36" s="11" t="b">
        <v>0</v>
      </c>
      <c r="AS36" s="11" t="s">
        <v>132</v>
      </c>
      <c r="AT36" s="11" t="b">
        <v>0</v>
      </c>
      <c r="AU36" s="11" t="s">
        <v>78</v>
      </c>
      <c r="AV36" s="11" t="s">
        <v>78</v>
      </c>
      <c r="AW36" s="11" t="s">
        <v>78</v>
      </c>
      <c r="AX36" s="12">
        <v>35809</v>
      </c>
      <c r="AY36" s="11" t="s">
        <v>85</v>
      </c>
      <c r="AZ36" s="11" t="s">
        <v>86</v>
      </c>
      <c r="BA36" s="11" t="s">
        <v>87</v>
      </c>
      <c r="BB36" s="11" t="b">
        <v>0</v>
      </c>
      <c r="BC36" s="11">
        <v>6</v>
      </c>
      <c r="BD36" s="11">
        <v>4</v>
      </c>
      <c r="BE36" s="11">
        <v>1860</v>
      </c>
      <c r="BF36" s="11">
        <v>0</v>
      </c>
      <c r="BG36" s="11"/>
      <c r="BH36" s="11">
        <v>0</v>
      </c>
      <c r="BI36" s="11">
        <v>0</v>
      </c>
      <c r="BJ36" s="13">
        <v>42.25</v>
      </c>
    </row>
    <row r="37" spans="1:62" x14ac:dyDescent="0.25">
      <c r="A37" s="6" t="s">
        <v>133</v>
      </c>
      <c r="B37" s="7" t="s">
        <v>99</v>
      </c>
      <c r="C37" s="7" t="s">
        <v>100</v>
      </c>
      <c r="D37" s="7" t="s">
        <v>134</v>
      </c>
      <c r="E37" s="7" t="s">
        <v>134</v>
      </c>
      <c r="F37" s="7" t="s">
        <v>64</v>
      </c>
      <c r="G37" s="7" t="s">
        <v>134</v>
      </c>
      <c r="H37" s="7" t="s">
        <v>102</v>
      </c>
      <c r="I37" s="7" t="s">
        <v>128</v>
      </c>
      <c r="J37" s="7"/>
      <c r="K37" s="33">
        <v>42.25</v>
      </c>
      <c r="L37" s="33">
        <f t="shared" si="1"/>
        <v>42.25</v>
      </c>
      <c r="M37" s="33" t="e">
        <f>L37*(VLOOKUP(I37,#REF!,2,FALSE))</f>
        <v>#REF!</v>
      </c>
      <c r="N37" s="7" t="s">
        <v>67</v>
      </c>
      <c r="O37" s="7" t="s">
        <v>68</v>
      </c>
      <c r="P37" s="7" t="s">
        <v>69</v>
      </c>
      <c r="Q37" s="8">
        <v>35187</v>
      </c>
      <c r="R37" s="8">
        <v>45414</v>
      </c>
      <c r="S37" s="7" t="s">
        <v>78</v>
      </c>
      <c r="T37" s="8">
        <v>45414</v>
      </c>
      <c r="U37" s="7" t="s">
        <v>71</v>
      </c>
      <c r="V37" s="7" t="s">
        <v>104</v>
      </c>
      <c r="W37" s="7" t="s">
        <v>73</v>
      </c>
      <c r="X37" s="7" t="s">
        <v>73</v>
      </c>
      <c r="Y37" s="7" t="s">
        <v>135</v>
      </c>
      <c r="Z37" s="7" t="s">
        <v>115</v>
      </c>
      <c r="AA37" s="7" t="s">
        <v>136</v>
      </c>
      <c r="AB37" s="7" t="s">
        <v>137</v>
      </c>
      <c r="AC37" s="7" t="s">
        <v>78</v>
      </c>
      <c r="AD37" s="8"/>
      <c r="AE37" s="8"/>
      <c r="AF37" s="7"/>
      <c r="AG37" s="7" t="s">
        <v>78</v>
      </c>
      <c r="AH37" s="7" t="s">
        <v>78</v>
      </c>
      <c r="AI37" s="8"/>
      <c r="AJ37" s="7" t="s">
        <v>78</v>
      </c>
      <c r="AK37" s="7" t="s">
        <v>78</v>
      </c>
      <c r="AL37" s="7" t="b">
        <v>1</v>
      </c>
      <c r="AM37" s="7" t="s">
        <v>138</v>
      </c>
      <c r="AN37" s="7" t="b">
        <v>0</v>
      </c>
      <c r="AO37" s="7" t="b">
        <v>0</v>
      </c>
      <c r="AP37" s="7" t="b">
        <v>0</v>
      </c>
      <c r="AQ37" s="7" t="b">
        <v>0</v>
      </c>
      <c r="AR37" s="7" t="b">
        <v>0</v>
      </c>
      <c r="AS37" s="7" t="s">
        <v>84</v>
      </c>
      <c r="AT37" s="7" t="b">
        <v>0</v>
      </c>
      <c r="AU37" s="7" t="s">
        <v>78</v>
      </c>
      <c r="AV37" s="7" t="s">
        <v>78</v>
      </c>
      <c r="AW37" s="7" t="s">
        <v>78</v>
      </c>
      <c r="AX37" s="8">
        <v>35900</v>
      </c>
      <c r="AY37" s="7" t="s">
        <v>85</v>
      </c>
      <c r="AZ37" s="7" t="s">
        <v>86</v>
      </c>
      <c r="BA37" s="7" t="s">
        <v>87</v>
      </c>
      <c r="BB37" s="7" t="b">
        <v>0</v>
      </c>
      <c r="BC37" s="7">
        <v>1</v>
      </c>
      <c r="BD37" s="7">
        <v>1</v>
      </c>
      <c r="BE37" s="7">
        <v>315</v>
      </c>
      <c r="BF37" s="7">
        <v>0</v>
      </c>
      <c r="BG37" s="7"/>
      <c r="BH37" s="7">
        <v>0</v>
      </c>
      <c r="BI37" s="7">
        <v>0</v>
      </c>
      <c r="BJ37" s="9">
        <v>42.25</v>
      </c>
    </row>
    <row r="38" spans="1:62" x14ac:dyDescent="0.25">
      <c r="A38" s="10" t="s">
        <v>139</v>
      </c>
      <c r="B38" s="11" t="s">
        <v>99</v>
      </c>
      <c r="C38" s="11" t="s">
        <v>100</v>
      </c>
      <c r="D38" s="11" t="s">
        <v>140</v>
      </c>
      <c r="E38" s="11" t="s">
        <v>140</v>
      </c>
      <c r="F38" s="11" t="s">
        <v>64</v>
      </c>
      <c r="G38" s="11" t="s">
        <v>140</v>
      </c>
      <c r="H38" s="11" t="s">
        <v>102</v>
      </c>
      <c r="I38" s="11" t="s">
        <v>128</v>
      </c>
      <c r="J38" s="11"/>
      <c r="K38" s="28">
        <v>42.25</v>
      </c>
      <c r="L38" s="28">
        <f t="shared" si="1"/>
        <v>42.25</v>
      </c>
      <c r="M38" s="28" t="e">
        <f>L38*(VLOOKUP(I38,#REF!,2,FALSE))</f>
        <v>#REF!</v>
      </c>
      <c r="N38" s="11" t="s">
        <v>67</v>
      </c>
      <c r="O38" s="11" t="s">
        <v>68</v>
      </c>
      <c r="P38" s="11" t="s">
        <v>69</v>
      </c>
      <c r="Q38" s="12">
        <v>35187</v>
      </c>
      <c r="R38" s="12">
        <v>45414</v>
      </c>
      <c r="S38" s="11" t="s">
        <v>78</v>
      </c>
      <c r="T38" s="12">
        <v>45414</v>
      </c>
      <c r="U38" s="11" t="s">
        <v>71</v>
      </c>
      <c r="V38" s="11" t="s">
        <v>104</v>
      </c>
      <c r="W38" s="11" t="s">
        <v>73</v>
      </c>
      <c r="X38" s="11" t="s">
        <v>73</v>
      </c>
      <c r="Y38" s="11" t="s">
        <v>74</v>
      </c>
      <c r="Z38" s="11" t="s">
        <v>115</v>
      </c>
      <c r="AA38" s="11" t="s">
        <v>141</v>
      </c>
      <c r="AB38" s="11" t="s">
        <v>142</v>
      </c>
      <c r="AC38" s="11" t="s">
        <v>78</v>
      </c>
      <c r="AD38" s="12"/>
      <c r="AE38" s="12"/>
      <c r="AF38" s="11"/>
      <c r="AG38" s="11" t="s">
        <v>78</v>
      </c>
      <c r="AH38" s="11" t="s">
        <v>78</v>
      </c>
      <c r="AI38" s="12"/>
      <c r="AJ38" s="11" t="s">
        <v>78</v>
      </c>
      <c r="AK38" s="11" t="s">
        <v>78</v>
      </c>
      <c r="AL38" s="11" t="b">
        <v>1</v>
      </c>
      <c r="AM38" s="11" t="s">
        <v>143</v>
      </c>
      <c r="AN38" s="11" t="b">
        <v>0</v>
      </c>
      <c r="AO38" s="11" t="b">
        <v>0</v>
      </c>
      <c r="AP38" s="11" t="b">
        <v>0</v>
      </c>
      <c r="AQ38" s="11" t="b">
        <v>0</v>
      </c>
      <c r="AR38" s="11" t="b">
        <v>0</v>
      </c>
      <c r="AS38" s="11" t="s">
        <v>84</v>
      </c>
      <c r="AT38" s="11" t="b">
        <v>0</v>
      </c>
      <c r="AU38" s="11" t="s">
        <v>78</v>
      </c>
      <c r="AV38" s="11" t="s">
        <v>78</v>
      </c>
      <c r="AW38" s="11" t="s">
        <v>78</v>
      </c>
      <c r="AX38" s="12">
        <v>35919</v>
      </c>
      <c r="AY38" s="11" t="s">
        <v>85</v>
      </c>
      <c r="AZ38" s="11" t="s">
        <v>86</v>
      </c>
      <c r="BA38" s="11" t="s">
        <v>87</v>
      </c>
      <c r="BB38" s="11" t="b">
        <v>0</v>
      </c>
      <c r="BC38" s="11">
        <v>0</v>
      </c>
      <c r="BD38" s="11">
        <v>0</v>
      </c>
      <c r="BE38" s="11"/>
      <c r="BF38" s="11">
        <v>0</v>
      </c>
      <c r="BG38" s="11"/>
      <c r="BH38" s="11">
        <v>0</v>
      </c>
      <c r="BI38" s="11">
        <v>0</v>
      </c>
      <c r="BJ38" s="13">
        <v>42.25</v>
      </c>
    </row>
    <row r="39" spans="1:62" x14ac:dyDescent="0.25">
      <c r="A39" s="6" t="s">
        <v>144</v>
      </c>
      <c r="B39" s="7" t="s">
        <v>99</v>
      </c>
      <c r="C39" s="7" t="s">
        <v>100</v>
      </c>
      <c r="D39" s="7" t="s">
        <v>145</v>
      </c>
      <c r="E39" s="7" t="s">
        <v>145</v>
      </c>
      <c r="F39" s="7" t="s">
        <v>64</v>
      </c>
      <c r="G39" s="7" t="s">
        <v>145</v>
      </c>
      <c r="H39" s="7" t="s">
        <v>102</v>
      </c>
      <c r="I39" s="7" t="s">
        <v>128</v>
      </c>
      <c r="J39" s="7"/>
      <c r="K39" s="33">
        <v>42.25</v>
      </c>
      <c r="L39" s="33">
        <f t="shared" si="1"/>
        <v>42.25</v>
      </c>
      <c r="M39" s="33" t="e">
        <f>L39*(VLOOKUP(I39,#REF!,2,FALSE))</f>
        <v>#REF!</v>
      </c>
      <c r="N39" s="7" t="s">
        <v>67</v>
      </c>
      <c r="O39" s="7" t="s">
        <v>68</v>
      </c>
      <c r="P39" s="7" t="s">
        <v>69</v>
      </c>
      <c r="Q39" s="8">
        <v>35915</v>
      </c>
      <c r="R39" s="8">
        <v>45412</v>
      </c>
      <c r="S39" s="7" t="s">
        <v>78</v>
      </c>
      <c r="T39" s="8">
        <v>45412</v>
      </c>
      <c r="U39" s="7" t="s">
        <v>71</v>
      </c>
      <c r="V39" s="7" t="s">
        <v>104</v>
      </c>
      <c r="W39" s="7" t="s">
        <v>73</v>
      </c>
      <c r="X39" s="7" t="s">
        <v>73</v>
      </c>
      <c r="Y39" s="7" t="s">
        <v>74</v>
      </c>
      <c r="Z39" s="7" t="s">
        <v>115</v>
      </c>
      <c r="AA39" s="7" t="s">
        <v>129</v>
      </c>
      <c r="AB39" s="7" t="s">
        <v>146</v>
      </c>
      <c r="AC39" s="7" t="s">
        <v>78</v>
      </c>
      <c r="AD39" s="8"/>
      <c r="AE39" s="8"/>
      <c r="AF39" s="7"/>
      <c r="AG39" s="7" t="s">
        <v>78</v>
      </c>
      <c r="AH39" s="7" t="s">
        <v>78</v>
      </c>
      <c r="AI39" s="8"/>
      <c r="AJ39" s="7" t="s">
        <v>78</v>
      </c>
      <c r="AK39" s="7" t="s">
        <v>78</v>
      </c>
      <c r="AL39" s="7" t="b">
        <v>1</v>
      </c>
      <c r="AM39" s="7" t="s">
        <v>147</v>
      </c>
      <c r="AN39" s="7" t="b">
        <v>0</v>
      </c>
      <c r="AO39" s="7" t="b">
        <v>0</v>
      </c>
      <c r="AP39" s="7" t="b">
        <v>0</v>
      </c>
      <c r="AQ39" s="7" t="b">
        <v>0</v>
      </c>
      <c r="AR39" s="7" t="b">
        <v>0</v>
      </c>
      <c r="AS39" s="7" t="s">
        <v>84</v>
      </c>
      <c r="AT39" s="7" t="b">
        <v>0</v>
      </c>
      <c r="AU39" s="7" t="s">
        <v>78</v>
      </c>
      <c r="AV39" s="7" t="s">
        <v>78</v>
      </c>
      <c r="AW39" s="7" t="s">
        <v>78</v>
      </c>
      <c r="AX39" s="8">
        <v>35926</v>
      </c>
      <c r="AY39" s="7" t="s">
        <v>85</v>
      </c>
      <c r="AZ39" s="7" t="s">
        <v>86</v>
      </c>
      <c r="BA39" s="7" t="s">
        <v>87</v>
      </c>
      <c r="BB39" s="7" t="b">
        <v>0</v>
      </c>
      <c r="BC39" s="7">
        <v>0</v>
      </c>
      <c r="BD39" s="7">
        <v>0</v>
      </c>
      <c r="BE39" s="7"/>
      <c r="BF39" s="7">
        <v>0</v>
      </c>
      <c r="BG39" s="7"/>
      <c r="BH39" s="7">
        <v>0</v>
      </c>
      <c r="BI39" s="7">
        <v>0</v>
      </c>
      <c r="BJ39" s="9">
        <v>42.25</v>
      </c>
    </row>
    <row r="40" spans="1:62" x14ac:dyDescent="0.25">
      <c r="A40" s="6" t="s">
        <v>98</v>
      </c>
      <c r="B40" s="7" t="s">
        <v>99</v>
      </c>
      <c r="C40" s="7" t="s">
        <v>100</v>
      </c>
      <c r="D40" s="7" t="s">
        <v>101</v>
      </c>
      <c r="E40" s="7" t="s">
        <v>101</v>
      </c>
      <c r="F40" s="7" t="s">
        <v>64</v>
      </c>
      <c r="G40" s="7" t="s">
        <v>101</v>
      </c>
      <c r="H40" s="7" t="s">
        <v>102</v>
      </c>
      <c r="I40" s="7" t="s">
        <v>103</v>
      </c>
      <c r="J40" s="7"/>
      <c r="K40" s="33">
        <v>53.43</v>
      </c>
      <c r="L40" s="33">
        <f t="shared" si="1"/>
        <v>53.43</v>
      </c>
      <c r="M40" s="33" t="e">
        <f>L40*(VLOOKUP(I40,#REF!,2,FALSE))</f>
        <v>#REF!</v>
      </c>
      <c r="N40" s="7" t="s">
        <v>67</v>
      </c>
      <c r="O40" s="7" t="s">
        <v>68</v>
      </c>
      <c r="P40" s="7" t="s">
        <v>69</v>
      </c>
      <c r="Q40" s="8">
        <v>39052</v>
      </c>
      <c r="R40" s="8">
        <v>45261</v>
      </c>
      <c r="S40" s="7" t="s">
        <v>78</v>
      </c>
      <c r="T40" s="8">
        <v>45261</v>
      </c>
      <c r="U40" s="7" t="s">
        <v>71</v>
      </c>
      <c r="V40" s="7" t="s">
        <v>104</v>
      </c>
      <c r="W40" s="7" t="s">
        <v>73</v>
      </c>
      <c r="X40" s="7" t="s">
        <v>73</v>
      </c>
      <c r="Y40" s="7" t="s">
        <v>105</v>
      </c>
      <c r="Z40" s="7" t="s">
        <v>106</v>
      </c>
      <c r="AA40" s="7" t="s">
        <v>107</v>
      </c>
      <c r="AB40" s="7" t="s">
        <v>108</v>
      </c>
      <c r="AC40" s="7" t="s">
        <v>78</v>
      </c>
      <c r="AD40" s="8"/>
      <c r="AE40" s="8"/>
      <c r="AF40" s="7"/>
      <c r="AG40" s="7" t="s">
        <v>78</v>
      </c>
      <c r="AH40" s="7" t="s">
        <v>78</v>
      </c>
      <c r="AI40" s="8"/>
      <c r="AJ40" s="7" t="s">
        <v>78</v>
      </c>
      <c r="AK40" s="7" t="s">
        <v>78</v>
      </c>
      <c r="AL40" s="7" t="b">
        <v>1</v>
      </c>
      <c r="AM40" s="7" t="s">
        <v>109</v>
      </c>
      <c r="AN40" s="7" t="b">
        <v>0</v>
      </c>
      <c r="AO40" s="7" t="b">
        <v>0</v>
      </c>
      <c r="AP40" s="7" t="b">
        <v>0</v>
      </c>
      <c r="AQ40" s="7" t="b">
        <v>0</v>
      </c>
      <c r="AR40" s="7" t="b">
        <v>0</v>
      </c>
      <c r="AS40" s="7" t="s">
        <v>84</v>
      </c>
      <c r="AT40" s="7" t="b">
        <v>0</v>
      </c>
      <c r="AU40" s="7" t="s">
        <v>78</v>
      </c>
      <c r="AV40" s="7" t="s">
        <v>78</v>
      </c>
      <c r="AW40" s="7" t="s">
        <v>78</v>
      </c>
      <c r="AX40" s="8">
        <v>39043</v>
      </c>
      <c r="AY40" s="7" t="s">
        <v>85</v>
      </c>
      <c r="AZ40" s="7" t="s">
        <v>86</v>
      </c>
      <c r="BA40" s="7" t="s">
        <v>87</v>
      </c>
      <c r="BB40" s="7" t="b">
        <v>0</v>
      </c>
      <c r="BC40" s="7">
        <v>1</v>
      </c>
      <c r="BD40" s="7">
        <v>1</v>
      </c>
      <c r="BE40" s="7">
        <v>90</v>
      </c>
      <c r="BF40" s="7">
        <v>0</v>
      </c>
      <c r="BG40" s="7"/>
      <c r="BH40" s="7">
        <v>0</v>
      </c>
      <c r="BI40" s="7">
        <v>0</v>
      </c>
      <c r="BJ40" s="9">
        <v>53.43</v>
      </c>
    </row>
    <row r="41" spans="1:62" x14ac:dyDescent="0.25">
      <c r="A41" s="10" t="s">
        <v>1250</v>
      </c>
      <c r="B41" s="11" t="s">
        <v>1251</v>
      </c>
      <c r="C41" s="11" t="s">
        <v>1175</v>
      </c>
      <c r="D41" s="11" t="s">
        <v>1252</v>
      </c>
      <c r="E41" s="11" t="s">
        <v>1252</v>
      </c>
      <c r="F41" s="11" t="s">
        <v>64</v>
      </c>
      <c r="G41" s="11" t="s">
        <v>1252</v>
      </c>
      <c r="H41" s="11" t="s">
        <v>281</v>
      </c>
      <c r="I41" s="11" t="s">
        <v>1176</v>
      </c>
      <c r="J41" s="11" t="s">
        <v>1177</v>
      </c>
      <c r="K41" s="28">
        <v>54.78</v>
      </c>
      <c r="L41" s="28">
        <f t="shared" si="1"/>
        <v>54.78</v>
      </c>
      <c r="M41" s="28" t="e">
        <f>L41*(VLOOKUP(I41,#REF!,2,FALSE))</f>
        <v>#REF!</v>
      </c>
      <c r="N41" s="11" t="s">
        <v>67</v>
      </c>
      <c r="O41" s="11" t="s">
        <v>68</v>
      </c>
      <c r="P41" s="11" t="s">
        <v>69</v>
      </c>
      <c r="Q41" s="12">
        <v>42583.699826388889</v>
      </c>
      <c r="R41" s="12">
        <v>45505.699826388889</v>
      </c>
      <c r="S41" s="11" t="s">
        <v>70</v>
      </c>
      <c r="T41" s="12">
        <v>45505</v>
      </c>
      <c r="U41" s="11" t="s">
        <v>71</v>
      </c>
      <c r="V41" s="11" t="s">
        <v>104</v>
      </c>
      <c r="W41" s="11" t="s">
        <v>73</v>
      </c>
      <c r="X41" s="11" t="s">
        <v>73</v>
      </c>
      <c r="Y41" s="11" t="s">
        <v>105</v>
      </c>
      <c r="Z41" s="11" t="s">
        <v>106</v>
      </c>
      <c r="AA41" s="11" t="s">
        <v>1178</v>
      </c>
      <c r="AB41" s="11" t="s">
        <v>1253</v>
      </c>
      <c r="AC41" s="11" t="s">
        <v>78</v>
      </c>
      <c r="AD41" s="12"/>
      <c r="AE41" s="12"/>
      <c r="AF41" s="11"/>
      <c r="AG41" s="11" t="s">
        <v>78</v>
      </c>
      <c r="AH41" s="11" t="s">
        <v>78</v>
      </c>
      <c r="AI41" s="12"/>
      <c r="AJ41" s="11" t="s">
        <v>78</v>
      </c>
      <c r="AK41" s="11" t="s">
        <v>78</v>
      </c>
      <c r="AL41" s="11" t="b">
        <v>0</v>
      </c>
      <c r="AM41" s="11" t="s">
        <v>1254</v>
      </c>
      <c r="AN41" s="11" t="b">
        <v>0</v>
      </c>
      <c r="AO41" s="11" t="b">
        <v>0</v>
      </c>
      <c r="AP41" s="11" t="b">
        <v>0</v>
      </c>
      <c r="AQ41" s="11" t="b">
        <v>0</v>
      </c>
      <c r="AR41" s="11" t="b">
        <v>0</v>
      </c>
      <c r="AS41" s="11" t="s">
        <v>84</v>
      </c>
      <c r="AT41" s="11" t="b">
        <v>0</v>
      </c>
      <c r="AU41" s="11" t="s">
        <v>317</v>
      </c>
      <c r="AV41" s="11" t="s">
        <v>78</v>
      </c>
      <c r="AW41" s="11" t="s">
        <v>78</v>
      </c>
      <c r="AX41" s="12">
        <v>42566</v>
      </c>
      <c r="AY41" s="11" t="s">
        <v>85</v>
      </c>
      <c r="AZ41" s="11" t="s">
        <v>86</v>
      </c>
      <c r="BA41" s="11" t="s">
        <v>87</v>
      </c>
      <c r="BB41" s="11" t="b">
        <v>0</v>
      </c>
      <c r="BC41" s="11">
        <v>0</v>
      </c>
      <c r="BD41" s="11">
        <v>0</v>
      </c>
      <c r="BE41" s="11"/>
      <c r="BF41" s="11">
        <v>0</v>
      </c>
      <c r="BG41" s="11"/>
      <c r="BH41" s="11">
        <v>0</v>
      </c>
      <c r="BI41" s="11">
        <v>0</v>
      </c>
      <c r="BJ41" s="13">
        <v>54.78</v>
      </c>
    </row>
    <row r="42" spans="1:62" x14ac:dyDescent="0.25">
      <c r="A42" s="6" t="s">
        <v>2552</v>
      </c>
      <c r="B42" s="7"/>
      <c r="C42" s="7"/>
      <c r="D42" s="7" t="s">
        <v>2521</v>
      </c>
      <c r="E42" s="7" t="s">
        <v>2521</v>
      </c>
      <c r="F42" s="7" t="s">
        <v>2522</v>
      </c>
      <c r="G42" s="7" t="s">
        <v>939</v>
      </c>
      <c r="H42" s="7" t="s">
        <v>2330</v>
      </c>
      <c r="I42" s="7" t="s">
        <v>1069</v>
      </c>
      <c r="J42" s="7" t="s">
        <v>2516</v>
      </c>
      <c r="K42" s="33">
        <v>62.27</v>
      </c>
      <c r="L42" s="33">
        <f t="shared" si="1"/>
        <v>62.27</v>
      </c>
      <c r="M42" s="33" t="e">
        <f>L42*(VLOOKUP(I42,#REF!,2,FALSE))</f>
        <v>#REF!</v>
      </c>
      <c r="N42" s="7" t="s">
        <v>67</v>
      </c>
      <c r="O42" s="7" t="s">
        <v>68</v>
      </c>
      <c r="P42" s="7" t="s">
        <v>160</v>
      </c>
      <c r="Q42" s="8">
        <v>44062.592106481483</v>
      </c>
      <c r="R42" s="8">
        <v>45523.592106481483</v>
      </c>
      <c r="S42" s="7" t="s">
        <v>70</v>
      </c>
      <c r="T42" s="8">
        <v>45523</v>
      </c>
      <c r="U42" s="7" t="s">
        <v>71</v>
      </c>
      <c r="V42" s="7" t="s">
        <v>104</v>
      </c>
      <c r="W42" s="7" t="s">
        <v>73</v>
      </c>
      <c r="X42" s="7" t="s">
        <v>73</v>
      </c>
      <c r="Y42" s="7" t="s">
        <v>74</v>
      </c>
      <c r="Z42" s="7" t="s">
        <v>75</v>
      </c>
      <c r="AA42" s="7" t="s">
        <v>2517</v>
      </c>
      <c r="AB42" s="7" t="s">
        <v>2553</v>
      </c>
      <c r="AC42" s="7" t="s">
        <v>78</v>
      </c>
      <c r="AD42" s="8"/>
      <c r="AE42" s="8"/>
      <c r="AF42" s="7"/>
      <c r="AG42" s="7" t="s">
        <v>78</v>
      </c>
      <c r="AH42" s="7" t="s">
        <v>78</v>
      </c>
      <c r="AI42" s="8"/>
      <c r="AJ42" s="7" t="s">
        <v>78</v>
      </c>
      <c r="AK42" s="7" t="s">
        <v>78</v>
      </c>
      <c r="AL42" s="7" t="b">
        <v>0</v>
      </c>
      <c r="AM42" s="7" t="s">
        <v>2554</v>
      </c>
      <c r="AN42" s="7" t="b">
        <v>0</v>
      </c>
      <c r="AO42" s="7" t="b">
        <v>0</v>
      </c>
      <c r="AP42" s="7" t="b">
        <v>0</v>
      </c>
      <c r="AQ42" s="7" t="b">
        <v>0</v>
      </c>
      <c r="AR42" s="7" t="b">
        <v>0</v>
      </c>
      <c r="AS42" s="7" t="s">
        <v>84</v>
      </c>
      <c r="AT42" s="7" t="b">
        <v>0</v>
      </c>
      <c r="AU42" s="7" t="s">
        <v>1700</v>
      </c>
      <c r="AV42" s="7" t="s">
        <v>78</v>
      </c>
      <c r="AW42" s="7" t="s">
        <v>78</v>
      </c>
      <c r="AX42" s="8">
        <v>44064</v>
      </c>
      <c r="AY42" s="7" t="s">
        <v>85</v>
      </c>
      <c r="AZ42" s="7" t="s">
        <v>86</v>
      </c>
      <c r="BA42" s="7" t="s">
        <v>87</v>
      </c>
      <c r="BB42" s="7" t="b">
        <v>0</v>
      </c>
      <c r="BC42" s="7">
        <v>0</v>
      </c>
      <c r="BD42" s="7">
        <v>0</v>
      </c>
      <c r="BE42" s="7"/>
      <c r="BF42" s="7">
        <v>0</v>
      </c>
      <c r="BG42" s="7"/>
      <c r="BH42" s="7">
        <v>0</v>
      </c>
      <c r="BI42" s="7">
        <v>0</v>
      </c>
      <c r="BJ42" s="9">
        <v>62.27</v>
      </c>
    </row>
    <row r="43" spans="1:62" x14ac:dyDescent="0.25">
      <c r="A43" s="10" t="s">
        <v>2555</v>
      </c>
      <c r="B43" s="11"/>
      <c r="C43" s="11"/>
      <c r="D43" s="11" t="s">
        <v>2439</v>
      </c>
      <c r="E43" s="11" t="s">
        <v>2439</v>
      </c>
      <c r="F43" s="11" t="s">
        <v>64</v>
      </c>
      <c r="G43" s="11" t="s">
        <v>2439</v>
      </c>
      <c r="H43" s="11" t="s">
        <v>2330</v>
      </c>
      <c r="I43" s="11" t="s">
        <v>1069</v>
      </c>
      <c r="J43" s="11" t="s">
        <v>2516</v>
      </c>
      <c r="K43" s="28">
        <v>62.91</v>
      </c>
      <c r="L43" s="28">
        <f t="shared" si="1"/>
        <v>62.91</v>
      </c>
      <c r="M43" s="28" t="e">
        <f>L43*(VLOOKUP(I43,#REF!,2,FALSE))</f>
        <v>#REF!</v>
      </c>
      <c r="N43" s="11" t="s">
        <v>67</v>
      </c>
      <c r="O43" s="11" t="s">
        <v>68</v>
      </c>
      <c r="P43" s="11" t="s">
        <v>69</v>
      </c>
      <c r="Q43" s="12">
        <v>44164</v>
      </c>
      <c r="R43" s="12">
        <v>45259.401435185187</v>
      </c>
      <c r="S43" s="11" t="s">
        <v>70</v>
      </c>
      <c r="T43" s="12">
        <v>45259</v>
      </c>
      <c r="U43" s="11" t="s">
        <v>71</v>
      </c>
      <c r="V43" s="11" t="s">
        <v>104</v>
      </c>
      <c r="W43" s="11" t="s">
        <v>73</v>
      </c>
      <c r="X43" s="11" t="s">
        <v>73</v>
      </c>
      <c r="Y43" s="11" t="s">
        <v>2556</v>
      </c>
      <c r="Z43" s="11" t="s">
        <v>75</v>
      </c>
      <c r="AA43" s="11" t="s">
        <v>2517</v>
      </c>
      <c r="AB43" s="11" t="s">
        <v>2557</v>
      </c>
      <c r="AC43" s="11" t="s">
        <v>2558</v>
      </c>
      <c r="AD43" s="12"/>
      <c r="AE43" s="12"/>
      <c r="AF43" s="11"/>
      <c r="AG43" s="11" t="s">
        <v>78</v>
      </c>
      <c r="AH43" s="11" t="s">
        <v>78</v>
      </c>
      <c r="AI43" s="12"/>
      <c r="AJ43" s="11" t="s">
        <v>2559</v>
      </c>
      <c r="AK43" s="11" t="s">
        <v>78</v>
      </c>
      <c r="AL43" s="11" t="b">
        <v>0</v>
      </c>
      <c r="AM43" s="11" t="s">
        <v>2560</v>
      </c>
      <c r="AN43" s="11" t="b">
        <v>0</v>
      </c>
      <c r="AO43" s="11" t="b">
        <v>0</v>
      </c>
      <c r="AP43" s="11" t="b">
        <v>0</v>
      </c>
      <c r="AQ43" s="11" t="b">
        <v>0</v>
      </c>
      <c r="AR43" s="11" t="b">
        <v>0</v>
      </c>
      <c r="AS43" s="11" t="s">
        <v>84</v>
      </c>
      <c r="AT43" s="11" t="b">
        <v>0</v>
      </c>
      <c r="AU43" s="11" t="s">
        <v>2451</v>
      </c>
      <c r="AV43" s="11" t="s">
        <v>78</v>
      </c>
      <c r="AW43" s="11" t="s">
        <v>78</v>
      </c>
      <c r="AX43" s="12">
        <v>44162</v>
      </c>
      <c r="AY43" s="11" t="s">
        <v>85</v>
      </c>
      <c r="AZ43" s="11" t="s">
        <v>86</v>
      </c>
      <c r="BA43" s="11" t="s">
        <v>87</v>
      </c>
      <c r="BB43" s="11" t="b">
        <v>0</v>
      </c>
      <c r="BC43" s="11">
        <v>0</v>
      </c>
      <c r="BD43" s="11">
        <v>0</v>
      </c>
      <c r="BE43" s="11"/>
      <c r="BF43" s="11">
        <v>0</v>
      </c>
      <c r="BG43" s="11"/>
      <c r="BH43" s="11">
        <v>0</v>
      </c>
      <c r="BI43" s="11">
        <v>0</v>
      </c>
      <c r="BJ43" s="13">
        <v>62.91</v>
      </c>
    </row>
    <row r="44" spans="1:62" x14ac:dyDescent="0.25">
      <c r="A44" s="10" t="s">
        <v>2319</v>
      </c>
      <c r="B44" s="11" t="s">
        <v>2271</v>
      </c>
      <c r="C44" s="11" t="s">
        <v>2272</v>
      </c>
      <c r="D44" s="11" t="s">
        <v>2320</v>
      </c>
      <c r="E44" s="11" t="s">
        <v>2320</v>
      </c>
      <c r="F44" s="11" t="s">
        <v>64</v>
      </c>
      <c r="G44" s="11" t="s">
        <v>2320</v>
      </c>
      <c r="H44" s="11" t="s">
        <v>281</v>
      </c>
      <c r="I44" s="11" t="s">
        <v>2274</v>
      </c>
      <c r="J44" s="11" t="s">
        <v>2275</v>
      </c>
      <c r="K44" s="28">
        <v>63.12</v>
      </c>
      <c r="L44" s="28">
        <f t="shared" si="1"/>
        <v>63.12</v>
      </c>
      <c r="M44" s="28" t="e">
        <f>L44*(VLOOKUP(I44,#REF!,2,FALSE))</f>
        <v>#REF!</v>
      </c>
      <c r="N44" s="11" t="s">
        <v>67</v>
      </c>
      <c r="O44" s="11" t="s">
        <v>68</v>
      </c>
      <c r="P44" s="11" t="s">
        <v>69</v>
      </c>
      <c r="Q44" s="12">
        <v>43831.385925925926</v>
      </c>
      <c r="R44" s="12">
        <v>45292</v>
      </c>
      <c r="S44" s="11" t="s">
        <v>70</v>
      </c>
      <c r="T44" s="12">
        <v>45292</v>
      </c>
      <c r="U44" s="11" t="s">
        <v>71</v>
      </c>
      <c r="V44" s="11" t="s">
        <v>104</v>
      </c>
      <c r="W44" s="11" t="s">
        <v>73</v>
      </c>
      <c r="X44" s="11" t="s">
        <v>73</v>
      </c>
      <c r="Y44" s="11" t="s">
        <v>74</v>
      </c>
      <c r="Z44" s="11" t="s">
        <v>106</v>
      </c>
      <c r="AA44" s="11" t="s">
        <v>2276</v>
      </c>
      <c r="AB44" s="11" t="s">
        <v>2321</v>
      </c>
      <c r="AC44" s="11" t="s">
        <v>78</v>
      </c>
      <c r="AD44" s="12"/>
      <c r="AE44" s="12"/>
      <c r="AF44" s="11"/>
      <c r="AG44" s="11" t="s">
        <v>78</v>
      </c>
      <c r="AH44" s="11" t="s">
        <v>78</v>
      </c>
      <c r="AI44" s="12"/>
      <c r="AJ44" s="11" t="s">
        <v>78</v>
      </c>
      <c r="AK44" s="11" t="s">
        <v>78</v>
      </c>
      <c r="AL44" s="11" t="b">
        <v>0</v>
      </c>
      <c r="AM44" s="11" t="s">
        <v>2322</v>
      </c>
      <c r="AN44" s="11" t="b">
        <v>0</v>
      </c>
      <c r="AO44" s="11" t="b">
        <v>0</v>
      </c>
      <c r="AP44" s="11" t="b">
        <v>0</v>
      </c>
      <c r="AQ44" s="11" t="b">
        <v>0</v>
      </c>
      <c r="AR44" s="11" t="b">
        <v>0</v>
      </c>
      <c r="AS44" s="11" t="s">
        <v>84</v>
      </c>
      <c r="AT44" s="11" t="b">
        <v>0</v>
      </c>
      <c r="AU44" s="11" t="s">
        <v>317</v>
      </c>
      <c r="AV44" s="11" t="s">
        <v>78</v>
      </c>
      <c r="AW44" s="11" t="s">
        <v>78</v>
      </c>
      <c r="AX44" s="12">
        <v>43864</v>
      </c>
      <c r="AY44" s="11" t="s">
        <v>85</v>
      </c>
      <c r="AZ44" s="11" t="s">
        <v>86</v>
      </c>
      <c r="BA44" s="11" t="s">
        <v>87</v>
      </c>
      <c r="BB44" s="11" t="b">
        <v>0</v>
      </c>
      <c r="BC44" s="11">
        <v>0</v>
      </c>
      <c r="BD44" s="11">
        <v>0</v>
      </c>
      <c r="BE44" s="11"/>
      <c r="BF44" s="11">
        <v>0</v>
      </c>
      <c r="BG44" s="11"/>
      <c r="BH44" s="11">
        <v>0</v>
      </c>
      <c r="BI44" s="11">
        <v>0</v>
      </c>
      <c r="BJ44" s="13">
        <v>63.12</v>
      </c>
    </row>
    <row r="45" spans="1:62" x14ac:dyDescent="0.25">
      <c r="A45" s="10" t="s">
        <v>1647</v>
      </c>
      <c r="B45" s="11" t="s">
        <v>155</v>
      </c>
      <c r="C45" s="11" t="s">
        <v>156</v>
      </c>
      <c r="D45" s="11" t="s">
        <v>1141</v>
      </c>
      <c r="E45" s="11" t="s">
        <v>1141</v>
      </c>
      <c r="F45" s="11" t="s">
        <v>168</v>
      </c>
      <c r="G45" s="11" t="s">
        <v>1141</v>
      </c>
      <c r="H45" s="11" t="s">
        <v>1648</v>
      </c>
      <c r="I45" s="11" t="s">
        <v>103</v>
      </c>
      <c r="J45" s="11" t="s">
        <v>1649</v>
      </c>
      <c r="K45" s="28">
        <v>63.98</v>
      </c>
      <c r="L45" s="28">
        <f t="shared" si="1"/>
        <v>63.98</v>
      </c>
      <c r="M45" s="28" t="e">
        <f>L45*(VLOOKUP(I45,#REF!,2,FALSE))</f>
        <v>#REF!</v>
      </c>
      <c r="N45" s="11" t="s">
        <v>67</v>
      </c>
      <c r="O45" s="11" t="s">
        <v>68</v>
      </c>
      <c r="P45" s="11" t="s">
        <v>160</v>
      </c>
      <c r="Q45" s="12">
        <v>42313</v>
      </c>
      <c r="R45" s="12">
        <v>45473.783634259256</v>
      </c>
      <c r="S45" s="11" t="s">
        <v>70</v>
      </c>
      <c r="T45" s="12">
        <v>45473</v>
      </c>
      <c r="U45" s="11" t="s">
        <v>71</v>
      </c>
      <c r="V45" s="11" t="s">
        <v>104</v>
      </c>
      <c r="W45" s="11" t="s">
        <v>73</v>
      </c>
      <c r="X45" s="11" t="s">
        <v>73</v>
      </c>
      <c r="Y45" s="11" t="s">
        <v>74</v>
      </c>
      <c r="Z45" s="11" t="s">
        <v>106</v>
      </c>
      <c r="AA45" s="11" t="s">
        <v>1650</v>
      </c>
      <c r="AB45" s="11" t="s">
        <v>1651</v>
      </c>
      <c r="AC45" s="11" t="s">
        <v>78</v>
      </c>
      <c r="AD45" s="12"/>
      <c r="AE45" s="12"/>
      <c r="AF45" s="11"/>
      <c r="AG45" s="11" t="s">
        <v>78</v>
      </c>
      <c r="AH45" s="11" t="s">
        <v>78</v>
      </c>
      <c r="AI45" s="12"/>
      <c r="AJ45" s="11" t="s">
        <v>1652</v>
      </c>
      <c r="AK45" s="11" t="s">
        <v>78</v>
      </c>
      <c r="AL45" s="11" t="b">
        <v>0</v>
      </c>
      <c r="AM45" s="11" t="s">
        <v>1653</v>
      </c>
      <c r="AN45" s="11" t="b">
        <v>0</v>
      </c>
      <c r="AO45" s="11" t="b">
        <v>0</v>
      </c>
      <c r="AP45" s="11" t="b">
        <v>0</v>
      </c>
      <c r="AQ45" s="11" t="b">
        <v>0</v>
      </c>
      <c r="AR45" s="11" t="b">
        <v>0</v>
      </c>
      <c r="AS45" s="11" t="s">
        <v>84</v>
      </c>
      <c r="AT45" s="11" t="b">
        <v>0</v>
      </c>
      <c r="AU45" s="11" t="s">
        <v>1654</v>
      </c>
      <c r="AV45" s="11" t="s">
        <v>78</v>
      </c>
      <c r="AW45" s="11" t="s">
        <v>78</v>
      </c>
      <c r="AX45" s="12">
        <v>42333</v>
      </c>
      <c r="AY45" s="11" t="s">
        <v>85</v>
      </c>
      <c r="AZ45" s="11" t="s">
        <v>86</v>
      </c>
      <c r="BA45" s="11" t="s">
        <v>87</v>
      </c>
      <c r="BB45" s="11" t="b">
        <v>0</v>
      </c>
      <c r="BC45" s="11">
        <v>0</v>
      </c>
      <c r="BD45" s="11">
        <v>0</v>
      </c>
      <c r="BE45" s="11"/>
      <c r="BF45" s="11">
        <v>0</v>
      </c>
      <c r="BG45" s="11"/>
      <c r="BH45" s="11">
        <v>0</v>
      </c>
      <c r="BI45" s="11">
        <v>0</v>
      </c>
      <c r="BJ45" s="13">
        <v>63.98</v>
      </c>
    </row>
    <row r="46" spans="1:62" x14ac:dyDescent="0.25">
      <c r="A46" s="6" t="s">
        <v>1655</v>
      </c>
      <c r="B46" s="7" t="s">
        <v>155</v>
      </c>
      <c r="C46" s="7" t="s">
        <v>156</v>
      </c>
      <c r="D46" s="7" t="s">
        <v>1656</v>
      </c>
      <c r="E46" s="7" t="s">
        <v>1141</v>
      </c>
      <c r="F46" s="7" t="s">
        <v>64</v>
      </c>
      <c r="G46" s="7" t="s">
        <v>1141</v>
      </c>
      <c r="H46" s="7" t="s">
        <v>1648</v>
      </c>
      <c r="I46" s="7" t="s">
        <v>103</v>
      </c>
      <c r="J46" s="7" t="s">
        <v>1649</v>
      </c>
      <c r="K46" s="33">
        <v>63.98</v>
      </c>
      <c r="L46" s="33">
        <f t="shared" si="1"/>
        <v>63.98</v>
      </c>
      <c r="M46" s="33" t="e">
        <f>L46*(VLOOKUP(I46,#REF!,2,FALSE))</f>
        <v>#REF!</v>
      </c>
      <c r="N46" s="7" t="s">
        <v>67</v>
      </c>
      <c r="O46" s="7" t="s">
        <v>68</v>
      </c>
      <c r="P46" s="7" t="s">
        <v>69</v>
      </c>
      <c r="Q46" s="8">
        <v>42313</v>
      </c>
      <c r="R46" s="8">
        <v>45473.38853009259</v>
      </c>
      <c r="S46" s="7" t="s">
        <v>70</v>
      </c>
      <c r="T46" s="8">
        <v>45473</v>
      </c>
      <c r="U46" s="7" t="s">
        <v>71</v>
      </c>
      <c r="V46" s="7" t="s">
        <v>104</v>
      </c>
      <c r="W46" s="7" t="s">
        <v>73</v>
      </c>
      <c r="X46" s="7" t="s">
        <v>73</v>
      </c>
      <c r="Y46" s="7" t="s">
        <v>74</v>
      </c>
      <c r="Z46" s="7" t="s">
        <v>106</v>
      </c>
      <c r="AA46" s="7" t="s">
        <v>1650</v>
      </c>
      <c r="AB46" s="7" t="s">
        <v>1657</v>
      </c>
      <c r="AC46" s="7" t="s">
        <v>78</v>
      </c>
      <c r="AD46" s="8"/>
      <c r="AE46" s="8"/>
      <c r="AF46" s="7"/>
      <c r="AG46" s="7" t="s">
        <v>78</v>
      </c>
      <c r="AH46" s="7" t="s">
        <v>78</v>
      </c>
      <c r="AI46" s="8"/>
      <c r="AJ46" s="7" t="s">
        <v>1658</v>
      </c>
      <c r="AK46" s="7" t="s">
        <v>78</v>
      </c>
      <c r="AL46" s="7" t="b">
        <v>0</v>
      </c>
      <c r="AM46" s="7" t="s">
        <v>1659</v>
      </c>
      <c r="AN46" s="7" t="b">
        <v>0</v>
      </c>
      <c r="AO46" s="7" t="b">
        <v>0</v>
      </c>
      <c r="AP46" s="7" t="b">
        <v>0</v>
      </c>
      <c r="AQ46" s="7" t="b">
        <v>0</v>
      </c>
      <c r="AR46" s="7" t="b">
        <v>0</v>
      </c>
      <c r="AS46" s="7" t="s">
        <v>84</v>
      </c>
      <c r="AT46" s="7" t="b">
        <v>0</v>
      </c>
      <c r="AU46" s="7" t="s">
        <v>1654</v>
      </c>
      <c r="AV46" s="7" t="s">
        <v>78</v>
      </c>
      <c r="AW46" s="7" t="s">
        <v>78</v>
      </c>
      <c r="AX46" s="8">
        <v>42367</v>
      </c>
      <c r="AY46" s="7" t="s">
        <v>85</v>
      </c>
      <c r="AZ46" s="7" t="s">
        <v>86</v>
      </c>
      <c r="BA46" s="7" t="s">
        <v>87</v>
      </c>
      <c r="BB46" s="7" t="b">
        <v>0</v>
      </c>
      <c r="BC46" s="7">
        <v>0</v>
      </c>
      <c r="BD46" s="7">
        <v>0</v>
      </c>
      <c r="BE46" s="7"/>
      <c r="BF46" s="7">
        <v>0</v>
      </c>
      <c r="BG46" s="7"/>
      <c r="BH46" s="7">
        <v>0</v>
      </c>
      <c r="BI46" s="7">
        <v>0</v>
      </c>
      <c r="BJ46" s="9">
        <v>63.98</v>
      </c>
    </row>
    <row r="47" spans="1:62" x14ac:dyDescent="0.25">
      <c r="A47" s="10" t="s">
        <v>1634</v>
      </c>
      <c r="B47" s="11" t="s">
        <v>1635</v>
      </c>
      <c r="C47" s="11" t="s">
        <v>1636</v>
      </c>
      <c r="D47" s="11" t="s">
        <v>701</v>
      </c>
      <c r="E47" s="11" t="s">
        <v>701</v>
      </c>
      <c r="F47" s="11" t="s">
        <v>64</v>
      </c>
      <c r="G47" s="11" t="s">
        <v>701</v>
      </c>
      <c r="H47" s="11" t="s">
        <v>65</v>
      </c>
      <c r="I47" s="11" t="s">
        <v>1637</v>
      </c>
      <c r="J47" s="11"/>
      <c r="K47" s="28">
        <v>64.05</v>
      </c>
      <c r="L47" s="28">
        <f t="shared" si="1"/>
        <v>64.05</v>
      </c>
      <c r="M47" s="28" t="e">
        <f>L47*(VLOOKUP(I47,#REF!,2,FALSE))</f>
        <v>#REF!</v>
      </c>
      <c r="N47" s="11" t="s">
        <v>67</v>
      </c>
      <c r="O47" s="11" t="s">
        <v>68</v>
      </c>
      <c r="P47" s="11" t="s">
        <v>69</v>
      </c>
      <c r="Q47" s="12">
        <v>43433.732048611113</v>
      </c>
      <c r="R47" s="12">
        <v>45259.732048611113</v>
      </c>
      <c r="S47" s="11" t="s">
        <v>70</v>
      </c>
      <c r="T47" s="12">
        <v>45258</v>
      </c>
      <c r="U47" s="11" t="s">
        <v>71</v>
      </c>
      <c r="V47" s="11" t="s">
        <v>104</v>
      </c>
      <c r="W47" s="11" t="s">
        <v>73</v>
      </c>
      <c r="X47" s="11" t="s">
        <v>73</v>
      </c>
      <c r="Y47" s="11" t="s">
        <v>74</v>
      </c>
      <c r="Z47" s="11" t="s">
        <v>106</v>
      </c>
      <c r="AA47" s="11" t="s">
        <v>1638</v>
      </c>
      <c r="AB47" s="11" t="s">
        <v>1639</v>
      </c>
      <c r="AC47" s="11" t="s">
        <v>78</v>
      </c>
      <c r="AD47" s="12"/>
      <c r="AE47" s="12"/>
      <c r="AF47" s="11"/>
      <c r="AG47" s="11" t="s">
        <v>78</v>
      </c>
      <c r="AH47" s="11" t="s">
        <v>78</v>
      </c>
      <c r="AI47" s="12"/>
      <c r="AJ47" s="11" t="s">
        <v>78</v>
      </c>
      <c r="AK47" s="11" t="s">
        <v>78</v>
      </c>
      <c r="AL47" s="11" t="b">
        <v>0</v>
      </c>
      <c r="AM47" s="11" t="s">
        <v>1640</v>
      </c>
      <c r="AN47" s="11" t="b">
        <v>0</v>
      </c>
      <c r="AO47" s="11" t="b">
        <v>0</v>
      </c>
      <c r="AP47" s="11" t="b">
        <v>0</v>
      </c>
      <c r="AQ47" s="11" t="b">
        <v>0</v>
      </c>
      <c r="AR47" s="11" t="b">
        <v>0</v>
      </c>
      <c r="AS47" s="11" t="s">
        <v>84</v>
      </c>
      <c r="AT47" s="11" t="b">
        <v>0</v>
      </c>
      <c r="AU47" s="11" t="s">
        <v>78</v>
      </c>
      <c r="AV47" s="11" t="s">
        <v>78</v>
      </c>
      <c r="AW47" s="11" t="s">
        <v>78</v>
      </c>
      <c r="AX47" s="12">
        <v>43434</v>
      </c>
      <c r="AY47" s="11" t="s">
        <v>85</v>
      </c>
      <c r="AZ47" s="11" t="s">
        <v>86</v>
      </c>
      <c r="BA47" s="11" t="s">
        <v>87</v>
      </c>
      <c r="BB47" s="11" t="b">
        <v>0</v>
      </c>
      <c r="BC47" s="11">
        <v>0</v>
      </c>
      <c r="BD47" s="11">
        <v>0</v>
      </c>
      <c r="BE47" s="11"/>
      <c r="BF47" s="11">
        <v>0</v>
      </c>
      <c r="BG47" s="11"/>
      <c r="BH47" s="11">
        <v>0</v>
      </c>
      <c r="BI47" s="14">
        <v>0</v>
      </c>
      <c r="BJ47" s="15">
        <v>64.05</v>
      </c>
    </row>
    <row r="48" spans="1:62" x14ac:dyDescent="0.25">
      <c r="A48" s="10" t="s">
        <v>1782</v>
      </c>
      <c r="B48" s="11" t="s">
        <v>1721</v>
      </c>
      <c r="C48" s="11" t="s">
        <v>1722</v>
      </c>
      <c r="D48" s="11" t="s">
        <v>1779</v>
      </c>
      <c r="E48" s="11" t="s">
        <v>1779</v>
      </c>
      <c r="F48" s="11" t="s">
        <v>64</v>
      </c>
      <c r="G48" s="11" t="s">
        <v>1779</v>
      </c>
      <c r="H48" s="11" t="s">
        <v>1761</v>
      </c>
      <c r="I48" s="11" t="s">
        <v>1724</v>
      </c>
      <c r="J48" s="11"/>
      <c r="K48" s="28">
        <v>64.8</v>
      </c>
      <c r="L48" s="28">
        <f t="shared" si="1"/>
        <v>64.8</v>
      </c>
      <c r="M48" s="28" t="e">
        <f>L48*(VLOOKUP(I48,#REF!,2,FALSE))</f>
        <v>#REF!</v>
      </c>
      <c r="N48" s="11" t="s">
        <v>67</v>
      </c>
      <c r="O48" s="11" t="s">
        <v>68</v>
      </c>
      <c r="P48" s="11" t="s">
        <v>69</v>
      </c>
      <c r="Q48" s="12">
        <v>43558.479155092595</v>
      </c>
      <c r="R48" s="12">
        <v>45291</v>
      </c>
      <c r="S48" s="11" t="s">
        <v>70</v>
      </c>
      <c r="T48" s="12">
        <v>45199</v>
      </c>
      <c r="U48" s="11" t="s">
        <v>91</v>
      </c>
      <c r="V48" s="11" t="s">
        <v>514</v>
      </c>
      <c r="W48" s="11" t="s">
        <v>73</v>
      </c>
      <c r="X48" s="11" t="s">
        <v>73</v>
      </c>
      <c r="Y48" s="11" t="s">
        <v>135</v>
      </c>
      <c r="Z48" s="11" t="s">
        <v>106</v>
      </c>
      <c r="AA48" s="11" t="s">
        <v>1729</v>
      </c>
      <c r="AB48" s="11" t="s">
        <v>1783</v>
      </c>
      <c r="AC48" s="11" t="s">
        <v>78</v>
      </c>
      <c r="AD48" s="12"/>
      <c r="AE48" s="12"/>
      <c r="AF48" s="11"/>
      <c r="AG48" s="11" t="s">
        <v>78</v>
      </c>
      <c r="AH48" s="11" t="s">
        <v>78</v>
      </c>
      <c r="AI48" s="12"/>
      <c r="AJ48" s="11" t="s">
        <v>78</v>
      </c>
      <c r="AK48" s="11" t="s">
        <v>78</v>
      </c>
      <c r="AL48" s="11" t="b">
        <v>0</v>
      </c>
      <c r="AM48" s="11" t="s">
        <v>1784</v>
      </c>
      <c r="AN48" s="11" t="b">
        <v>0</v>
      </c>
      <c r="AO48" s="11" t="b">
        <v>0</v>
      </c>
      <c r="AP48" s="11" t="b">
        <v>0</v>
      </c>
      <c r="AQ48" s="11" t="b">
        <v>0</v>
      </c>
      <c r="AR48" s="11" t="b">
        <v>0</v>
      </c>
      <c r="AS48" s="11" t="s">
        <v>96</v>
      </c>
      <c r="AT48" s="11" t="b">
        <v>0</v>
      </c>
      <c r="AU48" s="11" t="s">
        <v>1764</v>
      </c>
      <c r="AV48" s="11" t="s">
        <v>78</v>
      </c>
      <c r="AW48" s="11" t="s">
        <v>78</v>
      </c>
      <c r="AX48" s="12">
        <v>43614</v>
      </c>
      <c r="AY48" s="11" t="s">
        <v>85</v>
      </c>
      <c r="AZ48" s="11" t="s">
        <v>86</v>
      </c>
      <c r="BA48" s="11" t="s">
        <v>87</v>
      </c>
      <c r="BB48" s="11" t="b">
        <v>0</v>
      </c>
      <c r="BC48" s="11">
        <v>0</v>
      </c>
      <c r="BD48" s="11">
        <v>0</v>
      </c>
      <c r="BE48" s="11"/>
      <c r="BF48" s="11">
        <v>0</v>
      </c>
      <c r="BG48" s="11"/>
      <c r="BH48" s="11">
        <v>0</v>
      </c>
      <c r="BI48" s="11">
        <v>0</v>
      </c>
      <c r="BJ48" s="13">
        <v>64.8</v>
      </c>
    </row>
    <row r="49" spans="1:62" x14ac:dyDescent="0.25">
      <c r="A49" s="6" t="s">
        <v>2287</v>
      </c>
      <c r="B49" s="7" t="s">
        <v>2271</v>
      </c>
      <c r="C49" s="7" t="s">
        <v>2272</v>
      </c>
      <c r="D49" s="7" t="s">
        <v>2288</v>
      </c>
      <c r="E49" s="7" t="s">
        <v>2288</v>
      </c>
      <c r="F49" s="7" t="s">
        <v>64</v>
      </c>
      <c r="G49" s="7" t="s">
        <v>2288</v>
      </c>
      <c r="H49" s="7" t="s">
        <v>281</v>
      </c>
      <c r="I49" s="7" t="s">
        <v>2274</v>
      </c>
      <c r="J49" s="7" t="s">
        <v>2275</v>
      </c>
      <c r="K49" s="33">
        <v>64.86</v>
      </c>
      <c r="L49" s="33">
        <f t="shared" si="1"/>
        <v>64.86</v>
      </c>
      <c r="M49" s="33" t="e">
        <f>L49*(VLOOKUP(I49,#REF!,2,FALSE))</f>
        <v>#REF!</v>
      </c>
      <c r="N49" s="7" t="s">
        <v>67</v>
      </c>
      <c r="O49" s="7" t="s">
        <v>68</v>
      </c>
      <c r="P49" s="7" t="s">
        <v>69</v>
      </c>
      <c r="Q49" s="8">
        <v>42215.494479166664</v>
      </c>
      <c r="R49" s="8">
        <v>45503</v>
      </c>
      <c r="S49" s="7" t="s">
        <v>70</v>
      </c>
      <c r="T49" s="8">
        <v>45503</v>
      </c>
      <c r="U49" s="7" t="s">
        <v>71</v>
      </c>
      <c r="V49" s="7" t="s">
        <v>104</v>
      </c>
      <c r="W49" s="7" t="s">
        <v>73</v>
      </c>
      <c r="X49" s="7" t="s">
        <v>73</v>
      </c>
      <c r="Y49" s="7" t="s">
        <v>135</v>
      </c>
      <c r="Z49" s="7" t="s">
        <v>106</v>
      </c>
      <c r="AA49" s="7" t="s">
        <v>2276</v>
      </c>
      <c r="AB49" s="7" t="s">
        <v>2289</v>
      </c>
      <c r="AC49" s="7" t="s">
        <v>78</v>
      </c>
      <c r="AD49" s="8"/>
      <c r="AE49" s="8"/>
      <c r="AF49" s="7"/>
      <c r="AG49" s="7" t="s">
        <v>78</v>
      </c>
      <c r="AH49" s="7" t="s">
        <v>78</v>
      </c>
      <c r="AI49" s="8"/>
      <c r="AJ49" s="7" t="s">
        <v>78</v>
      </c>
      <c r="AK49" s="7" t="s">
        <v>78</v>
      </c>
      <c r="AL49" s="7" t="b">
        <v>0</v>
      </c>
      <c r="AM49" s="7" t="s">
        <v>2290</v>
      </c>
      <c r="AN49" s="7" t="b">
        <v>0</v>
      </c>
      <c r="AO49" s="7" t="b">
        <v>0</v>
      </c>
      <c r="AP49" s="7" t="b">
        <v>0</v>
      </c>
      <c r="AQ49" s="7" t="b">
        <v>0</v>
      </c>
      <c r="AR49" s="7" t="b">
        <v>0</v>
      </c>
      <c r="AS49" s="7" t="s">
        <v>84</v>
      </c>
      <c r="AT49" s="7" t="b">
        <v>0</v>
      </c>
      <c r="AU49" s="7" t="s">
        <v>317</v>
      </c>
      <c r="AV49" s="7" t="s">
        <v>78</v>
      </c>
      <c r="AW49" s="7" t="s">
        <v>78</v>
      </c>
      <c r="AX49" s="8">
        <v>42269</v>
      </c>
      <c r="AY49" s="7" t="s">
        <v>85</v>
      </c>
      <c r="AZ49" s="7" t="s">
        <v>86</v>
      </c>
      <c r="BA49" s="7" t="s">
        <v>87</v>
      </c>
      <c r="BB49" s="7" t="b">
        <v>0</v>
      </c>
      <c r="BC49" s="7">
        <v>0</v>
      </c>
      <c r="BD49" s="7">
        <v>0</v>
      </c>
      <c r="BE49" s="7"/>
      <c r="BF49" s="7">
        <v>0</v>
      </c>
      <c r="BG49" s="7"/>
      <c r="BH49" s="7">
        <v>0</v>
      </c>
      <c r="BI49" s="7">
        <v>0</v>
      </c>
      <c r="BJ49" s="9">
        <v>64.86</v>
      </c>
    </row>
    <row r="50" spans="1:62" x14ac:dyDescent="0.25">
      <c r="A50" s="6" t="s">
        <v>2590</v>
      </c>
      <c r="B50" s="7" t="s">
        <v>2591</v>
      </c>
      <c r="C50" s="7" t="s">
        <v>2592</v>
      </c>
      <c r="D50" s="7" t="s">
        <v>2593</v>
      </c>
      <c r="E50" s="7" t="s">
        <v>2593</v>
      </c>
      <c r="F50" s="7" t="s">
        <v>64</v>
      </c>
      <c r="G50" s="7" t="s">
        <v>2593</v>
      </c>
      <c r="H50" s="7" t="s">
        <v>2330</v>
      </c>
      <c r="I50" s="7" t="s">
        <v>2594</v>
      </c>
      <c r="J50" s="7"/>
      <c r="K50" s="33">
        <v>65.34</v>
      </c>
      <c r="L50" s="33">
        <f t="shared" si="1"/>
        <v>65.34</v>
      </c>
      <c r="M50" s="33" t="e">
        <f>L50*(VLOOKUP(I50,#REF!,2,FALSE))</f>
        <v>#REF!</v>
      </c>
      <c r="N50" s="7" t="s">
        <v>67</v>
      </c>
      <c r="O50" s="7" t="s">
        <v>68</v>
      </c>
      <c r="P50" s="7" t="s">
        <v>69</v>
      </c>
      <c r="Q50" s="8">
        <v>38632</v>
      </c>
      <c r="R50" s="8">
        <v>45200</v>
      </c>
      <c r="S50" s="7" t="s">
        <v>78</v>
      </c>
      <c r="T50" s="8">
        <v>45206</v>
      </c>
      <c r="U50" s="7" t="s">
        <v>71</v>
      </c>
      <c r="V50" s="7" t="s">
        <v>104</v>
      </c>
      <c r="W50" s="7" t="s">
        <v>73</v>
      </c>
      <c r="X50" s="7" t="s">
        <v>73</v>
      </c>
      <c r="Y50" s="7" t="s">
        <v>105</v>
      </c>
      <c r="Z50" s="7" t="s">
        <v>264</v>
      </c>
      <c r="AA50" s="7" t="s">
        <v>2595</v>
      </c>
      <c r="AB50" s="7" t="s">
        <v>2596</v>
      </c>
      <c r="AC50" s="7" t="s">
        <v>78</v>
      </c>
      <c r="AD50" s="8"/>
      <c r="AE50" s="8"/>
      <c r="AF50" s="7"/>
      <c r="AG50" s="7" t="s">
        <v>78</v>
      </c>
      <c r="AH50" s="7" t="s">
        <v>78</v>
      </c>
      <c r="AI50" s="8"/>
      <c r="AJ50" s="7" t="s">
        <v>78</v>
      </c>
      <c r="AK50" s="7" t="s">
        <v>78</v>
      </c>
      <c r="AL50" s="7" t="b">
        <v>1</v>
      </c>
      <c r="AM50" s="7" t="s">
        <v>2597</v>
      </c>
      <c r="AN50" s="7" t="b">
        <v>0</v>
      </c>
      <c r="AO50" s="7" t="b">
        <v>0</v>
      </c>
      <c r="AP50" s="7" t="b">
        <v>0</v>
      </c>
      <c r="AQ50" s="7" t="b">
        <v>0</v>
      </c>
      <c r="AR50" s="7" t="b">
        <v>0</v>
      </c>
      <c r="AS50" s="7" t="s">
        <v>84</v>
      </c>
      <c r="AT50" s="7" t="b">
        <v>0</v>
      </c>
      <c r="AU50" s="7" t="s">
        <v>1700</v>
      </c>
      <c r="AV50" s="7" t="s">
        <v>78</v>
      </c>
      <c r="AW50" s="7" t="s">
        <v>78</v>
      </c>
      <c r="AX50" s="8">
        <v>38632</v>
      </c>
      <c r="AY50" s="7" t="s">
        <v>85</v>
      </c>
      <c r="AZ50" s="7" t="s">
        <v>86</v>
      </c>
      <c r="BA50" s="7" t="s">
        <v>87</v>
      </c>
      <c r="BB50" s="7" t="b">
        <v>0</v>
      </c>
      <c r="BC50" s="7">
        <v>0</v>
      </c>
      <c r="BD50" s="7">
        <v>0</v>
      </c>
      <c r="BE50" s="7"/>
      <c r="BF50" s="7">
        <v>0</v>
      </c>
      <c r="BG50" s="7"/>
      <c r="BH50" s="7">
        <v>0</v>
      </c>
      <c r="BI50" s="7">
        <v>0</v>
      </c>
      <c r="BJ50" s="9">
        <v>65.34</v>
      </c>
    </row>
    <row r="51" spans="1:62" x14ac:dyDescent="0.25">
      <c r="A51" s="10" t="s">
        <v>3269</v>
      </c>
      <c r="B51" s="11" t="s">
        <v>2239</v>
      </c>
      <c r="C51" s="11" t="s">
        <v>2240</v>
      </c>
      <c r="D51" s="11" t="s">
        <v>625</v>
      </c>
      <c r="E51" s="11" t="s">
        <v>625</v>
      </c>
      <c r="F51" s="11" t="s">
        <v>168</v>
      </c>
      <c r="G51" s="11" t="s">
        <v>625</v>
      </c>
      <c r="H51" s="11" t="s">
        <v>2330</v>
      </c>
      <c r="I51" s="11" t="s">
        <v>272</v>
      </c>
      <c r="J51" s="11" t="s">
        <v>3270</v>
      </c>
      <c r="K51" s="28">
        <v>65.66</v>
      </c>
      <c r="L51" s="28">
        <f t="shared" si="1"/>
        <v>65.66</v>
      </c>
      <c r="M51" s="28" t="e">
        <f>L51*(VLOOKUP(I51,#REF!,2,FALSE))</f>
        <v>#REF!</v>
      </c>
      <c r="N51" s="11" t="s">
        <v>67</v>
      </c>
      <c r="O51" s="11" t="s">
        <v>68</v>
      </c>
      <c r="P51" s="11" t="s">
        <v>160</v>
      </c>
      <c r="Q51" s="12">
        <v>42134.457129629627</v>
      </c>
      <c r="R51" s="12">
        <v>45422.457129629627</v>
      </c>
      <c r="S51" s="11" t="s">
        <v>70</v>
      </c>
      <c r="T51" s="12">
        <v>45422</v>
      </c>
      <c r="U51" s="11" t="s">
        <v>71</v>
      </c>
      <c r="V51" s="11" t="s">
        <v>104</v>
      </c>
      <c r="W51" s="11" t="s">
        <v>73</v>
      </c>
      <c r="X51" s="11" t="s">
        <v>73</v>
      </c>
      <c r="Y51" s="11" t="s">
        <v>151</v>
      </c>
      <c r="Z51" s="11" t="s">
        <v>274</v>
      </c>
      <c r="AA51" s="11" t="s">
        <v>3271</v>
      </c>
      <c r="AB51" s="11" t="s">
        <v>3272</v>
      </c>
      <c r="AC51" s="11" t="s">
        <v>78</v>
      </c>
      <c r="AD51" s="12"/>
      <c r="AE51" s="12"/>
      <c r="AF51" s="11"/>
      <c r="AG51" s="11" t="s">
        <v>78</v>
      </c>
      <c r="AH51" s="11" t="s">
        <v>78</v>
      </c>
      <c r="AI51" s="12"/>
      <c r="AJ51" s="11" t="s">
        <v>3273</v>
      </c>
      <c r="AK51" s="11" t="s">
        <v>78</v>
      </c>
      <c r="AL51" s="11" t="b">
        <v>0</v>
      </c>
      <c r="AM51" s="11" t="s">
        <v>3274</v>
      </c>
      <c r="AN51" s="11" t="b">
        <v>1</v>
      </c>
      <c r="AO51" s="11" t="b">
        <v>0</v>
      </c>
      <c r="AP51" s="11" t="b">
        <v>0</v>
      </c>
      <c r="AQ51" s="11" t="b">
        <v>0</v>
      </c>
      <c r="AR51" s="11" t="b">
        <v>0</v>
      </c>
      <c r="AS51" s="11" t="s">
        <v>84</v>
      </c>
      <c r="AT51" s="11" t="b">
        <v>0</v>
      </c>
      <c r="AU51" s="11" t="s">
        <v>1700</v>
      </c>
      <c r="AV51" s="11" t="s">
        <v>78</v>
      </c>
      <c r="AW51" s="11" t="s">
        <v>78</v>
      </c>
      <c r="AX51" s="12">
        <v>42142</v>
      </c>
      <c r="AY51" s="11" t="s">
        <v>85</v>
      </c>
      <c r="AZ51" s="11" t="s">
        <v>86</v>
      </c>
      <c r="BA51" s="11" t="s">
        <v>87</v>
      </c>
      <c r="BB51" s="11" t="b">
        <v>0</v>
      </c>
      <c r="BC51" s="11">
        <v>0</v>
      </c>
      <c r="BD51" s="11">
        <v>0</v>
      </c>
      <c r="BE51" s="11"/>
      <c r="BF51" s="11">
        <v>0</v>
      </c>
      <c r="BG51" s="11"/>
      <c r="BH51" s="11">
        <v>0</v>
      </c>
      <c r="BI51" s="11">
        <v>0</v>
      </c>
      <c r="BJ51" s="13">
        <v>65.66</v>
      </c>
    </row>
    <row r="52" spans="1:62" x14ac:dyDescent="0.25">
      <c r="A52" s="6" t="s">
        <v>2561</v>
      </c>
      <c r="B52" s="7" t="s">
        <v>1066</v>
      </c>
      <c r="C52" s="7" t="s">
        <v>1067</v>
      </c>
      <c r="D52" s="7" t="s">
        <v>2562</v>
      </c>
      <c r="E52" s="7" t="s">
        <v>2562</v>
      </c>
      <c r="F52" s="7" t="s">
        <v>64</v>
      </c>
      <c r="G52" s="7" t="s">
        <v>2563</v>
      </c>
      <c r="H52" s="7" t="s">
        <v>2330</v>
      </c>
      <c r="I52" s="7" t="s">
        <v>1069</v>
      </c>
      <c r="J52" s="7" t="s">
        <v>2516</v>
      </c>
      <c r="K52" s="33">
        <v>67.94</v>
      </c>
      <c r="L52" s="33">
        <f t="shared" si="1"/>
        <v>67.94</v>
      </c>
      <c r="M52" s="33" t="e">
        <f>L52*(VLOOKUP(I52,#REF!,2,FALSE))</f>
        <v>#REF!</v>
      </c>
      <c r="N52" s="7" t="s">
        <v>67</v>
      </c>
      <c r="O52" s="7" t="s">
        <v>68</v>
      </c>
      <c r="P52" s="7" t="s">
        <v>69</v>
      </c>
      <c r="Q52" s="8">
        <v>44249</v>
      </c>
      <c r="R52" s="8">
        <v>45344.793321759258</v>
      </c>
      <c r="S52" s="7" t="s">
        <v>70</v>
      </c>
      <c r="T52" s="8">
        <v>45344</v>
      </c>
      <c r="U52" s="7" t="s">
        <v>71</v>
      </c>
      <c r="V52" s="7" t="s">
        <v>104</v>
      </c>
      <c r="W52" s="7" t="s">
        <v>73</v>
      </c>
      <c r="X52" s="7" t="s">
        <v>73</v>
      </c>
      <c r="Y52" s="7" t="s">
        <v>74</v>
      </c>
      <c r="Z52" s="7" t="s">
        <v>75</v>
      </c>
      <c r="AA52" s="7" t="s">
        <v>2517</v>
      </c>
      <c r="AB52" s="7" t="s">
        <v>2564</v>
      </c>
      <c r="AC52" s="7" t="s">
        <v>78</v>
      </c>
      <c r="AD52" s="8"/>
      <c r="AE52" s="8"/>
      <c r="AF52" s="7"/>
      <c r="AG52" s="7" t="s">
        <v>78</v>
      </c>
      <c r="AH52" s="7" t="s">
        <v>78</v>
      </c>
      <c r="AI52" s="8"/>
      <c r="AJ52" s="7" t="s">
        <v>78</v>
      </c>
      <c r="AK52" s="7" t="s">
        <v>78</v>
      </c>
      <c r="AL52" s="7" t="b">
        <v>0</v>
      </c>
      <c r="AM52" s="7" t="s">
        <v>2565</v>
      </c>
      <c r="AN52" s="7" t="b">
        <v>0</v>
      </c>
      <c r="AO52" s="7" t="b">
        <v>0</v>
      </c>
      <c r="AP52" s="7" t="b">
        <v>0</v>
      </c>
      <c r="AQ52" s="7" t="b">
        <v>0</v>
      </c>
      <c r="AR52" s="7" t="b">
        <v>0</v>
      </c>
      <c r="AS52" s="7" t="s">
        <v>84</v>
      </c>
      <c r="AT52" s="7" t="b">
        <v>0</v>
      </c>
      <c r="AU52" s="7" t="s">
        <v>2351</v>
      </c>
      <c r="AV52" s="7" t="s">
        <v>78</v>
      </c>
      <c r="AW52" s="7" t="s">
        <v>78</v>
      </c>
      <c r="AX52" s="8">
        <v>44263</v>
      </c>
      <c r="AY52" s="7" t="s">
        <v>85</v>
      </c>
      <c r="AZ52" s="7" t="s">
        <v>86</v>
      </c>
      <c r="BA52" s="7" t="s">
        <v>87</v>
      </c>
      <c r="BB52" s="7" t="b">
        <v>0</v>
      </c>
      <c r="BC52" s="7">
        <v>0</v>
      </c>
      <c r="BD52" s="7">
        <v>0</v>
      </c>
      <c r="BE52" s="7"/>
      <c r="BF52" s="7">
        <v>0</v>
      </c>
      <c r="BG52" s="7"/>
      <c r="BH52" s="7">
        <v>0</v>
      </c>
      <c r="BI52" s="7">
        <v>0</v>
      </c>
      <c r="BJ52" s="9">
        <v>67.94</v>
      </c>
    </row>
    <row r="53" spans="1:62" x14ac:dyDescent="0.25">
      <c r="A53" s="10" t="s">
        <v>2804</v>
      </c>
      <c r="B53" s="11" t="s">
        <v>1395</v>
      </c>
      <c r="C53" s="11" t="s">
        <v>1396</v>
      </c>
      <c r="D53" s="11" t="s">
        <v>2805</v>
      </c>
      <c r="E53" s="11" t="s">
        <v>2806</v>
      </c>
      <c r="F53" s="11" t="s">
        <v>64</v>
      </c>
      <c r="G53" s="11" t="s">
        <v>2806</v>
      </c>
      <c r="H53" s="11" t="s">
        <v>2330</v>
      </c>
      <c r="I53" s="11" t="s">
        <v>1397</v>
      </c>
      <c r="J53" s="11" t="s">
        <v>2691</v>
      </c>
      <c r="K53" s="28">
        <v>67.98</v>
      </c>
      <c r="L53" s="28">
        <f t="shared" si="1"/>
        <v>67.98</v>
      </c>
      <c r="M53" s="28" t="e">
        <f>L53*(VLOOKUP(I53,#REF!,2,FALSE))</f>
        <v>#REF!</v>
      </c>
      <c r="N53" s="11" t="s">
        <v>67</v>
      </c>
      <c r="O53" s="11" t="s">
        <v>68</v>
      </c>
      <c r="P53" s="11" t="s">
        <v>69</v>
      </c>
      <c r="Q53" s="12">
        <v>42899.478715277779</v>
      </c>
      <c r="R53" s="12">
        <v>45456.478715277779</v>
      </c>
      <c r="S53" s="11" t="s">
        <v>70</v>
      </c>
      <c r="T53" s="12">
        <v>45456</v>
      </c>
      <c r="U53" s="11" t="s">
        <v>71</v>
      </c>
      <c r="V53" s="11" t="s">
        <v>104</v>
      </c>
      <c r="W53" s="11" t="s">
        <v>73</v>
      </c>
      <c r="X53" s="11" t="s">
        <v>73</v>
      </c>
      <c r="Y53" s="11" t="s">
        <v>105</v>
      </c>
      <c r="Z53" s="11" t="s">
        <v>106</v>
      </c>
      <c r="AA53" s="11" t="s">
        <v>1463</v>
      </c>
      <c r="AB53" s="11" t="s">
        <v>2807</v>
      </c>
      <c r="AC53" s="11" t="s">
        <v>2808</v>
      </c>
      <c r="AD53" s="12"/>
      <c r="AE53" s="12"/>
      <c r="AF53" s="11"/>
      <c r="AG53" s="11" t="s">
        <v>78</v>
      </c>
      <c r="AH53" s="11" t="s">
        <v>78</v>
      </c>
      <c r="AI53" s="12"/>
      <c r="AJ53" s="11" t="s">
        <v>78</v>
      </c>
      <c r="AK53" s="11" t="s">
        <v>78</v>
      </c>
      <c r="AL53" s="11" t="b">
        <v>0</v>
      </c>
      <c r="AM53" s="11" t="s">
        <v>2809</v>
      </c>
      <c r="AN53" s="11" t="b">
        <v>0</v>
      </c>
      <c r="AO53" s="11" t="b">
        <v>0</v>
      </c>
      <c r="AP53" s="11" t="b">
        <v>0</v>
      </c>
      <c r="AQ53" s="11" t="b">
        <v>0</v>
      </c>
      <c r="AR53" s="11" t="b">
        <v>0</v>
      </c>
      <c r="AS53" s="11" t="s">
        <v>84</v>
      </c>
      <c r="AT53" s="11" t="b">
        <v>0</v>
      </c>
      <c r="AU53" s="11" t="s">
        <v>1700</v>
      </c>
      <c r="AV53" s="11" t="s">
        <v>78</v>
      </c>
      <c r="AW53" s="11" t="s">
        <v>78</v>
      </c>
      <c r="AX53" s="12">
        <v>42906</v>
      </c>
      <c r="AY53" s="11" t="s">
        <v>85</v>
      </c>
      <c r="AZ53" s="11" t="s">
        <v>86</v>
      </c>
      <c r="BA53" s="11" t="s">
        <v>87</v>
      </c>
      <c r="BB53" s="11" t="b">
        <v>0</v>
      </c>
      <c r="BC53" s="11">
        <v>0</v>
      </c>
      <c r="BD53" s="11">
        <v>0</v>
      </c>
      <c r="BE53" s="11"/>
      <c r="BF53" s="11">
        <v>0</v>
      </c>
      <c r="BG53" s="11"/>
      <c r="BH53" s="11">
        <v>0</v>
      </c>
      <c r="BI53" s="11">
        <v>0</v>
      </c>
      <c r="BJ53" s="13">
        <v>67.98</v>
      </c>
    </row>
    <row r="54" spans="1:62" x14ac:dyDescent="0.25">
      <c r="A54" s="10" t="s">
        <v>2797</v>
      </c>
      <c r="B54" s="11" t="s">
        <v>1395</v>
      </c>
      <c r="C54" s="11" t="s">
        <v>1396</v>
      </c>
      <c r="D54" s="11" t="s">
        <v>227</v>
      </c>
      <c r="E54" s="11" t="s">
        <v>228</v>
      </c>
      <c r="F54" s="11" t="s">
        <v>229</v>
      </c>
      <c r="G54" s="11" t="s">
        <v>228</v>
      </c>
      <c r="H54" s="11" t="s">
        <v>2330</v>
      </c>
      <c r="I54" s="11" t="s">
        <v>1397</v>
      </c>
      <c r="J54" s="11" t="s">
        <v>2691</v>
      </c>
      <c r="K54" s="28">
        <v>68.989999999999995</v>
      </c>
      <c r="L54" s="28">
        <f t="shared" si="1"/>
        <v>68.989999999999995</v>
      </c>
      <c r="M54" s="28" t="e">
        <f>L54*(VLOOKUP(I54,#REF!,2,FALSE))</f>
        <v>#REF!</v>
      </c>
      <c r="N54" s="11" t="s">
        <v>67</v>
      </c>
      <c r="O54" s="11" t="s">
        <v>68</v>
      </c>
      <c r="P54" s="11" t="s">
        <v>160</v>
      </c>
      <c r="Q54" s="12">
        <v>42856.554548611108</v>
      </c>
      <c r="R54" s="12">
        <v>45413.580925925926</v>
      </c>
      <c r="S54" s="11" t="s">
        <v>70</v>
      </c>
      <c r="T54" s="12">
        <v>45413</v>
      </c>
      <c r="U54" s="11" t="s">
        <v>215</v>
      </c>
      <c r="V54" s="11" t="s">
        <v>104</v>
      </c>
      <c r="W54" s="11" t="s">
        <v>73</v>
      </c>
      <c r="X54" s="11" t="s">
        <v>73</v>
      </c>
      <c r="Y54" s="11" t="s">
        <v>287</v>
      </c>
      <c r="Z54" s="11" t="s">
        <v>106</v>
      </c>
      <c r="AA54" s="11" t="s">
        <v>1485</v>
      </c>
      <c r="AB54" s="11" t="s">
        <v>2798</v>
      </c>
      <c r="AC54" s="11" t="s">
        <v>2799</v>
      </c>
      <c r="AD54" s="12"/>
      <c r="AE54" s="12"/>
      <c r="AF54" s="11"/>
      <c r="AG54" s="11" t="s">
        <v>78</v>
      </c>
      <c r="AH54" s="11" t="s">
        <v>78</v>
      </c>
      <c r="AI54" s="12"/>
      <c r="AJ54" s="11" t="s">
        <v>78</v>
      </c>
      <c r="AK54" s="11" t="s">
        <v>78</v>
      </c>
      <c r="AL54" s="11" t="b">
        <v>0</v>
      </c>
      <c r="AM54" s="11" t="s">
        <v>2800</v>
      </c>
      <c r="AN54" s="11" t="b">
        <v>0</v>
      </c>
      <c r="AO54" s="11" t="b">
        <v>0</v>
      </c>
      <c r="AP54" s="11" t="b">
        <v>0</v>
      </c>
      <c r="AQ54" s="11" t="b">
        <v>0</v>
      </c>
      <c r="AR54" s="11" t="b">
        <v>0</v>
      </c>
      <c r="AS54" s="11" t="s">
        <v>84</v>
      </c>
      <c r="AT54" s="11" t="b">
        <v>0</v>
      </c>
      <c r="AU54" s="11" t="s">
        <v>1700</v>
      </c>
      <c r="AV54" s="11" t="s">
        <v>78</v>
      </c>
      <c r="AW54" s="11" t="s">
        <v>78</v>
      </c>
      <c r="AX54" s="12">
        <v>42858</v>
      </c>
      <c r="AY54" s="11" t="s">
        <v>85</v>
      </c>
      <c r="AZ54" s="11" t="s">
        <v>86</v>
      </c>
      <c r="BA54" s="11" t="s">
        <v>87</v>
      </c>
      <c r="BB54" s="11" t="b">
        <v>0</v>
      </c>
      <c r="BC54" s="11">
        <v>0</v>
      </c>
      <c r="BD54" s="11">
        <v>0</v>
      </c>
      <c r="BE54" s="11"/>
      <c r="BF54" s="11">
        <v>0</v>
      </c>
      <c r="BG54" s="11"/>
      <c r="BH54" s="11">
        <v>0</v>
      </c>
      <c r="BI54" s="11">
        <v>0</v>
      </c>
      <c r="BJ54" s="13">
        <v>68.989999999999995</v>
      </c>
    </row>
    <row r="55" spans="1:62" x14ac:dyDescent="0.25">
      <c r="A55" s="6" t="s">
        <v>2801</v>
      </c>
      <c r="B55" s="7" t="s">
        <v>1395</v>
      </c>
      <c r="C55" s="7" t="s">
        <v>1396</v>
      </c>
      <c r="D55" s="7" t="s">
        <v>227</v>
      </c>
      <c r="E55" s="7" t="s">
        <v>228</v>
      </c>
      <c r="F55" s="7" t="s">
        <v>229</v>
      </c>
      <c r="G55" s="7" t="s">
        <v>228</v>
      </c>
      <c r="H55" s="7" t="s">
        <v>2330</v>
      </c>
      <c r="I55" s="7" t="s">
        <v>1397</v>
      </c>
      <c r="J55" s="7" t="s">
        <v>2691</v>
      </c>
      <c r="K55" s="33">
        <v>68.989999999999995</v>
      </c>
      <c r="L55" s="33">
        <f t="shared" si="1"/>
        <v>68.989999999999995</v>
      </c>
      <c r="M55" s="33" t="e">
        <f>L55*(VLOOKUP(I55,#REF!,2,FALSE))</f>
        <v>#REF!</v>
      </c>
      <c r="N55" s="7" t="s">
        <v>67</v>
      </c>
      <c r="O55" s="7" t="s">
        <v>68</v>
      </c>
      <c r="P55" s="7" t="s">
        <v>160</v>
      </c>
      <c r="Q55" s="8">
        <v>42873.554548611108</v>
      </c>
      <c r="R55" s="8">
        <v>45430.381585648145</v>
      </c>
      <c r="S55" s="7" t="s">
        <v>70</v>
      </c>
      <c r="T55" s="8">
        <v>45430</v>
      </c>
      <c r="U55" s="7" t="s">
        <v>215</v>
      </c>
      <c r="V55" s="7" t="s">
        <v>104</v>
      </c>
      <c r="W55" s="7" t="s">
        <v>73</v>
      </c>
      <c r="X55" s="7" t="s">
        <v>73</v>
      </c>
      <c r="Y55" s="7" t="s">
        <v>287</v>
      </c>
      <c r="Z55" s="7" t="s">
        <v>106</v>
      </c>
      <c r="AA55" s="7" t="s">
        <v>1485</v>
      </c>
      <c r="AB55" s="7" t="s">
        <v>2798</v>
      </c>
      <c r="AC55" s="7" t="s">
        <v>2802</v>
      </c>
      <c r="AD55" s="8"/>
      <c r="AE55" s="8"/>
      <c r="AF55" s="7"/>
      <c r="AG55" s="7" t="s">
        <v>78</v>
      </c>
      <c r="AH55" s="7" t="s">
        <v>78</v>
      </c>
      <c r="AI55" s="8"/>
      <c r="AJ55" s="7" t="s">
        <v>78</v>
      </c>
      <c r="AK55" s="7" t="s">
        <v>78</v>
      </c>
      <c r="AL55" s="7" t="b">
        <v>0</v>
      </c>
      <c r="AM55" s="7" t="s">
        <v>2803</v>
      </c>
      <c r="AN55" s="7" t="b">
        <v>0</v>
      </c>
      <c r="AO55" s="7" t="b">
        <v>0</v>
      </c>
      <c r="AP55" s="7" t="b">
        <v>0</v>
      </c>
      <c r="AQ55" s="7" t="b">
        <v>0</v>
      </c>
      <c r="AR55" s="7" t="b">
        <v>0</v>
      </c>
      <c r="AS55" s="7" t="s">
        <v>84</v>
      </c>
      <c r="AT55" s="7" t="b">
        <v>0</v>
      </c>
      <c r="AU55" s="7" t="s">
        <v>1700</v>
      </c>
      <c r="AV55" s="7" t="s">
        <v>78</v>
      </c>
      <c r="AW55" s="7" t="s">
        <v>78</v>
      </c>
      <c r="AX55" s="8">
        <v>42859</v>
      </c>
      <c r="AY55" s="7" t="s">
        <v>85</v>
      </c>
      <c r="AZ55" s="7" t="s">
        <v>86</v>
      </c>
      <c r="BA55" s="7" t="s">
        <v>87</v>
      </c>
      <c r="BB55" s="7" t="b">
        <v>0</v>
      </c>
      <c r="BC55" s="7">
        <v>0</v>
      </c>
      <c r="BD55" s="7">
        <v>0</v>
      </c>
      <c r="BE55" s="7"/>
      <c r="BF55" s="7">
        <v>0</v>
      </c>
      <c r="BG55" s="7"/>
      <c r="BH55" s="7">
        <v>0</v>
      </c>
      <c r="BI55" s="7">
        <v>0</v>
      </c>
      <c r="BJ55" s="9">
        <v>68.989999999999995</v>
      </c>
    </row>
    <row r="56" spans="1:62" x14ac:dyDescent="0.25">
      <c r="A56" s="10" t="s">
        <v>148</v>
      </c>
      <c r="B56" s="11" t="s">
        <v>99</v>
      </c>
      <c r="C56" s="11" t="s">
        <v>100</v>
      </c>
      <c r="D56" s="11" t="s">
        <v>149</v>
      </c>
      <c r="E56" s="11" t="s">
        <v>150</v>
      </c>
      <c r="F56" s="11" t="s">
        <v>64</v>
      </c>
      <c r="G56" s="11" t="s">
        <v>150</v>
      </c>
      <c r="H56" s="11" t="s">
        <v>102</v>
      </c>
      <c r="I56" s="11" t="s">
        <v>128</v>
      </c>
      <c r="J56" s="11"/>
      <c r="K56" s="28">
        <v>70.53</v>
      </c>
      <c r="L56" s="28">
        <f t="shared" si="1"/>
        <v>70.53</v>
      </c>
      <c r="M56" s="28" t="e">
        <f>L56*(VLOOKUP(I56,#REF!,2,FALSE))</f>
        <v>#REF!</v>
      </c>
      <c r="N56" s="11" t="s">
        <v>67</v>
      </c>
      <c r="O56" s="11" t="s">
        <v>68</v>
      </c>
      <c r="P56" s="11" t="s">
        <v>69</v>
      </c>
      <c r="Q56" s="12">
        <v>38918</v>
      </c>
      <c r="R56" s="12">
        <v>45493</v>
      </c>
      <c r="S56" s="11" t="s">
        <v>78</v>
      </c>
      <c r="T56" s="12">
        <v>45493</v>
      </c>
      <c r="U56" s="11" t="s">
        <v>71</v>
      </c>
      <c r="V56" s="11" t="s">
        <v>104</v>
      </c>
      <c r="W56" s="11" t="s">
        <v>73</v>
      </c>
      <c r="X56" s="11" t="s">
        <v>73</v>
      </c>
      <c r="Y56" s="11" t="s">
        <v>151</v>
      </c>
      <c r="Z56" s="11" t="s">
        <v>115</v>
      </c>
      <c r="AA56" s="11" t="s">
        <v>141</v>
      </c>
      <c r="AB56" s="11" t="s">
        <v>152</v>
      </c>
      <c r="AC56" s="11" t="s">
        <v>78</v>
      </c>
      <c r="AD56" s="12"/>
      <c r="AE56" s="12"/>
      <c r="AF56" s="11"/>
      <c r="AG56" s="11" t="s">
        <v>78</v>
      </c>
      <c r="AH56" s="11" t="s">
        <v>78</v>
      </c>
      <c r="AI56" s="12"/>
      <c r="AJ56" s="11" t="s">
        <v>78</v>
      </c>
      <c r="AK56" s="11" t="s">
        <v>78</v>
      </c>
      <c r="AL56" s="11" t="b">
        <v>1</v>
      </c>
      <c r="AM56" s="11" t="s">
        <v>153</v>
      </c>
      <c r="AN56" s="11" t="b">
        <v>0</v>
      </c>
      <c r="AO56" s="11" t="b">
        <v>0</v>
      </c>
      <c r="AP56" s="11" t="b">
        <v>0</v>
      </c>
      <c r="AQ56" s="11" t="b">
        <v>0</v>
      </c>
      <c r="AR56" s="11" t="b">
        <v>0</v>
      </c>
      <c r="AS56" s="11" t="s">
        <v>84</v>
      </c>
      <c r="AT56" s="11" t="b">
        <v>0</v>
      </c>
      <c r="AU56" s="11" t="s">
        <v>78</v>
      </c>
      <c r="AV56" s="11" t="s">
        <v>78</v>
      </c>
      <c r="AW56" s="11" t="s">
        <v>78</v>
      </c>
      <c r="AX56" s="12">
        <v>38917</v>
      </c>
      <c r="AY56" s="11" t="s">
        <v>85</v>
      </c>
      <c r="AZ56" s="11" t="s">
        <v>86</v>
      </c>
      <c r="BA56" s="11" t="s">
        <v>87</v>
      </c>
      <c r="BB56" s="11" t="b">
        <v>0</v>
      </c>
      <c r="BC56" s="11">
        <v>0</v>
      </c>
      <c r="BD56" s="11">
        <v>0</v>
      </c>
      <c r="BE56" s="11"/>
      <c r="BF56" s="11">
        <v>0</v>
      </c>
      <c r="BG56" s="11"/>
      <c r="BH56" s="11">
        <v>0</v>
      </c>
      <c r="BI56" s="11">
        <v>0</v>
      </c>
      <c r="BJ56" s="13">
        <v>70.53</v>
      </c>
    </row>
    <row r="57" spans="1:62" x14ac:dyDescent="0.25">
      <c r="A57" s="10" t="s">
        <v>2512</v>
      </c>
      <c r="B57" s="11" t="s">
        <v>2513</v>
      </c>
      <c r="C57" s="11" t="s">
        <v>2514</v>
      </c>
      <c r="D57" s="11" t="s">
        <v>2515</v>
      </c>
      <c r="E57" s="11" t="s">
        <v>2515</v>
      </c>
      <c r="F57" s="11" t="s">
        <v>64</v>
      </c>
      <c r="G57" s="11" t="s">
        <v>2515</v>
      </c>
      <c r="H57" s="11" t="s">
        <v>2330</v>
      </c>
      <c r="I57" s="11" t="s">
        <v>1069</v>
      </c>
      <c r="J57" s="11" t="s">
        <v>2516</v>
      </c>
      <c r="K57" s="28">
        <v>73.41</v>
      </c>
      <c r="L57" s="28">
        <f t="shared" si="1"/>
        <v>73.41</v>
      </c>
      <c r="M57" s="28" t="e">
        <f>L57*(VLOOKUP(I57,#REF!,2,FALSE))</f>
        <v>#REF!</v>
      </c>
      <c r="N57" s="11" t="s">
        <v>67</v>
      </c>
      <c r="O57" s="11" t="s">
        <v>68</v>
      </c>
      <c r="P57" s="11" t="s">
        <v>69</v>
      </c>
      <c r="Q57" s="12">
        <v>41037.752210648148</v>
      </c>
      <c r="R57" s="12">
        <v>45420.752210648148</v>
      </c>
      <c r="S57" s="11" t="s">
        <v>70</v>
      </c>
      <c r="T57" s="12">
        <v>45420</v>
      </c>
      <c r="U57" s="11" t="s">
        <v>71</v>
      </c>
      <c r="V57" s="11" t="s">
        <v>104</v>
      </c>
      <c r="W57" s="11" t="s">
        <v>73</v>
      </c>
      <c r="X57" s="11" t="s">
        <v>73</v>
      </c>
      <c r="Y57" s="11" t="s">
        <v>105</v>
      </c>
      <c r="Z57" s="11" t="s">
        <v>75</v>
      </c>
      <c r="AA57" s="11" t="s">
        <v>2517</v>
      </c>
      <c r="AB57" s="11" t="s">
        <v>2518</v>
      </c>
      <c r="AC57" s="11" t="s">
        <v>78</v>
      </c>
      <c r="AD57" s="12"/>
      <c r="AE57" s="12"/>
      <c r="AF57" s="11"/>
      <c r="AG57" s="11" t="s">
        <v>78</v>
      </c>
      <c r="AH57" s="11" t="s">
        <v>78</v>
      </c>
      <c r="AI57" s="12"/>
      <c r="AJ57" s="11" t="s">
        <v>78</v>
      </c>
      <c r="AK57" s="11" t="s">
        <v>78</v>
      </c>
      <c r="AL57" s="11" t="b">
        <v>0</v>
      </c>
      <c r="AM57" s="11" t="s">
        <v>2519</v>
      </c>
      <c r="AN57" s="11" t="b">
        <v>0</v>
      </c>
      <c r="AO57" s="11" t="b">
        <v>0</v>
      </c>
      <c r="AP57" s="11" t="b">
        <v>0</v>
      </c>
      <c r="AQ57" s="11" t="b">
        <v>0</v>
      </c>
      <c r="AR57" s="11" t="b">
        <v>0</v>
      </c>
      <c r="AS57" s="11" t="s">
        <v>84</v>
      </c>
      <c r="AT57" s="11" t="b">
        <v>0</v>
      </c>
      <c r="AU57" s="11" t="s">
        <v>2351</v>
      </c>
      <c r="AV57" s="11" t="s">
        <v>78</v>
      </c>
      <c r="AW57" s="11" t="s">
        <v>78</v>
      </c>
      <c r="AX57" s="12">
        <v>41078</v>
      </c>
      <c r="AY57" s="11" t="s">
        <v>85</v>
      </c>
      <c r="AZ57" s="11" t="s">
        <v>86</v>
      </c>
      <c r="BA57" s="11" t="s">
        <v>87</v>
      </c>
      <c r="BB57" s="11" t="b">
        <v>0</v>
      </c>
      <c r="BC57" s="11">
        <v>0</v>
      </c>
      <c r="BD57" s="11">
        <v>0</v>
      </c>
      <c r="BE57" s="11"/>
      <c r="BF57" s="11">
        <v>0</v>
      </c>
      <c r="BG57" s="11"/>
      <c r="BH57" s="11">
        <v>0</v>
      </c>
      <c r="BI57" s="11">
        <v>0</v>
      </c>
      <c r="BJ57" s="13">
        <v>73.41</v>
      </c>
    </row>
    <row r="58" spans="1:62" x14ac:dyDescent="0.25">
      <c r="A58" s="10" t="s">
        <v>2548</v>
      </c>
      <c r="B58" s="11"/>
      <c r="C58" s="11"/>
      <c r="D58" s="11" t="s">
        <v>2538</v>
      </c>
      <c r="E58" s="11" t="s">
        <v>2538</v>
      </c>
      <c r="F58" s="11" t="s">
        <v>64</v>
      </c>
      <c r="G58" s="11" t="s">
        <v>2538</v>
      </c>
      <c r="H58" s="11" t="s">
        <v>2330</v>
      </c>
      <c r="I58" s="11" t="s">
        <v>1069</v>
      </c>
      <c r="J58" s="11" t="s">
        <v>2516</v>
      </c>
      <c r="K58" s="28">
        <v>74.12</v>
      </c>
      <c r="L58" s="28">
        <f t="shared" si="1"/>
        <v>74.12</v>
      </c>
      <c r="M58" s="28" t="e">
        <f>L58*(VLOOKUP(I58,#REF!,2,FALSE))</f>
        <v>#REF!</v>
      </c>
      <c r="N58" s="11" t="s">
        <v>67</v>
      </c>
      <c r="O58" s="11" t="s">
        <v>68</v>
      </c>
      <c r="P58" s="11" t="s">
        <v>69</v>
      </c>
      <c r="Q58" s="12">
        <v>43860.472453703704</v>
      </c>
      <c r="R58" s="12">
        <v>45321.472453703704</v>
      </c>
      <c r="S58" s="11"/>
      <c r="T58" s="12">
        <v>45321</v>
      </c>
      <c r="U58" s="11" t="s">
        <v>71</v>
      </c>
      <c r="V58" s="11" t="s">
        <v>104</v>
      </c>
      <c r="W58" s="11" t="s">
        <v>73</v>
      </c>
      <c r="X58" s="11" t="s">
        <v>73</v>
      </c>
      <c r="Y58" s="11" t="s">
        <v>74</v>
      </c>
      <c r="Z58" s="11" t="s">
        <v>75</v>
      </c>
      <c r="AA58" s="11" t="s">
        <v>2517</v>
      </c>
      <c r="AB58" s="11" t="s">
        <v>2549</v>
      </c>
      <c r="AC58" s="11" t="s">
        <v>2550</v>
      </c>
      <c r="AD58" s="12"/>
      <c r="AE58" s="12"/>
      <c r="AF58" s="11"/>
      <c r="AG58" s="11" t="s">
        <v>78</v>
      </c>
      <c r="AH58" s="11" t="s">
        <v>78</v>
      </c>
      <c r="AI58" s="12"/>
      <c r="AJ58" s="11" t="s">
        <v>78</v>
      </c>
      <c r="AK58" s="11" t="s">
        <v>78</v>
      </c>
      <c r="AL58" s="11" t="b">
        <v>0</v>
      </c>
      <c r="AM58" s="11" t="s">
        <v>2551</v>
      </c>
      <c r="AN58" s="11" t="b">
        <v>0</v>
      </c>
      <c r="AO58" s="11" t="b">
        <v>0</v>
      </c>
      <c r="AP58" s="11" t="b">
        <v>0</v>
      </c>
      <c r="AQ58" s="11" t="b">
        <v>0</v>
      </c>
      <c r="AR58" s="11" t="b">
        <v>0</v>
      </c>
      <c r="AS58" s="11" t="s">
        <v>84</v>
      </c>
      <c r="AT58" s="11" t="b">
        <v>0</v>
      </c>
      <c r="AU58" s="11" t="s">
        <v>2437</v>
      </c>
      <c r="AV58" s="11" t="s">
        <v>78</v>
      </c>
      <c r="AW58" s="11" t="s">
        <v>78</v>
      </c>
      <c r="AX58" s="12">
        <v>43892</v>
      </c>
      <c r="AY58" s="11" t="s">
        <v>85</v>
      </c>
      <c r="AZ58" s="11" t="s">
        <v>86</v>
      </c>
      <c r="BA58" s="11" t="s">
        <v>87</v>
      </c>
      <c r="BB58" s="11" t="b">
        <v>0</v>
      </c>
      <c r="BC58" s="11">
        <v>2</v>
      </c>
      <c r="BD58" s="11">
        <v>2</v>
      </c>
      <c r="BE58" s="11">
        <v>2428.46</v>
      </c>
      <c r="BF58" s="11">
        <v>1</v>
      </c>
      <c r="BG58" s="11">
        <v>907</v>
      </c>
      <c r="BH58" s="11">
        <v>1</v>
      </c>
      <c r="BI58" s="11">
        <v>907</v>
      </c>
      <c r="BJ58" s="13">
        <v>74.12</v>
      </c>
    </row>
    <row r="59" spans="1:62" x14ac:dyDescent="0.25">
      <c r="A59" s="6" t="s">
        <v>2248</v>
      </c>
      <c r="B59" s="7" t="s">
        <v>2239</v>
      </c>
      <c r="C59" s="7" t="s">
        <v>2240</v>
      </c>
      <c r="D59" s="7" t="s">
        <v>2249</v>
      </c>
      <c r="E59" s="7" t="s">
        <v>2249</v>
      </c>
      <c r="F59" s="7" t="s">
        <v>168</v>
      </c>
      <c r="G59" s="7" t="s">
        <v>2249</v>
      </c>
      <c r="H59" s="7" t="s">
        <v>281</v>
      </c>
      <c r="I59" s="7" t="s">
        <v>272</v>
      </c>
      <c r="J59" s="7" t="s">
        <v>2250</v>
      </c>
      <c r="K59" s="33">
        <v>74.319999999999993</v>
      </c>
      <c r="L59" s="33">
        <f t="shared" si="1"/>
        <v>74.319999999999993</v>
      </c>
      <c r="M59" s="33" t="e">
        <f>L59*(VLOOKUP(I59,#REF!,2,FALSE))</f>
        <v>#REF!</v>
      </c>
      <c r="N59" s="7" t="s">
        <v>67</v>
      </c>
      <c r="O59" s="7" t="s">
        <v>68</v>
      </c>
      <c r="P59" s="7" t="s">
        <v>160</v>
      </c>
      <c r="Q59" s="8">
        <v>42331.568113425928</v>
      </c>
      <c r="R59" s="8">
        <v>45394.568113425928</v>
      </c>
      <c r="S59" s="7" t="s">
        <v>70</v>
      </c>
      <c r="T59" s="8">
        <v>45394</v>
      </c>
      <c r="U59" s="7" t="s">
        <v>71</v>
      </c>
      <c r="V59" s="7" t="s">
        <v>104</v>
      </c>
      <c r="W59" s="7" t="s">
        <v>73</v>
      </c>
      <c r="X59" s="7" t="s">
        <v>73</v>
      </c>
      <c r="Y59" s="7" t="s">
        <v>151</v>
      </c>
      <c r="Z59" s="7" t="s">
        <v>274</v>
      </c>
      <c r="AA59" s="7" t="s">
        <v>2251</v>
      </c>
      <c r="AB59" s="7" t="s">
        <v>2252</v>
      </c>
      <c r="AC59" s="7" t="s">
        <v>78</v>
      </c>
      <c r="AD59" s="8"/>
      <c r="AE59" s="8"/>
      <c r="AF59" s="7"/>
      <c r="AG59" s="7" t="s">
        <v>78</v>
      </c>
      <c r="AH59" s="7" t="s">
        <v>78</v>
      </c>
      <c r="AI59" s="8"/>
      <c r="AJ59" s="7" t="s">
        <v>78</v>
      </c>
      <c r="AK59" s="7" t="s">
        <v>78</v>
      </c>
      <c r="AL59" s="7" t="b">
        <v>0</v>
      </c>
      <c r="AM59" s="7" t="s">
        <v>2253</v>
      </c>
      <c r="AN59" s="7" t="b">
        <v>1</v>
      </c>
      <c r="AO59" s="7" t="b">
        <v>0</v>
      </c>
      <c r="AP59" s="7" t="b">
        <v>0</v>
      </c>
      <c r="AQ59" s="7" t="b">
        <v>0</v>
      </c>
      <c r="AR59" s="7" t="b">
        <v>0</v>
      </c>
      <c r="AS59" s="7" t="s">
        <v>84</v>
      </c>
      <c r="AT59" s="7" t="b">
        <v>0</v>
      </c>
      <c r="AU59" s="7" t="s">
        <v>1258</v>
      </c>
      <c r="AV59" s="7" t="s">
        <v>78</v>
      </c>
      <c r="AW59" s="7" t="s">
        <v>78</v>
      </c>
      <c r="AX59" s="8">
        <v>42356</v>
      </c>
      <c r="AY59" s="7" t="s">
        <v>85</v>
      </c>
      <c r="AZ59" s="7" t="s">
        <v>86</v>
      </c>
      <c r="BA59" s="7" t="s">
        <v>87</v>
      </c>
      <c r="BB59" s="7" t="b">
        <v>0</v>
      </c>
      <c r="BC59" s="7">
        <v>0</v>
      </c>
      <c r="BD59" s="7">
        <v>0</v>
      </c>
      <c r="BE59" s="7"/>
      <c r="BF59" s="7">
        <v>0</v>
      </c>
      <c r="BG59" s="7"/>
      <c r="BH59" s="7">
        <v>0</v>
      </c>
      <c r="BI59" s="7">
        <v>0</v>
      </c>
      <c r="BJ59" s="9">
        <v>74.319999999999993</v>
      </c>
    </row>
    <row r="60" spans="1:62" x14ac:dyDescent="0.25">
      <c r="A60" s="10" t="s">
        <v>1139</v>
      </c>
      <c r="B60" s="11" t="s">
        <v>234</v>
      </c>
      <c r="C60" s="11" t="s">
        <v>235</v>
      </c>
      <c r="D60" s="11" t="s">
        <v>1140</v>
      </c>
      <c r="E60" s="11" t="s">
        <v>1141</v>
      </c>
      <c r="F60" s="11" t="s">
        <v>64</v>
      </c>
      <c r="G60" s="11" t="s">
        <v>1141</v>
      </c>
      <c r="H60" s="11" t="s">
        <v>456</v>
      </c>
      <c r="I60" s="11" t="s">
        <v>237</v>
      </c>
      <c r="J60" s="11"/>
      <c r="K60" s="28">
        <v>75.459999999999994</v>
      </c>
      <c r="L60" s="28">
        <f t="shared" si="1"/>
        <v>75.459999999999994</v>
      </c>
      <c r="M60" s="28" t="e">
        <f>L60*(VLOOKUP(I60,#REF!,2,FALSE))</f>
        <v>#REF!</v>
      </c>
      <c r="N60" s="11" t="s">
        <v>67</v>
      </c>
      <c r="O60" s="11" t="s">
        <v>68</v>
      </c>
      <c r="P60" s="11" t="s">
        <v>69</v>
      </c>
      <c r="Q60" s="12">
        <v>43646.360069444447</v>
      </c>
      <c r="R60" s="12">
        <v>45473</v>
      </c>
      <c r="S60" s="11" t="s">
        <v>70</v>
      </c>
      <c r="T60" s="12">
        <v>45473</v>
      </c>
      <c r="U60" s="11" t="s">
        <v>91</v>
      </c>
      <c r="V60" s="11" t="s">
        <v>104</v>
      </c>
      <c r="W60" s="11" t="s">
        <v>73</v>
      </c>
      <c r="X60" s="11" t="s">
        <v>73</v>
      </c>
      <c r="Y60" s="11" t="s">
        <v>74</v>
      </c>
      <c r="Z60" s="11" t="s">
        <v>75</v>
      </c>
      <c r="AA60" s="11" t="s">
        <v>1004</v>
      </c>
      <c r="AB60" s="11" t="s">
        <v>1142</v>
      </c>
      <c r="AC60" s="11" t="s">
        <v>78</v>
      </c>
      <c r="AD60" s="12"/>
      <c r="AE60" s="12"/>
      <c r="AF60" s="11"/>
      <c r="AG60" s="11" t="s">
        <v>78</v>
      </c>
      <c r="AH60" s="11" t="s">
        <v>78</v>
      </c>
      <c r="AI60" s="12"/>
      <c r="AJ60" s="11" t="s">
        <v>1143</v>
      </c>
      <c r="AK60" s="11" t="s">
        <v>78</v>
      </c>
      <c r="AL60" s="11" t="b">
        <v>0</v>
      </c>
      <c r="AM60" s="11" t="s">
        <v>1144</v>
      </c>
      <c r="AN60" s="11" t="b">
        <v>0</v>
      </c>
      <c r="AO60" s="11" t="b">
        <v>0</v>
      </c>
      <c r="AP60" s="11" t="b">
        <v>0</v>
      </c>
      <c r="AQ60" s="11" t="b">
        <v>0</v>
      </c>
      <c r="AR60" s="11" t="b">
        <v>0</v>
      </c>
      <c r="AS60" s="11" t="s">
        <v>96</v>
      </c>
      <c r="AT60" s="11" t="b">
        <v>0</v>
      </c>
      <c r="AU60" s="11" t="s">
        <v>78</v>
      </c>
      <c r="AV60" s="11" t="s">
        <v>78</v>
      </c>
      <c r="AW60" s="11" t="s">
        <v>78</v>
      </c>
      <c r="AX60" s="12">
        <v>43635</v>
      </c>
      <c r="AY60" s="11" t="s">
        <v>85</v>
      </c>
      <c r="AZ60" s="11" t="s">
        <v>86</v>
      </c>
      <c r="BA60" s="11" t="s">
        <v>87</v>
      </c>
      <c r="BB60" s="11" t="b">
        <v>0</v>
      </c>
      <c r="BC60" s="11">
        <v>0</v>
      </c>
      <c r="BD60" s="11">
        <v>0</v>
      </c>
      <c r="BE60" s="11"/>
      <c r="BF60" s="11">
        <v>0</v>
      </c>
      <c r="BG60" s="11"/>
      <c r="BH60" s="11">
        <v>0</v>
      </c>
      <c r="BI60" s="11">
        <v>0</v>
      </c>
      <c r="BJ60" s="13">
        <v>75.459999999999994</v>
      </c>
    </row>
    <row r="61" spans="1:62" x14ac:dyDescent="0.25">
      <c r="A61" s="6" t="s">
        <v>1785</v>
      </c>
      <c r="B61" s="7" t="s">
        <v>1721</v>
      </c>
      <c r="C61" s="7" t="s">
        <v>1722</v>
      </c>
      <c r="D61" s="7" t="s">
        <v>1779</v>
      </c>
      <c r="E61" s="7" t="s">
        <v>1779</v>
      </c>
      <c r="F61" s="7" t="s">
        <v>64</v>
      </c>
      <c r="G61" s="7" t="s">
        <v>1779</v>
      </c>
      <c r="H61" s="7" t="s">
        <v>1761</v>
      </c>
      <c r="I61" s="7" t="s">
        <v>1724</v>
      </c>
      <c r="J61" s="7"/>
      <c r="K61" s="33">
        <v>75.72</v>
      </c>
      <c r="L61" s="33">
        <f t="shared" si="1"/>
        <v>75.72</v>
      </c>
      <c r="M61" s="33" t="e">
        <f>L61*(VLOOKUP(I61,#REF!,2,FALSE))</f>
        <v>#REF!</v>
      </c>
      <c r="N61" s="7" t="s">
        <v>67</v>
      </c>
      <c r="O61" s="7" t="s">
        <v>68</v>
      </c>
      <c r="P61" s="7" t="s">
        <v>69</v>
      </c>
      <c r="Q61" s="8">
        <v>43558.481099537035</v>
      </c>
      <c r="R61" s="8">
        <v>45291</v>
      </c>
      <c r="S61" s="7" t="s">
        <v>70</v>
      </c>
      <c r="T61" s="8">
        <v>45199</v>
      </c>
      <c r="U61" s="7" t="s">
        <v>91</v>
      </c>
      <c r="V61" s="7" t="s">
        <v>514</v>
      </c>
      <c r="W61" s="7" t="s">
        <v>73</v>
      </c>
      <c r="X61" s="7" t="s">
        <v>73</v>
      </c>
      <c r="Y61" s="7" t="s">
        <v>135</v>
      </c>
      <c r="Z61" s="7" t="s">
        <v>106</v>
      </c>
      <c r="AA61" s="7" t="s">
        <v>1729</v>
      </c>
      <c r="AB61" s="7" t="s">
        <v>1786</v>
      </c>
      <c r="AC61" s="7" t="s">
        <v>78</v>
      </c>
      <c r="AD61" s="8"/>
      <c r="AE61" s="8"/>
      <c r="AF61" s="7"/>
      <c r="AG61" s="7" t="s">
        <v>78</v>
      </c>
      <c r="AH61" s="7" t="s">
        <v>78</v>
      </c>
      <c r="AI61" s="8"/>
      <c r="AJ61" s="7" t="s">
        <v>78</v>
      </c>
      <c r="AK61" s="7" t="s">
        <v>78</v>
      </c>
      <c r="AL61" s="7" t="b">
        <v>0</v>
      </c>
      <c r="AM61" s="7" t="s">
        <v>1787</v>
      </c>
      <c r="AN61" s="7" t="b">
        <v>0</v>
      </c>
      <c r="AO61" s="7" t="b">
        <v>0</v>
      </c>
      <c r="AP61" s="7" t="b">
        <v>0</v>
      </c>
      <c r="AQ61" s="7" t="b">
        <v>0</v>
      </c>
      <c r="AR61" s="7" t="b">
        <v>0</v>
      </c>
      <c r="AS61" s="7" t="s">
        <v>96</v>
      </c>
      <c r="AT61" s="7" t="b">
        <v>0</v>
      </c>
      <c r="AU61" s="7" t="s">
        <v>1764</v>
      </c>
      <c r="AV61" s="7" t="s">
        <v>78</v>
      </c>
      <c r="AW61" s="7" t="s">
        <v>78</v>
      </c>
      <c r="AX61" s="8">
        <v>43614</v>
      </c>
      <c r="AY61" s="7" t="s">
        <v>85</v>
      </c>
      <c r="AZ61" s="7" t="s">
        <v>86</v>
      </c>
      <c r="BA61" s="7" t="s">
        <v>87</v>
      </c>
      <c r="BB61" s="7" t="b">
        <v>0</v>
      </c>
      <c r="BC61" s="7">
        <v>0</v>
      </c>
      <c r="BD61" s="7">
        <v>0</v>
      </c>
      <c r="BE61" s="7"/>
      <c r="BF61" s="7">
        <v>0</v>
      </c>
      <c r="BG61" s="7"/>
      <c r="BH61" s="7">
        <v>0</v>
      </c>
      <c r="BI61" s="7">
        <v>0</v>
      </c>
      <c r="BJ61" s="9">
        <v>75.72</v>
      </c>
    </row>
    <row r="62" spans="1:62" x14ac:dyDescent="0.25">
      <c r="A62" s="10" t="s">
        <v>2299</v>
      </c>
      <c r="B62" s="11" t="s">
        <v>2271</v>
      </c>
      <c r="C62" s="11" t="s">
        <v>2272</v>
      </c>
      <c r="D62" s="11" t="s">
        <v>624</v>
      </c>
      <c r="E62" s="11" t="s">
        <v>625</v>
      </c>
      <c r="F62" s="11" t="s">
        <v>64</v>
      </c>
      <c r="G62" s="11" t="s">
        <v>625</v>
      </c>
      <c r="H62" s="11" t="s">
        <v>281</v>
      </c>
      <c r="I62" s="11" t="s">
        <v>2274</v>
      </c>
      <c r="J62" s="11" t="s">
        <v>2275</v>
      </c>
      <c r="K62" s="28">
        <v>75.94</v>
      </c>
      <c r="L62" s="28">
        <f t="shared" si="1"/>
        <v>75.94</v>
      </c>
      <c r="M62" s="28" t="e">
        <f>L62*(VLOOKUP(I62,#REF!,2,FALSE))</f>
        <v>#REF!</v>
      </c>
      <c r="N62" s="11" t="s">
        <v>67</v>
      </c>
      <c r="O62" s="11" t="s">
        <v>68</v>
      </c>
      <c r="P62" s="11" t="s">
        <v>69</v>
      </c>
      <c r="Q62" s="12">
        <v>42675.437071759261</v>
      </c>
      <c r="R62" s="12">
        <v>45231</v>
      </c>
      <c r="S62" s="11" t="s">
        <v>70</v>
      </c>
      <c r="T62" s="12">
        <v>45231</v>
      </c>
      <c r="U62" s="11" t="s">
        <v>71</v>
      </c>
      <c r="V62" s="11" t="s">
        <v>104</v>
      </c>
      <c r="W62" s="11" t="s">
        <v>73</v>
      </c>
      <c r="X62" s="11" t="s">
        <v>73</v>
      </c>
      <c r="Y62" s="11" t="s">
        <v>74</v>
      </c>
      <c r="Z62" s="11" t="s">
        <v>106</v>
      </c>
      <c r="AA62" s="11" t="s">
        <v>2276</v>
      </c>
      <c r="AB62" s="11" t="s">
        <v>2300</v>
      </c>
      <c r="AC62" s="11" t="s">
        <v>78</v>
      </c>
      <c r="AD62" s="12"/>
      <c r="AE62" s="12"/>
      <c r="AF62" s="11"/>
      <c r="AG62" s="11" t="s">
        <v>78</v>
      </c>
      <c r="AH62" s="11" t="s">
        <v>78</v>
      </c>
      <c r="AI62" s="12"/>
      <c r="AJ62" s="11" t="s">
        <v>78</v>
      </c>
      <c r="AK62" s="11" t="s">
        <v>78</v>
      </c>
      <c r="AL62" s="11" t="b">
        <v>0</v>
      </c>
      <c r="AM62" s="11" t="s">
        <v>2301</v>
      </c>
      <c r="AN62" s="11" t="b">
        <v>0</v>
      </c>
      <c r="AO62" s="11" t="b">
        <v>0</v>
      </c>
      <c r="AP62" s="11" t="b">
        <v>0</v>
      </c>
      <c r="AQ62" s="11" t="b">
        <v>0</v>
      </c>
      <c r="AR62" s="11" t="b">
        <v>0</v>
      </c>
      <c r="AS62" s="11" t="s">
        <v>84</v>
      </c>
      <c r="AT62" s="11" t="b">
        <v>0</v>
      </c>
      <c r="AU62" s="11" t="s">
        <v>317</v>
      </c>
      <c r="AV62" s="11" t="s">
        <v>78</v>
      </c>
      <c r="AW62" s="11" t="s">
        <v>78</v>
      </c>
      <c r="AX62" s="12">
        <v>42685</v>
      </c>
      <c r="AY62" s="11" t="s">
        <v>85</v>
      </c>
      <c r="AZ62" s="11" t="s">
        <v>86</v>
      </c>
      <c r="BA62" s="11" t="s">
        <v>87</v>
      </c>
      <c r="BB62" s="11" t="b">
        <v>0</v>
      </c>
      <c r="BC62" s="11">
        <v>0</v>
      </c>
      <c r="BD62" s="11">
        <v>0</v>
      </c>
      <c r="BE62" s="11"/>
      <c r="BF62" s="11">
        <v>0</v>
      </c>
      <c r="BG62" s="11"/>
      <c r="BH62" s="11">
        <v>0</v>
      </c>
      <c r="BI62" s="11">
        <v>0</v>
      </c>
      <c r="BJ62" s="13">
        <v>75.94</v>
      </c>
    </row>
    <row r="63" spans="1:62" x14ac:dyDescent="0.25">
      <c r="A63" s="6" t="s">
        <v>1271</v>
      </c>
      <c r="B63" s="7" t="s">
        <v>1174</v>
      </c>
      <c r="C63" s="7" t="s">
        <v>1175</v>
      </c>
      <c r="D63" s="7" t="s">
        <v>624</v>
      </c>
      <c r="E63" s="7" t="s">
        <v>625</v>
      </c>
      <c r="F63" s="7" t="s">
        <v>64</v>
      </c>
      <c r="G63" s="7" t="s">
        <v>625</v>
      </c>
      <c r="H63" s="7" t="s">
        <v>281</v>
      </c>
      <c r="I63" s="7" t="s">
        <v>1176</v>
      </c>
      <c r="J63" s="7" t="s">
        <v>1177</v>
      </c>
      <c r="K63" s="33">
        <v>77.7</v>
      </c>
      <c r="L63" s="33">
        <f t="shared" si="1"/>
        <v>77.7</v>
      </c>
      <c r="M63" s="33" t="e">
        <f>L63*(VLOOKUP(I63,#REF!,2,FALSE))</f>
        <v>#REF!</v>
      </c>
      <c r="N63" s="7" t="s">
        <v>67</v>
      </c>
      <c r="O63" s="7" t="s">
        <v>68</v>
      </c>
      <c r="P63" s="7" t="s">
        <v>69</v>
      </c>
      <c r="Q63" s="8">
        <v>42804.445775462962</v>
      </c>
      <c r="R63" s="8">
        <v>45361.388171296298</v>
      </c>
      <c r="S63" s="7" t="s">
        <v>70</v>
      </c>
      <c r="T63" s="8">
        <v>45361</v>
      </c>
      <c r="U63" s="7" t="s">
        <v>71</v>
      </c>
      <c r="V63" s="7" t="s">
        <v>104</v>
      </c>
      <c r="W63" s="7" t="s">
        <v>73</v>
      </c>
      <c r="X63" s="7" t="s">
        <v>73</v>
      </c>
      <c r="Y63" s="7" t="s">
        <v>74</v>
      </c>
      <c r="Z63" s="7" t="s">
        <v>106</v>
      </c>
      <c r="AA63" s="7" t="s">
        <v>1178</v>
      </c>
      <c r="AB63" s="7" t="s">
        <v>1256</v>
      </c>
      <c r="AC63" s="7" t="s">
        <v>78</v>
      </c>
      <c r="AD63" s="8"/>
      <c r="AE63" s="8"/>
      <c r="AF63" s="7"/>
      <c r="AG63" s="7" t="s">
        <v>78</v>
      </c>
      <c r="AH63" s="7" t="s">
        <v>78</v>
      </c>
      <c r="AI63" s="8"/>
      <c r="AJ63" s="7" t="s">
        <v>78</v>
      </c>
      <c r="AK63" s="7" t="s">
        <v>78</v>
      </c>
      <c r="AL63" s="7" t="b">
        <v>0</v>
      </c>
      <c r="AM63" s="7" t="s">
        <v>1272</v>
      </c>
      <c r="AN63" s="7" t="b">
        <v>0</v>
      </c>
      <c r="AO63" s="7" t="b">
        <v>0</v>
      </c>
      <c r="AP63" s="7" t="b">
        <v>0</v>
      </c>
      <c r="AQ63" s="7" t="b">
        <v>0</v>
      </c>
      <c r="AR63" s="7" t="b">
        <v>0</v>
      </c>
      <c r="AS63" s="7" t="s">
        <v>84</v>
      </c>
      <c r="AT63" s="7" t="b">
        <v>0</v>
      </c>
      <c r="AU63" s="7" t="s">
        <v>317</v>
      </c>
      <c r="AV63" s="7" t="s">
        <v>78</v>
      </c>
      <c r="AW63" s="7" t="s">
        <v>78</v>
      </c>
      <c r="AX63" s="8">
        <v>42814</v>
      </c>
      <c r="AY63" s="7" t="s">
        <v>85</v>
      </c>
      <c r="AZ63" s="7" t="s">
        <v>86</v>
      </c>
      <c r="BA63" s="7" t="s">
        <v>87</v>
      </c>
      <c r="BB63" s="7" t="b">
        <v>0</v>
      </c>
      <c r="BC63" s="7">
        <v>0</v>
      </c>
      <c r="BD63" s="7">
        <v>0</v>
      </c>
      <c r="BE63" s="7"/>
      <c r="BF63" s="7">
        <v>0</v>
      </c>
      <c r="BG63" s="7"/>
      <c r="BH63" s="7">
        <v>0</v>
      </c>
      <c r="BI63" s="7">
        <v>0</v>
      </c>
      <c r="BJ63" s="9">
        <v>77.7</v>
      </c>
    </row>
    <row r="64" spans="1:62" x14ac:dyDescent="0.25">
      <c r="A64" s="10" t="s">
        <v>2542</v>
      </c>
      <c r="B64" s="11" t="s">
        <v>2513</v>
      </c>
      <c r="C64" s="11" t="s">
        <v>2514</v>
      </c>
      <c r="D64" s="11" t="s">
        <v>400</v>
      </c>
      <c r="E64" s="11" t="s">
        <v>400</v>
      </c>
      <c r="F64" s="11" t="s">
        <v>64</v>
      </c>
      <c r="G64" s="11" t="s">
        <v>400</v>
      </c>
      <c r="H64" s="11" t="s">
        <v>2330</v>
      </c>
      <c r="I64" s="11" t="s">
        <v>1069</v>
      </c>
      <c r="J64" s="11" t="s">
        <v>2516</v>
      </c>
      <c r="K64" s="28">
        <v>78.03</v>
      </c>
      <c r="L64" s="33">
        <f t="shared" si="1"/>
        <v>78.03</v>
      </c>
      <c r="M64" s="28" t="e">
        <f>L64*(VLOOKUP(I64,#REF!,2,FALSE))</f>
        <v>#REF!</v>
      </c>
      <c r="N64" s="11" t="s">
        <v>67</v>
      </c>
      <c r="O64" s="11" t="s">
        <v>68</v>
      </c>
      <c r="P64" s="11" t="s">
        <v>69</v>
      </c>
      <c r="Q64" s="12">
        <v>42877.521226851852</v>
      </c>
      <c r="R64" s="12">
        <v>45434.521226851852</v>
      </c>
      <c r="S64" s="11" t="s">
        <v>70</v>
      </c>
      <c r="T64" s="12">
        <v>45434</v>
      </c>
      <c r="U64" s="11" t="s">
        <v>215</v>
      </c>
      <c r="V64" s="11" t="s">
        <v>104</v>
      </c>
      <c r="W64" s="11" t="s">
        <v>73</v>
      </c>
      <c r="X64" s="11" t="s">
        <v>73</v>
      </c>
      <c r="Y64" s="11" t="s">
        <v>105</v>
      </c>
      <c r="Z64" s="11" t="s">
        <v>75</v>
      </c>
      <c r="AA64" s="11" t="s">
        <v>2517</v>
      </c>
      <c r="AB64" s="11" t="s">
        <v>2543</v>
      </c>
      <c r="AC64" s="11" t="s">
        <v>78</v>
      </c>
      <c r="AD64" s="12"/>
      <c r="AE64" s="12"/>
      <c r="AF64" s="11"/>
      <c r="AG64" s="11" t="s">
        <v>78</v>
      </c>
      <c r="AH64" s="11" t="s">
        <v>78</v>
      </c>
      <c r="AI64" s="12"/>
      <c r="AJ64" s="11" t="s">
        <v>78</v>
      </c>
      <c r="AK64" s="11" t="s">
        <v>78</v>
      </c>
      <c r="AL64" s="11" t="b">
        <v>0</v>
      </c>
      <c r="AM64" s="11" t="s">
        <v>2544</v>
      </c>
      <c r="AN64" s="11" t="b">
        <v>0</v>
      </c>
      <c r="AO64" s="11" t="b">
        <v>0</v>
      </c>
      <c r="AP64" s="11" t="b">
        <v>0</v>
      </c>
      <c r="AQ64" s="11" t="b">
        <v>0</v>
      </c>
      <c r="AR64" s="11" t="b">
        <v>0</v>
      </c>
      <c r="AS64" s="11" t="s">
        <v>84</v>
      </c>
      <c r="AT64" s="11" t="b">
        <v>0</v>
      </c>
      <c r="AU64" s="11" t="s">
        <v>1700</v>
      </c>
      <c r="AV64" s="11" t="s">
        <v>78</v>
      </c>
      <c r="AW64" s="11" t="s">
        <v>78</v>
      </c>
      <c r="AX64" s="12">
        <v>42830</v>
      </c>
      <c r="AY64" s="11" t="s">
        <v>85</v>
      </c>
      <c r="AZ64" s="11" t="s">
        <v>86</v>
      </c>
      <c r="BA64" s="11" t="s">
        <v>87</v>
      </c>
      <c r="BB64" s="11" t="b">
        <v>0</v>
      </c>
      <c r="BC64" s="11">
        <v>0</v>
      </c>
      <c r="BD64" s="11">
        <v>0</v>
      </c>
      <c r="BE64" s="11"/>
      <c r="BF64" s="11">
        <v>0</v>
      </c>
      <c r="BG64" s="11"/>
      <c r="BH64" s="11">
        <v>0</v>
      </c>
      <c r="BI64" s="11">
        <v>0</v>
      </c>
      <c r="BJ64" s="13">
        <v>78.03</v>
      </c>
    </row>
    <row r="65" spans="1:62" x14ac:dyDescent="0.25">
      <c r="A65" s="6" t="s">
        <v>2951</v>
      </c>
      <c r="B65" s="7" t="s">
        <v>1395</v>
      </c>
      <c r="C65" s="7" t="s">
        <v>1396</v>
      </c>
      <c r="D65" s="7" t="s">
        <v>2877</v>
      </c>
      <c r="E65" s="7" t="s">
        <v>2877</v>
      </c>
      <c r="F65" s="7" t="s">
        <v>64</v>
      </c>
      <c r="G65" s="7" t="s">
        <v>2877</v>
      </c>
      <c r="H65" s="7" t="s">
        <v>2330</v>
      </c>
      <c r="I65" s="7" t="s">
        <v>1397</v>
      </c>
      <c r="J65" s="7" t="s">
        <v>2952</v>
      </c>
      <c r="K65" s="33">
        <v>79.88</v>
      </c>
      <c r="L65" s="33">
        <f t="shared" si="1"/>
        <v>79.88</v>
      </c>
      <c r="M65" s="33" t="e">
        <f>L65*(VLOOKUP(I65,#REF!,2,FALSE))</f>
        <v>#REF!</v>
      </c>
      <c r="N65" s="7" t="s">
        <v>67</v>
      </c>
      <c r="O65" s="7" t="s">
        <v>68</v>
      </c>
      <c r="P65" s="7" t="s">
        <v>69</v>
      </c>
      <c r="Q65" s="8">
        <v>43558.408229166664</v>
      </c>
      <c r="R65" s="8">
        <v>45385.408229166664</v>
      </c>
      <c r="S65" s="7" t="s">
        <v>70</v>
      </c>
      <c r="T65" s="8">
        <v>45385</v>
      </c>
      <c r="U65" s="7" t="s">
        <v>71</v>
      </c>
      <c r="V65" s="7" t="s">
        <v>104</v>
      </c>
      <c r="W65" s="7" t="s">
        <v>73</v>
      </c>
      <c r="X65" s="7" t="s">
        <v>73</v>
      </c>
      <c r="Y65" s="7" t="s">
        <v>74</v>
      </c>
      <c r="Z65" s="7" t="s">
        <v>106</v>
      </c>
      <c r="AA65" s="7" t="s">
        <v>2953</v>
      </c>
      <c r="AB65" s="7" t="s">
        <v>2807</v>
      </c>
      <c r="AC65" s="7" t="s">
        <v>2954</v>
      </c>
      <c r="AD65" s="8"/>
      <c r="AE65" s="8"/>
      <c r="AF65" s="7"/>
      <c r="AG65" s="7" t="s">
        <v>78</v>
      </c>
      <c r="AH65" s="7" t="s">
        <v>78</v>
      </c>
      <c r="AI65" s="8"/>
      <c r="AJ65" s="7" t="s">
        <v>78</v>
      </c>
      <c r="AK65" s="7" t="s">
        <v>78</v>
      </c>
      <c r="AL65" s="7" t="b">
        <v>0</v>
      </c>
      <c r="AM65" s="7" t="s">
        <v>2955</v>
      </c>
      <c r="AN65" s="7" t="b">
        <v>0</v>
      </c>
      <c r="AO65" s="7" t="b">
        <v>0</v>
      </c>
      <c r="AP65" s="7" t="b">
        <v>0</v>
      </c>
      <c r="AQ65" s="7" t="b">
        <v>0</v>
      </c>
      <c r="AR65" s="7" t="b">
        <v>0</v>
      </c>
      <c r="AS65" s="7" t="s">
        <v>84</v>
      </c>
      <c r="AT65" s="7" t="b">
        <v>0</v>
      </c>
      <c r="AU65" s="7" t="s">
        <v>2437</v>
      </c>
      <c r="AV65" s="7" t="s">
        <v>78</v>
      </c>
      <c r="AW65" s="7" t="s">
        <v>78</v>
      </c>
      <c r="AX65" s="8">
        <v>43578</v>
      </c>
      <c r="AY65" s="7" t="s">
        <v>85</v>
      </c>
      <c r="AZ65" s="7" t="s">
        <v>86</v>
      </c>
      <c r="BA65" s="7" t="s">
        <v>87</v>
      </c>
      <c r="BB65" s="7" t="b">
        <v>0</v>
      </c>
      <c r="BC65" s="7">
        <v>0</v>
      </c>
      <c r="BD65" s="7">
        <v>0</v>
      </c>
      <c r="BE65" s="7"/>
      <c r="BF65" s="7">
        <v>0</v>
      </c>
      <c r="BG65" s="7"/>
      <c r="BH65" s="7">
        <v>0</v>
      </c>
      <c r="BI65" s="7">
        <v>0</v>
      </c>
      <c r="BJ65" s="9">
        <v>79.88</v>
      </c>
    </row>
    <row r="66" spans="1:62" x14ac:dyDescent="0.25">
      <c r="A66" s="6" t="s">
        <v>3312</v>
      </c>
      <c r="B66" s="7" t="s">
        <v>2271</v>
      </c>
      <c r="C66" s="7" t="s">
        <v>2272</v>
      </c>
      <c r="D66" s="7" t="s">
        <v>3313</v>
      </c>
      <c r="E66" s="7" t="s">
        <v>3313</v>
      </c>
      <c r="F66" s="7" t="s">
        <v>64</v>
      </c>
      <c r="G66" s="7" t="s">
        <v>3313</v>
      </c>
      <c r="H66" s="7" t="s">
        <v>2330</v>
      </c>
      <c r="I66" s="7" t="s">
        <v>2274</v>
      </c>
      <c r="J66" s="7" t="s">
        <v>3314</v>
      </c>
      <c r="K66" s="33">
        <v>82.72</v>
      </c>
      <c r="L66" s="33">
        <f t="shared" si="1"/>
        <v>82.72</v>
      </c>
      <c r="M66" s="33" t="e">
        <f>L66*(VLOOKUP(I66,#REF!,2,FALSE))</f>
        <v>#REF!</v>
      </c>
      <c r="N66" s="7" t="s">
        <v>67</v>
      </c>
      <c r="O66" s="7" t="s">
        <v>68</v>
      </c>
      <c r="P66" s="7" t="s">
        <v>69</v>
      </c>
      <c r="Q66" s="8">
        <v>41816.457141203704</v>
      </c>
      <c r="R66" s="8">
        <v>45231.457141203704</v>
      </c>
      <c r="S66" s="7" t="s">
        <v>70</v>
      </c>
      <c r="T66" s="8">
        <v>45231</v>
      </c>
      <c r="U66" s="7" t="s">
        <v>71</v>
      </c>
      <c r="V66" s="7" t="s">
        <v>1223</v>
      </c>
      <c r="W66" s="7" t="s">
        <v>73</v>
      </c>
      <c r="X66" s="7" t="s">
        <v>73</v>
      </c>
      <c r="Y66" s="7" t="s">
        <v>74</v>
      </c>
      <c r="Z66" s="7" t="s">
        <v>106</v>
      </c>
      <c r="AA66" s="7" t="s">
        <v>2276</v>
      </c>
      <c r="AB66" s="7" t="s">
        <v>3315</v>
      </c>
      <c r="AC66" s="7" t="s">
        <v>78</v>
      </c>
      <c r="AD66" s="8"/>
      <c r="AE66" s="8"/>
      <c r="AF66" s="7"/>
      <c r="AG66" s="7" t="s">
        <v>78</v>
      </c>
      <c r="AH66" s="7" t="s">
        <v>78</v>
      </c>
      <c r="AI66" s="8"/>
      <c r="AJ66" s="7" t="s">
        <v>78</v>
      </c>
      <c r="AK66" s="7" t="s">
        <v>78</v>
      </c>
      <c r="AL66" s="7" t="b">
        <v>0</v>
      </c>
      <c r="AM66" s="7" t="s">
        <v>3316</v>
      </c>
      <c r="AN66" s="7" t="b">
        <v>0</v>
      </c>
      <c r="AO66" s="7" t="b">
        <v>0</v>
      </c>
      <c r="AP66" s="7" t="b">
        <v>0</v>
      </c>
      <c r="AQ66" s="7" t="b">
        <v>0</v>
      </c>
      <c r="AR66" s="7" t="b">
        <v>0</v>
      </c>
      <c r="AS66" s="7" t="s">
        <v>84</v>
      </c>
      <c r="AT66" s="7" t="b">
        <v>0</v>
      </c>
      <c r="AU66" s="7" t="s">
        <v>1700</v>
      </c>
      <c r="AV66" s="7" t="s">
        <v>78</v>
      </c>
      <c r="AW66" s="7" t="s">
        <v>78</v>
      </c>
      <c r="AX66" s="8">
        <v>41906</v>
      </c>
      <c r="AY66" s="7" t="s">
        <v>85</v>
      </c>
      <c r="AZ66" s="7" t="s">
        <v>86</v>
      </c>
      <c r="BA66" s="7" t="s">
        <v>87</v>
      </c>
      <c r="BB66" s="7" t="b">
        <v>0</v>
      </c>
      <c r="BC66" s="7">
        <v>0</v>
      </c>
      <c r="BD66" s="7">
        <v>0</v>
      </c>
      <c r="BE66" s="7"/>
      <c r="BF66" s="7">
        <v>0</v>
      </c>
      <c r="BG66" s="7"/>
      <c r="BH66" s="7">
        <v>0</v>
      </c>
      <c r="BI66" s="7">
        <v>0</v>
      </c>
      <c r="BJ66" s="9">
        <v>82.72</v>
      </c>
    </row>
    <row r="67" spans="1:62" x14ac:dyDescent="0.25">
      <c r="A67" s="10" t="s">
        <v>1113</v>
      </c>
      <c r="B67" s="11" t="s">
        <v>234</v>
      </c>
      <c r="C67" s="11" t="s">
        <v>235</v>
      </c>
      <c r="D67" s="11" t="s">
        <v>1114</v>
      </c>
      <c r="E67" s="11" t="s">
        <v>1114</v>
      </c>
      <c r="F67" s="11" t="s">
        <v>64</v>
      </c>
      <c r="G67" s="11" t="s">
        <v>1114</v>
      </c>
      <c r="H67" s="11" t="s">
        <v>281</v>
      </c>
      <c r="I67" s="11" t="s">
        <v>1077</v>
      </c>
      <c r="J67" s="11" t="s">
        <v>1022</v>
      </c>
      <c r="K67" s="28">
        <v>83.15</v>
      </c>
      <c r="L67" s="28">
        <f t="shared" si="1"/>
        <v>83.15</v>
      </c>
      <c r="M67" s="28" t="e">
        <f>L67*(VLOOKUP(I67,#REF!,2,FALSE))</f>
        <v>#REF!</v>
      </c>
      <c r="N67" s="11" t="s">
        <v>67</v>
      </c>
      <c r="O67" s="11" t="s">
        <v>68</v>
      </c>
      <c r="P67" s="11" t="s">
        <v>69</v>
      </c>
      <c r="Q67" s="12">
        <v>44844.322708333333</v>
      </c>
      <c r="R67" s="12">
        <v>45209.322708333333</v>
      </c>
      <c r="S67" s="11" t="s">
        <v>70</v>
      </c>
      <c r="T67" s="12">
        <v>45209</v>
      </c>
      <c r="U67" s="11" t="s">
        <v>71</v>
      </c>
      <c r="V67" s="11" t="s">
        <v>104</v>
      </c>
      <c r="W67" s="11" t="s">
        <v>73</v>
      </c>
      <c r="X67" s="11" t="s">
        <v>73</v>
      </c>
      <c r="Y67" s="11" t="s">
        <v>74</v>
      </c>
      <c r="Z67" s="11" t="s">
        <v>75</v>
      </c>
      <c r="AA67" s="11" t="s">
        <v>1104</v>
      </c>
      <c r="AB67" s="11" t="s">
        <v>1115</v>
      </c>
      <c r="AC67" s="11" t="s">
        <v>78</v>
      </c>
      <c r="AD67" s="12"/>
      <c r="AE67" s="12"/>
      <c r="AF67" s="11"/>
      <c r="AG67" s="11" t="s">
        <v>78</v>
      </c>
      <c r="AH67" s="11" t="s">
        <v>78</v>
      </c>
      <c r="AI67" s="12"/>
      <c r="AJ67" s="11" t="s">
        <v>78</v>
      </c>
      <c r="AK67" s="11" t="s">
        <v>78</v>
      </c>
      <c r="AL67" s="11" t="b">
        <v>0</v>
      </c>
      <c r="AM67" s="11" t="s">
        <v>1116</v>
      </c>
      <c r="AN67" s="11" t="b">
        <v>0</v>
      </c>
      <c r="AO67" s="11" t="b">
        <v>0</v>
      </c>
      <c r="AP67" s="11" t="b">
        <v>0</v>
      </c>
      <c r="AQ67" s="11" t="b">
        <v>0</v>
      </c>
      <c r="AR67" s="11" t="b">
        <v>0</v>
      </c>
      <c r="AS67" s="11" t="s">
        <v>84</v>
      </c>
      <c r="AT67" s="11" t="b">
        <v>0</v>
      </c>
      <c r="AU67" s="11" t="s">
        <v>734</v>
      </c>
      <c r="AV67" s="11" t="s">
        <v>78</v>
      </c>
      <c r="AW67" s="11" t="s">
        <v>78</v>
      </c>
      <c r="AX67" s="12">
        <v>44861</v>
      </c>
      <c r="AY67" s="11" t="s">
        <v>85</v>
      </c>
      <c r="AZ67" s="11" t="s">
        <v>86</v>
      </c>
      <c r="BA67" s="11" t="s">
        <v>87</v>
      </c>
      <c r="BB67" s="11" t="b">
        <v>0</v>
      </c>
      <c r="BC67" s="11">
        <v>0</v>
      </c>
      <c r="BD67" s="11">
        <v>0</v>
      </c>
      <c r="BE67" s="11"/>
      <c r="BF67" s="11">
        <v>0</v>
      </c>
      <c r="BG67" s="11"/>
      <c r="BH67" s="11">
        <v>0</v>
      </c>
      <c r="BI67" s="11">
        <v>0</v>
      </c>
      <c r="BJ67" s="13">
        <v>83.15</v>
      </c>
    </row>
    <row r="68" spans="1:62" x14ac:dyDescent="0.25">
      <c r="A68" s="10" t="s">
        <v>2312</v>
      </c>
      <c r="B68" s="11" t="s">
        <v>2271</v>
      </c>
      <c r="C68" s="11" t="s">
        <v>2272</v>
      </c>
      <c r="D68" s="11" t="s">
        <v>478</v>
      </c>
      <c r="E68" s="11" t="s">
        <v>478</v>
      </c>
      <c r="F68" s="11" t="s">
        <v>64</v>
      </c>
      <c r="G68" s="11" t="s">
        <v>478</v>
      </c>
      <c r="H68" s="11" t="s">
        <v>281</v>
      </c>
      <c r="I68" s="11" t="s">
        <v>2274</v>
      </c>
      <c r="J68" s="11" t="s">
        <v>2275</v>
      </c>
      <c r="K68" s="28">
        <v>83.48</v>
      </c>
      <c r="L68" s="28">
        <f t="shared" si="1"/>
        <v>83.48</v>
      </c>
      <c r="M68" s="28" t="e">
        <f>L68*(VLOOKUP(I68,#REF!,2,FALSE))</f>
        <v>#REF!</v>
      </c>
      <c r="N68" s="11" t="s">
        <v>67</v>
      </c>
      <c r="O68" s="11" t="s">
        <v>68</v>
      </c>
      <c r="P68" s="11" t="s">
        <v>69</v>
      </c>
      <c r="Q68" s="12">
        <v>42887.377256944441</v>
      </c>
      <c r="R68" s="12">
        <v>45444.377256944441</v>
      </c>
      <c r="S68" s="11" t="s">
        <v>70</v>
      </c>
      <c r="T68" s="12">
        <v>45444</v>
      </c>
      <c r="U68" s="11" t="s">
        <v>71</v>
      </c>
      <c r="V68" s="11" t="s">
        <v>104</v>
      </c>
      <c r="W68" s="11" t="s">
        <v>73</v>
      </c>
      <c r="X68" s="11" t="s">
        <v>73</v>
      </c>
      <c r="Y68" s="11" t="s">
        <v>74</v>
      </c>
      <c r="Z68" s="11" t="s">
        <v>106</v>
      </c>
      <c r="AA68" s="11" t="s">
        <v>2276</v>
      </c>
      <c r="AB68" s="11" t="s">
        <v>2313</v>
      </c>
      <c r="AC68" s="11" t="s">
        <v>78</v>
      </c>
      <c r="AD68" s="12"/>
      <c r="AE68" s="12"/>
      <c r="AF68" s="11"/>
      <c r="AG68" s="11" t="s">
        <v>78</v>
      </c>
      <c r="AH68" s="11" t="s">
        <v>78</v>
      </c>
      <c r="AI68" s="12"/>
      <c r="AJ68" s="11" t="s">
        <v>78</v>
      </c>
      <c r="AK68" s="11" t="s">
        <v>78</v>
      </c>
      <c r="AL68" s="11" t="b">
        <v>0</v>
      </c>
      <c r="AM68" s="11" t="s">
        <v>2314</v>
      </c>
      <c r="AN68" s="11" t="b">
        <v>0</v>
      </c>
      <c r="AO68" s="11" t="b">
        <v>0</v>
      </c>
      <c r="AP68" s="11" t="b">
        <v>0</v>
      </c>
      <c r="AQ68" s="11" t="b">
        <v>0</v>
      </c>
      <c r="AR68" s="11" t="b">
        <v>0</v>
      </c>
      <c r="AS68" s="11" t="s">
        <v>84</v>
      </c>
      <c r="AT68" s="11" t="b">
        <v>0</v>
      </c>
      <c r="AU68" s="11" t="s">
        <v>317</v>
      </c>
      <c r="AV68" s="11" t="s">
        <v>78</v>
      </c>
      <c r="AW68" s="11" t="s">
        <v>78</v>
      </c>
      <c r="AX68" s="12">
        <v>42892</v>
      </c>
      <c r="AY68" s="11" t="s">
        <v>85</v>
      </c>
      <c r="AZ68" s="11" t="s">
        <v>86</v>
      </c>
      <c r="BA68" s="11" t="s">
        <v>87</v>
      </c>
      <c r="BB68" s="11" t="b">
        <v>0</v>
      </c>
      <c r="BC68" s="11">
        <v>0</v>
      </c>
      <c r="BD68" s="11">
        <v>0</v>
      </c>
      <c r="BE68" s="11"/>
      <c r="BF68" s="11">
        <v>0</v>
      </c>
      <c r="BG68" s="11"/>
      <c r="BH68" s="11">
        <v>0</v>
      </c>
      <c r="BI68" s="11">
        <v>0</v>
      </c>
      <c r="BJ68" s="13">
        <v>83.48</v>
      </c>
    </row>
    <row r="69" spans="1:62" x14ac:dyDescent="0.25">
      <c r="A69" s="10" t="s">
        <v>2495</v>
      </c>
      <c r="B69" s="11" t="s">
        <v>234</v>
      </c>
      <c r="C69" s="11" t="s">
        <v>235</v>
      </c>
      <c r="D69" s="11" t="s">
        <v>2496</v>
      </c>
      <c r="E69" s="11" t="s">
        <v>2496</v>
      </c>
      <c r="F69" s="11" t="s">
        <v>64</v>
      </c>
      <c r="G69" s="11" t="s">
        <v>2461</v>
      </c>
      <c r="H69" s="11" t="s">
        <v>2330</v>
      </c>
      <c r="I69" s="11" t="s">
        <v>237</v>
      </c>
      <c r="J69" s="11" t="s">
        <v>2485</v>
      </c>
      <c r="K69" s="28">
        <v>83.84</v>
      </c>
      <c r="L69" s="28">
        <f t="shared" si="1"/>
        <v>83.84</v>
      </c>
      <c r="M69" s="28" t="e">
        <f>L69*(VLOOKUP(I69,#REF!,2,FALSE))</f>
        <v>#REF!</v>
      </c>
      <c r="N69" s="11" t="s">
        <v>67</v>
      </c>
      <c r="O69" s="11" t="s">
        <v>68</v>
      </c>
      <c r="P69" s="11" t="s">
        <v>69</v>
      </c>
      <c r="Q69" s="12">
        <v>44428</v>
      </c>
      <c r="R69" s="12">
        <v>45524</v>
      </c>
      <c r="S69" s="11" t="s">
        <v>70</v>
      </c>
      <c r="T69" s="12">
        <v>45524</v>
      </c>
      <c r="U69" s="11" t="s">
        <v>71</v>
      </c>
      <c r="V69" s="11" t="s">
        <v>104</v>
      </c>
      <c r="W69" s="11" t="s">
        <v>73</v>
      </c>
      <c r="X69" s="11" t="s">
        <v>73</v>
      </c>
      <c r="Y69" s="11" t="s">
        <v>74</v>
      </c>
      <c r="Z69" s="11" t="s">
        <v>75</v>
      </c>
      <c r="AA69" s="11" t="s">
        <v>1004</v>
      </c>
      <c r="AB69" s="11" t="s">
        <v>2497</v>
      </c>
      <c r="AC69" s="11" t="s">
        <v>78</v>
      </c>
      <c r="AD69" s="12"/>
      <c r="AE69" s="12"/>
      <c r="AF69" s="11"/>
      <c r="AG69" s="11" t="s">
        <v>78</v>
      </c>
      <c r="AH69" s="11" t="s">
        <v>78</v>
      </c>
      <c r="AI69" s="12"/>
      <c r="AJ69" s="11" t="s">
        <v>2498</v>
      </c>
      <c r="AK69" s="11" t="s">
        <v>78</v>
      </c>
      <c r="AL69" s="11" t="b">
        <v>0</v>
      </c>
      <c r="AM69" s="11" t="s">
        <v>2499</v>
      </c>
      <c r="AN69" s="11" t="b">
        <v>0</v>
      </c>
      <c r="AO69" s="11" t="b">
        <v>0</v>
      </c>
      <c r="AP69" s="11" t="b">
        <v>0</v>
      </c>
      <c r="AQ69" s="11" t="b">
        <v>0</v>
      </c>
      <c r="AR69" s="11" t="b">
        <v>0</v>
      </c>
      <c r="AS69" s="11" t="s">
        <v>84</v>
      </c>
      <c r="AT69" s="11" t="b">
        <v>0</v>
      </c>
      <c r="AU69" s="11" t="s">
        <v>2451</v>
      </c>
      <c r="AV69" s="11" t="s">
        <v>78</v>
      </c>
      <c r="AW69" s="11" t="s">
        <v>78</v>
      </c>
      <c r="AX69" s="12">
        <v>44438</v>
      </c>
      <c r="AY69" s="11" t="s">
        <v>85</v>
      </c>
      <c r="AZ69" s="11" t="s">
        <v>86</v>
      </c>
      <c r="BA69" s="11" t="s">
        <v>87</v>
      </c>
      <c r="BB69" s="11" t="b">
        <v>0</v>
      </c>
      <c r="BC69" s="11">
        <v>0</v>
      </c>
      <c r="BD69" s="11">
        <v>0</v>
      </c>
      <c r="BE69" s="11"/>
      <c r="BF69" s="11">
        <v>0</v>
      </c>
      <c r="BG69" s="11"/>
      <c r="BH69" s="11">
        <v>0</v>
      </c>
      <c r="BI69" s="11">
        <v>0</v>
      </c>
      <c r="BJ69" s="13">
        <v>83.84</v>
      </c>
    </row>
    <row r="70" spans="1:62" x14ac:dyDescent="0.25">
      <c r="A70" s="10" t="s">
        <v>233</v>
      </c>
      <c r="B70" s="11" t="s">
        <v>234</v>
      </c>
      <c r="C70" s="11" t="s">
        <v>235</v>
      </c>
      <c r="D70" s="11" t="s">
        <v>236</v>
      </c>
      <c r="E70" s="11" t="s">
        <v>236</v>
      </c>
      <c r="F70" s="11" t="s">
        <v>64</v>
      </c>
      <c r="G70" s="11" t="s">
        <v>236</v>
      </c>
      <c r="H70" s="11" t="s">
        <v>200</v>
      </c>
      <c r="I70" s="11" t="s">
        <v>237</v>
      </c>
      <c r="J70" s="11" t="s">
        <v>238</v>
      </c>
      <c r="K70" s="28">
        <v>85.59</v>
      </c>
      <c r="L70" s="28">
        <f t="shared" si="1"/>
        <v>85.59</v>
      </c>
      <c r="M70" s="28" t="e">
        <f>L70*(VLOOKUP(I70,#REF!,2,FALSE))</f>
        <v>#REF!</v>
      </c>
      <c r="N70" s="11" t="s">
        <v>67</v>
      </c>
      <c r="O70" s="11" t="s">
        <v>68</v>
      </c>
      <c r="P70" s="11" t="s">
        <v>69</v>
      </c>
      <c r="Q70" s="12">
        <v>42551.575914351852</v>
      </c>
      <c r="R70" s="12">
        <v>45473.575914351852</v>
      </c>
      <c r="S70" s="11" t="s">
        <v>70</v>
      </c>
      <c r="T70" s="12">
        <v>45473</v>
      </c>
      <c r="U70" s="11" t="s">
        <v>71</v>
      </c>
      <c r="V70" s="11" t="s">
        <v>104</v>
      </c>
      <c r="W70" s="11" t="s">
        <v>73</v>
      </c>
      <c r="X70" s="11" t="s">
        <v>73</v>
      </c>
      <c r="Y70" s="11" t="s">
        <v>105</v>
      </c>
      <c r="Z70" s="11" t="s">
        <v>75</v>
      </c>
      <c r="AA70" s="11" t="s">
        <v>239</v>
      </c>
      <c r="AB70" s="11" t="s">
        <v>240</v>
      </c>
      <c r="AC70" s="11" t="s">
        <v>78</v>
      </c>
      <c r="AD70" s="12"/>
      <c r="AE70" s="12"/>
      <c r="AF70" s="11"/>
      <c r="AG70" s="11" t="s">
        <v>78</v>
      </c>
      <c r="AH70" s="11" t="s">
        <v>78</v>
      </c>
      <c r="AI70" s="12"/>
      <c r="AJ70" s="11" t="s">
        <v>241</v>
      </c>
      <c r="AK70" s="11" t="s">
        <v>78</v>
      </c>
      <c r="AL70" s="11" t="b">
        <v>0</v>
      </c>
      <c r="AM70" s="11" t="s">
        <v>242</v>
      </c>
      <c r="AN70" s="11" t="b">
        <v>0</v>
      </c>
      <c r="AO70" s="11" t="b">
        <v>0</v>
      </c>
      <c r="AP70" s="11" t="b">
        <v>0</v>
      </c>
      <c r="AQ70" s="11" t="b">
        <v>0</v>
      </c>
      <c r="AR70" s="11" t="b">
        <v>0</v>
      </c>
      <c r="AS70" s="11" t="s">
        <v>84</v>
      </c>
      <c r="AT70" s="11" t="b">
        <v>0</v>
      </c>
      <c r="AU70" s="11" t="s">
        <v>204</v>
      </c>
      <c r="AV70" s="11" t="s">
        <v>78</v>
      </c>
      <c r="AW70" s="11" t="s">
        <v>78</v>
      </c>
      <c r="AX70" s="12">
        <v>42522</v>
      </c>
      <c r="AY70" s="11" t="s">
        <v>85</v>
      </c>
      <c r="AZ70" s="11" t="s">
        <v>86</v>
      </c>
      <c r="BA70" s="11" t="s">
        <v>87</v>
      </c>
      <c r="BB70" s="11" t="b">
        <v>0</v>
      </c>
      <c r="BC70" s="11">
        <v>0</v>
      </c>
      <c r="BD70" s="11">
        <v>0</v>
      </c>
      <c r="BE70" s="11"/>
      <c r="BF70" s="11">
        <v>0</v>
      </c>
      <c r="BG70" s="11"/>
      <c r="BH70" s="11">
        <v>0</v>
      </c>
      <c r="BI70" s="11">
        <v>0</v>
      </c>
      <c r="BJ70" s="13">
        <v>85.59</v>
      </c>
    </row>
    <row r="71" spans="1:62" x14ac:dyDescent="0.25">
      <c r="A71" s="10" t="s">
        <v>3180</v>
      </c>
      <c r="B71" s="11" t="s">
        <v>2239</v>
      </c>
      <c r="C71" s="11" t="s">
        <v>2240</v>
      </c>
      <c r="D71" s="11" t="s">
        <v>3181</v>
      </c>
      <c r="E71" s="11" t="s">
        <v>3181</v>
      </c>
      <c r="F71" s="11" t="s">
        <v>3182</v>
      </c>
      <c r="G71" s="11" t="s">
        <v>3181</v>
      </c>
      <c r="H71" s="11" t="s">
        <v>456</v>
      </c>
      <c r="I71" s="11" t="s">
        <v>3183</v>
      </c>
      <c r="J71" s="11"/>
      <c r="K71" s="28">
        <v>85.88</v>
      </c>
      <c r="L71" s="28">
        <f t="shared" si="1"/>
        <v>85.88</v>
      </c>
      <c r="M71" s="28" t="e">
        <f>L71*(VLOOKUP(I71,#REF!,2,FALSE))</f>
        <v>#REF!</v>
      </c>
      <c r="N71" s="11" t="s">
        <v>67</v>
      </c>
      <c r="O71" s="11" t="s">
        <v>68</v>
      </c>
      <c r="P71" s="11" t="s">
        <v>160</v>
      </c>
      <c r="Q71" s="12">
        <v>44013.478090277778</v>
      </c>
      <c r="R71" s="12">
        <v>45474.478090277778</v>
      </c>
      <c r="S71" s="11" t="s">
        <v>70</v>
      </c>
      <c r="T71" s="12">
        <v>45474</v>
      </c>
      <c r="U71" s="11" t="s">
        <v>91</v>
      </c>
      <c r="V71" s="11" t="s">
        <v>104</v>
      </c>
      <c r="W71" s="11" t="s">
        <v>73</v>
      </c>
      <c r="X71" s="11" t="s">
        <v>73</v>
      </c>
      <c r="Y71" s="11" t="s">
        <v>74</v>
      </c>
      <c r="Z71" s="11" t="s">
        <v>274</v>
      </c>
      <c r="AA71" s="11" t="s">
        <v>3184</v>
      </c>
      <c r="AB71" s="11" t="s">
        <v>3185</v>
      </c>
      <c r="AC71" s="11" t="s">
        <v>78</v>
      </c>
      <c r="AD71" s="12"/>
      <c r="AE71" s="12"/>
      <c r="AF71" s="11"/>
      <c r="AG71" s="11" t="s">
        <v>78</v>
      </c>
      <c r="AH71" s="11" t="s">
        <v>78</v>
      </c>
      <c r="AI71" s="12"/>
      <c r="AJ71" s="11" t="s">
        <v>78</v>
      </c>
      <c r="AK71" s="11" t="s">
        <v>78</v>
      </c>
      <c r="AL71" s="11" t="b">
        <v>0</v>
      </c>
      <c r="AM71" s="11" t="s">
        <v>3186</v>
      </c>
      <c r="AN71" s="11" t="b">
        <v>1</v>
      </c>
      <c r="AO71" s="11" t="b">
        <v>0</v>
      </c>
      <c r="AP71" s="11" t="b">
        <v>0</v>
      </c>
      <c r="AQ71" s="11" t="b">
        <v>0</v>
      </c>
      <c r="AR71" s="11" t="b">
        <v>0</v>
      </c>
      <c r="AS71" s="11" t="s">
        <v>96</v>
      </c>
      <c r="AT71" s="11" t="b">
        <v>0</v>
      </c>
      <c r="AU71" s="11" t="s">
        <v>599</v>
      </c>
      <c r="AV71" s="11" t="s">
        <v>78</v>
      </c>
      <c r="AW71" s="11" t="s">
        <v>78</v>
      </c>
      <c r="AX71" s="12">
        <v>44042</v>
      </c>
      <c r="AY71" s="11" t="s">
        <v>85</v>
      </c>
      <c r="AZ71" s="11" t="s">
        <v>86</v>
      </c>
      <c r="BA71" s="11" t="s">
        <v>87</v>
      </c>
      <c r="BB71" s="11" t="b">
        <v>0</v>
      </c>
      <c r="BC71" s="11">
        <v>0</v>
      </c>
      <c r="BD71" s="11">
        <v>0</v>
      </c>
      <c r="BE71" s="11"/>
      <c r="BF71" s="11">
        <v>0</v>
      </c>
      <c r="BG71" s="11"/>
      <c r="BH71" s="11">
        <v>0</v>
      </c>
      <c r="BI71" s="11">
        <v>0</v>
      </c>
      <c r="BJ71" s="13">
        <v>85.88</v>
      </c>
    </row>
    <row r="72" spans="1:62" x14ac:dyDescent="0.25">
      <c r="A72" s="10" t="s">
        <v>1994</v>
      </c>
      <c r="B72" s="11" t="s">
        <v>1395</v>
      </c>
      <c r="C72" s="11" t="s">
        <v>1396</v>
      </c>
      <c r="D72" s="11" t="s">
        <v>1995</v>
      </c>
      <c r="E72" s="11" t="s">
        <v>1995</v>
      </c>
      <c r="F72" s="11" t="s">
        <v>64</v>
      </c>
      <c r="G72" s="11" t="s">
        <v>1995</v>
      </c>
      <c r="H72" s="11" t="s">
        <v>281</v>
      </c>
      <c r="I72" s="11" t="s">
        <v>1397</v>
      </c>
      <c r="J72" s="11" t="s">
        <v>1406</v>
      </c>
      <c r="K72" s="28">
        <v>86.49</v>
      </c>
      <c r="L72" s="28">
        <f t="shared" si="1"/>
        <v>86.49</v>
      </c>
      <c r="M72" s="28" t="e">
        <f>L72*(VLOOKUP(I72,#REF!,2,FALSE))</f>
        <v>#REF!</v>
      </c>
      <c r="N72" s="11" t="s">
        <v>67</v>
      </c>
      <c r="O72" s="11" t="s">
        <v>68</v>
      </c>
      <c r="P72" s="11" t="s">
        <v>69</v>
      </c>
      <c r="Q72" s="12">
        <v>44908.361296296294</v>
      </c>
      <c r="R72" s="12">
        <v>45273.413113425922</v>
      </c>
      <c r="S72" s="11" t="s">
        <v>70</v>
      </c>
      <c r="T72" s="12">
        <v>45273</v>
      </c>
      <c r="U72" s="11" t="s">
        <v>71</v>
      </c>
      <c r="V72" s="11" t="s">
        <v>104</v>
      </c>
      <c r="W72" s="11" t="s">
        <v>73</v>
      </c>
      <c r="X72" s="11" t="s">
        <v>73</v>
      </c>
      <c r="Y72" s="11" t="s">
        <v>105</v>
      </c>
      <c r="Z72" s="11" t="s">
        <v>106</v>
      </c>
      <c r="AA72" s="11" t="s">
        <v>1457</v>
      </c>
      <c r="AB72" s="11" t="s">
        <v>1996</v>
      </c>
      <c r="AC72" s="11" t="s">
        <v>1997</v>
      </c>
      <c r="AD72" s="12"/>
      <c r="AE72" s="12"/>
      <c r="AF72" s="11"/>
      <c r="AG72" s="11" t="s">
        <v>78</v>
      </c>
      <c r="AH72" s="11" t="s">
        <v>78</v>
      </c>
      <c r="AI72" s="12"/>
      <c r="AJ72" s="11" t="s">
        <v>1998</v>
      </c>
      <c r="AK72" s="11" t="s">
        <v>78</v>
      </c>
      <c r="AL72" s="11" t="b">
        <v>0</v>
      </c>
      <c r="AM72" s="11" t="s">
        <v>1999</v>
      </c>
      <c r="AN72" s="11" t="b">
        <v>0</v>
      </c>
      <c r="AO72" s="11" t="b">
        <v>0</v>
      </c>
      <c r="AP72" s="11" t="b">
        <v>0</v>
      </c>
      <c r="AQ72" s="11" t="b">
        <v>0</v>
      </c>
      <c r="AR72" s="11" t="b">
        <v>0</v>
      </c>
      <c r="AS72" s="11" t="s">
        <v>84</v>
      </c>
      <c r="AT72" s="11" t="b">
        <v>0</v>
      </c>
      <c r="AU72" s="11" t="s">
        <v>710</v>
      </c>
      <c r="AV72" s="11" t="s">
        <v>78</v>
      </c>
      <c r="AW72" s="11" t="s">
        <v>78</v>
      </c>
      <c r="AX72" s="12">
        <v>44902</v>
      </c>
      <c r="AY72" s="11" t="s">
        <v>85</v>
      </c>
      <c r="AZ72" s="11" t="s">
        <v>86</v>
      </c>
      <c r="BA72" s="11" t="s">
        <v>87</v>
      </c>
      <c r="BB72" s="11" t="b">
        <v>0</v>
      </c>
      <c r="BC72" s="11">
        <v>0</v>
      </c>
      <c r="BD72" s="11">
        <v>0</v>
      </c>
      <c r="BE72" s="11"/>
      <c r="BF72" s="11">
        <v>0</v>
      </c>
      <c r="BG72" s="11"/>
      <c r="BH72" s="11">
        <v>0</v>
      </c>
      <c r="BI72" s="11">
        <v>0</v>
      </c>
      <c r="BJ72" s="13">
        <v>86.49</v>
      </c>
    </row>
    <row r="73" spans="1:62" x14ac:dyDescent="0.25">
      <c r="A73" s="10" t="s">
        <v>2611</v>
      </c>
      <c r="B73" s="11" t="s">
        <v>1395</v>
      </c>
      <c r="C73" s="11" t="s">
        <v>1396</v>
      </c>
      <c r="D73" s="11" t="s">
        <v>2612</v>
      </c>
      <c r="E73" s="11" t="s">
        <v>2613</v>
      </c>
      <c r="F73" s="11" t="s">
        <v>64</v>
      </c>
      <c r="G73" s="11" t="s">
        <v>2613</v>
      </c>
      <c r="H73" s="11" t="s">
        <v>2330</v>
      </c>
      <c r="I73" s="11" t="s">
        <v>1397</v>
      </c>
      <c r="J73" s="11"/>
      <c r="K73" s="28">
        <v>88.76</v>
      </c>
      <c r="L73" s="28">
        <f t="shared" si="1"/>
        <v>88.76</v>
      </c>
      <c r="M73" s="28" t="e">
        <f>L73*(VLOOKUP(I73,#REF!,2,FALSE))</f>
        <v>#REF!</v>
      </c>
      <c r="N73" s="11" t="s">
        <v>67</v>
      </c>
      <c r="O73" s="11" t="s">
        <v>68</v>
      </c>
      <c r="P73" s="11" t="s">
        <v>69</v>
      </c>
      <c r="Q73" s="12">
        <v>37986</v>
      </c>
      <c r="R73" s="12">
        <v>45261</v>
      </c>
      <c r="S73" s="11" t="s">
        <v>78</v>
      </c>
      <c r="T73" s="12">
        <v>45261</v>
      </c>
      <c r="U73" s="11" t="s">
        <v>71</v>
      </c>
      <c r="V73" s="11" t="s">
        <v>104</v>
      </c>
      <c r="W73" s="11" t="s">
        <v>73</v>
      </c>
      <c r="X73" s="11" t="s">
        <v>73</v>
      </c>
      <c r="Y73" s="11" t="s">
        <v>74</v>
      </c>
      <c r="Z73" s="11" t="s">
        <v>106</v>
      </c>
      <c r="AA73" s="11" t="s">
        <v>2614</v>
      </c>
      <c r="AB73" s="11" t="s">
        <v>2615</v>
      </c>
      <c r="AC73" s="11" t="s">
        <v>78</v>
      </c>
      <c r="AD73" s="12"/>
      <c r="AE73" s="12"/>
      <c r="AF73" s="11"/>
      <c r="AG73" s="11" t="s">
        <v>78</v>
      </c>
      <c r="AH73" s="11" t="s">
        <v>78</v>
      </c>
      <c r="AI73" s="12"/>
      <c r="AJ73" s="11" t="s">
        <v>78</v>
      </c>
      <c r="AK73" s="11" t="s">
        <v>78</v>
      </c>
      <c r="AL73" s="11" t="b">
        <v>1</v>
      </c>
      <c r="AM73" s="11" t="s">
        <v>2616</v>
      </c>
      <c r="AN73" s="11" t="b">
        <v>0</v>
      </c>
      <c r="AO73" s="11" t="b">
        <v>0</v>
      </c>
      <c r="AP73" s="11" t="b">
        <v>0</v>
      </c>
      <c r="AQ73" s="11" t="b">
        <v>0</v>
      </c>
      <c r="AR73" s="11" t="b">
        <v>0</v>
      </c>
      <c r="AS73" s="11" t="s">
        <v>84</v>
      </c>
      <c r="AT73" s="11" t="b">
        <v>0</v>
      </c>
      <c r="AU73" s="11" t="s">
        <v>1700</v>
      </c>
      <c r="AV73" s="11" t="s">
        <v>78</v>
      </c>
      <c r="AW73" s="11" t="s">
        <v>78</v>
      </c>
      <c r="AX73" s="12">
        <v>37986</v>
      </c>
      <c r="AY73" s="11" t="s">
        <v>85</v>
      </c>
      <c r="AZ73" s="11" t="s">
        <v>86</v>
      </c>
      <c r="BA73" s="11" t="s">
        <v>87</v>
      </c>
      <c r="BB73" s="11" t="b">
        <v>0</v>
      </c>
      <c r="BC73" s="11">
        <v>0</v>
      </c>
      <c r="BD73" s="11">
        <v>0</v>
      </c>
      <c r="BE73" s="11"/>
      <c r="BF73" s="11">
        <v>0</v>
      </c>
      <c r="BG73" s="11"/>
      <c r="BH73" s="11">
        <v>0</v>
      </c>
      <c r="BI73" s="11">
        <v>0</v>
      </c>
      <c r="BJ73" s="13">
        <v>88.76</v>
      </c>
    </row>
    <row r="74" spans="1:62" x14ac:dyDescent="0.25">
      <c r="A74" s="10" t="s">
        <v>110</v>
      </c>
      <c r="B74" s="11" t="s">
        <v>111</v>
      </c>
      <c r="C74" s="11" t="s">
        <v>112</v>
      </c>
      <c r="D74" s="11" t="s">
        <v>113</v>
      </c>
      <c r="E74" s="11" t="s">
        <v>113</v>
      </c>
      <c r="F74" s="11" t="s">
        <v>64</v>
      </c>
      <c r="G74" s="11" t="s">
        <v>113</v>
      </c>
      <c r="H74" s="11" t="s">
        <v>102</v>
      </c>
      <c r="I74" s="11" t="s">
        <v>114</v>
      </c>
      <c r="J74" s="11"/>
      <c r="K74" s="28">
        <v>89.93</v>
      </c>
      <c r="L74" s="28">
        <f t="shared" si="1"/>
        <v>89.93</v>
      </c>
      <c r="M74" s="28" t="e">
        <f>L74*(VLOOKUP(I74,#REF!,2,FALSE))</f>
        <v>#REF!</v>
      </c>
      <c r="N74" s="11" t="s">
        <v>67</v>
      </c>
      <c r="O74" s="11" t="s">
        <v>68</v>
      </c>
      <c r="P74" s="11" t="s">
        <v>69</v>
      </c>
      <c r="Q74" s="12">
        <v>39927</v>
      </c>
      <c r="R74" s="12">
        <v>45406</v>
      </c>
      <c r="S74" s="11" t="s">
        <v>78</v>
      </c>
      <c r="T74" s="12">
        <v>45406</v>
      </c>
      <c r="U74" s="11" t="s">
        <v>71</v>
      </c>
      <c r="V74" s="11" t="s">
        <v>104</v>
      </c>
      <c r="W74" s="11" t="s">
        <v>73</v>
      </c>
      <c r="X74" s="11" t="s">
        <v>73</v>
      </c>
      <c r="Y74" s="11" t="s">
        <v>74</v>
      </c>
      <c r="Z74" s="11" t="s">
        <v>115</v>
      </c>
      <c r="AA74" s="11" t="s">
        <v>116</v>
      </c>
      <c r="AB74" s="11" t="s">
        <v>117</v>
      </c>
      <c r="AC74" s="11" t="s">
        <v>78</v>
      </c>
      <c r="AD74" s="12"/>
      <c r="AE74" s="12"/>
      <c r="AF74" s="11"/>
      <c r="AG74" s="11" t="s">
        <v>78</v>
      </c>
      <c r="AH74" s="11" t="s">
        <v>78</v>
      </c>
      <c r="AI74" s="12"/>
      <c r="AJ74" s="11" t="s">
        <v>78</v>
      </c>
      <c r="AK74" s="11" t="s">
        <v>78</v>
      </c>
      <c r="AL74" s="11" t="b">
        <v>1</v>
      </c>
      <c r="AM74" s="11" t="s">
        <v>118</v>
      </c>
      <c r="AN74" s="11" t="b">
        <v>0</v>
      </c>
      <c r="AO74" s="11" t="b">
        <v>0</v>
      </c>
      <c r="AP74" s="11" t="b">
        <v>0</v>
      </c>
      <c r="AQ74" s="11" t="b">
        <v>0</v>
      </c>
      <c r="AR74" s="11" t="b">
        <v>0</v>
      </c>
      <c r="AS74" s="11" t="s">
        <v>84</v>
      </c>
      <c r="AT74" s="11" t="b">
        <v>0</v>
      </c>
      <c r="AU74" s="11" t="s">
        <v>78</v>
      </c>
      <c r="AV74" s="11" t="s">
        <v>78</v>
      </c>
      <c r="AW74" s="11" t="s">
        <v>78</v>
      </c>
      <c r="AX74" s="12">
        <v>39932</v>
      </c>
      <c r="AY74" s="11" t="s">
        <v>85</v>
      </c>
      <c r="AZ74" s="11" t="s">
        <v>86</v>
      </c>
      <c r="BA74" s="11" t="s">
        <v>87</v>
      </c>
      <c r="BB74" s="11" t="b">
        <v>0</v>
      </c>
      <c r="BC74" s="11">
        <v>0</v>
      </c>
      <c r="BD74" s="11">
        <v>0</v>
      </c>
      <c r="BE74" s="11"/>
      <c r="BF74" s="11">
        <v>0</v>
      </c>
      <c r="BG74" s="11"/>
      <c r="BH74" s="11">
        <v>0</v>
      </c>
      <c r="BI74" s="11">
        <v>0</v>
      </c>
      <c r="BJ74" s="13">
        <v>89.93</v>
      </c>
    </row>
    <row r="75" spans="1:62" x14ac:dyDescent="0.25">
      <c r="A75" s="6" t="s">
        <v>1544</v>
      </c>
      <c r="B75" s="7" t="s">
        <v>1299</v>
      </c>
      <c r="C75" s="7" t="s">
        <v>1300</v>
      </c>
      <c r="D75" s="7" t="s">
        <v>1545</v>
      </c>
      <c r="E75" s="7" t="s">
        <v>1545</v>
      </c>
      <c r="F75" s="7" t="s">
        <v>64</v>
      </c>
      <c r="G75" s="7" t="s">
        <v>1545</v>
      </c>
      <c r="H75" s="7" t="s">
        <v>532</v>
      </c>
      <c r="I75" s="7" t="s">
        <v>1303</v>
      </c>
      <c r="J75" s="7"/>
      <c r="K75" s="27">
        <v>90.15</v>
      </c>
      <c r="L75" s="27">
        <f t="shared" si="1"/>
        <v>90.15</v>
      </c>
      <c r="M75" s="27" t="e">
        <f>L75*(VLOOKUP(I75,#REF!,2,FALSE))</f>
        <v>#REF!</v>
      </c>
      <c r="N75" s="7" t="s">
        <v>67</v>
      </c>
      <c r="O75" s="7" t="s">
        <v>68</v>
      </c>
      <c r="P75" s="7" t="s">
        <v>69</v>
      </c>
      <c r="Q75" s="8">
        <v>38240</v>
      </c>
      <c r="R75" s="8">
        <v>43353</v>
      </c>
      <c r="S75" s="7" t="s">
        <v>1312</v>
      </c>
      <c r="T75" s="8">
        <v>39701</v>
      </c>
      <c r="U75" s="7" t="s">
        <v>71</v>
      </c>
      <c r="V75" s="7" t="s">
        <v>104</v>
      </c>
      <c r="W75" s="7" t="s">
        <v>73</v>
      </c>
      <c r="X75" s="7" t="s">
        <v>73</v>
      </c>
      <c r="Y75" s="7" t="s">
        <v>1546</v>
      </c>
      <c r="Z75" s="7" t="s">
        <v>106</v>
      </c>
      <c r="AA75" s="7" t="s">
        <v>288</v>
      </c>
      <c r="AB75" s="7" t="s">
        <v>1547</v>
      </c>
      <c r="AC75" s="7" t="s">
        <v>78</v>
      </c>
      <c r="AD75" s="8">
        <v>39836</v>
      </c>
      <c r="AE75" s="8"/>
      <c r="AF75" s="7" t="s">
        <v>1548</v>
      </c>
      <c r="AG75" s="7" t="s">
        <v>78</v>
      </c>
      <c r="AH75" s="7" t="s">
        <v>78</v>
      </c>
      <c r="AI75" s="8">
        <v>39836</v>
      </c>
      <c r="AJ75" s="7" t="s">
        <v>78</v>
      </c>
      <c r="AK75" s="7" t="s">
        <v>78</v>
      </c>
      <c r="AL75" s="7" t="b">
        <v>1</v>
      </c>
      <c r="AM75" s="7" t="s">
        <v>1549</v>
      </c>
      <c r="AN75" s="7" t="b">
        <v>0</v>
      </c>
      <c r="AO75" s="7" t="b">
        <v>0</v>
      </c>
      <c r="AP75" s="7" t="b">
        <v>0</v>
      </c>
      <c r="AQ75" s="7" t="b">
        <v>0</v>
      </c>
      <c r="AR75" s="7" t="b">
        <v>0</v>
      </c>
      <c r="AS75" s="7" t="s">
        <v>132</v>
      </c>
      <c r="AT75" s="7" t="b">
        <v>1</v>
      </c>
      <c r="AU75" s="7" t="s">
        <v>78</v>
      </c>
      <c r="AV75" s="7" t="s">
        <v>78</v>
      </c>
      <c r="AW75" s="7" t="s">
        <v>78</v>
      </c>
      <c r="AX75" s="8">
        <v>38240</v>
      </c>
      <c r="AY75" s="7" t="s">
        <v>85</v>
      </c>
      <c r="AZ75" s="7" t="s">
        <v>86</v>
      </c>
      <c r="BA75" s="7" t="s">
        <v>87</v>
      </c>
      <c r="BB75" s="7" t="b">
        <v>0</v>
      </c>
      <c r="BC75" s="7">
        <v>1</v>
      </c>
      <c r="BD75" s="7">
        <v>0</v>
      </c>
      <c r="BE75" s="7">
        <v>0</v>
      </c>
      <c r="BF75" s="7">
        <v>0</v>
      </c>
      <c r="BG75" s="7"/>
      <c r="BH75" s="7">
        <v>0</v>
      </c>
      <c r="BI75" s="7">
        <v>0</v>
      </c>
      <c r="BJ75" s="9">
        <v>90.15</v>
      </c>
    </row>
    <row r="76" spans="1:62" x14ac:dyDescent="0.25">
      <c r="A76" s="10" t="s">
        <v>2525</v>
      </c>
      <c r="B76" s="11" t="s">
        <v>1066</v>
      </c>
      <c r="C76" s="11" t="s">
        <v>1067</v>
      </c>
      <c r="D76" s="11" t="s">
        <v>2090</v>
      </c>
      <c r="E76" s="11" t="s">
        <v>2090</v>
      </c>
      <c r="F76" s="11" t="s">
        <v>168</v>
      </c>
      <c r="G76" s="11" t="s">
        <v>2090</v>
      </c>
      <c r="H76" s="11" t="s">
        <v>2330</v>
      </c>
      <c r="I76" s="11" t="s">
        <v>1069</v>
      </c>
      <c r="J76" s="11" t="s">
        <v>2526</v>
      </c>
      <c r="K76" s="28">
        <v>96.78</v>
      </c>
      <c r="L76" s="28">
        <f t="shared" si="1"/>
        <v>96.78</v>
      </c>
      <c r="M76" s="28" t="e">
        <f>L76*(VLOOKUP(I76,#REF!,2,FALSE))</f>
        <v>#REF!</v>
      </c>
      <c r="N76" s="11" t="s">
        <v>67</v>
      </c>
      <c r="O76" s="11" t="s">
        <v>68</v>
      </c>
      <c r="P76" s="11" t="s">
        <v>160</v>
      </c>
      <c r="Q76" s="12">
        <v>41901.600370370368</v>
      </c>
      <c r="R76" s="12">
        <v>45188.600370370368</v>
      </c>
      <c r="S76" s="11" t="s">
        <v>70</v>
      </c>
      <c r="T76" s="12">
        <v>45188</v>
      </c>
      <c r="U76" s="11" t="s">
        <v>71</v>
      </c>
      <c r="V76" s="11" t="s">
        <v>104</v>
      </c>
      <c r="W76" s="11" t="s">
        <v>73</v>
      </c>
      <c r="X76" s="11" t="s">
        <v>73</v>
      </c>
      <c r="Y76" s="11" t="s">
        <v>105</v>
      </c>
      <c r="Z76" s="11" t="s">
        <v>75</v>
      </c>
      <c r="AA76" s="11" t="s">
        <v>2092</v>
      </c>
      <c r="AB76" s="11" t="s">
        <v>2527</v>
      </c>
      <c r="AC76" s="11" t="s">
        <v>78</v>
      </c>
      <c r="AD76" s="12"/>
      <c r="AE76" s="12"/>
      <c r="AF76" s="11"/>
      <c r="AG76" s="11" t="s">
        <v>78</v>
      </c>
      <c r="AH76" s="11" t="s">
        <v>78</v>
      </c>
      <c r="AI76" s="12"/>
      <c r="AJ76" s="11" t="s">
        <v>78</v>
      </c>
      <c r="AK76" s="11" t="s">
        <v>78</v>
      </c>
      <c r="AL76" s="11" t="b">
        <v>0</v>
      </c>
      <c r="AM76" s="11" t="s">
        <v>2528</v>
      </c>
      <c r="AN76" s="11" t="b">
        <v>0</v>
      </c>
      <c r="AO76" s="11" t="b">
        <v>0</v>
      </c>
      <c r="AP76" s="11" t="b">
        <v>0</v>
      </c>
      <c r="AQ76" s="11" t="b">
        <v>0</v>
      </c>
      <c r="AR76" s="11" t="b">
        <v>0</v>
      </c>
      <c r="AS76" s="11" t="s">
        <v>84</v>
      </c>
      <c r="AT76" s="11" t="b">
        <v>0</v>
      </c>
      <c r="AU76" s="11" t="s">
        <v>1700</v>
      </c>
      <c r="AV76" s="11" t="s">
        <v>78</v>
      </c>
      <c r="AW76" s="11" t="s">
        <v>78</v>
      </c>
      <c r="AX76" s="12">
        <v>41912</v>
      </c>
      <c r="AY76" s="11" t="s">
        <v>85</v>
      </c>
      <c r="AZ76" s="11" t="s">
        <v>86</v>
      </c>
      <c r="BA76" s="11" t="s">
        <v>87</v>
      </c>
      <c r="BB76" s="11" t="b">
        <v>0</v>
      </c>
      <c r="BC76" s="11">
        <v>0</v>
      </c>
      <c r="BD76" s="11">
        <v>0</v>
      </c>
      <c r="BE76" s="11"/>
      <c r="BF76" s="11">
        <v>0</v>
      </c>
      <c r="BG76" s="11"/>
      <c r="BH76" s="11">
        <v>0</v>
      </c>
      <c r="BI76" s="11">
        <v>0</v>
      </c>
      <c r="BJ76" s="13">
        <v>96.78</v>
      </c>
    </row>
    <row r="77" spans="1:62" x14ac:dyDescent="0.25">
      <c r="A77" s="10" t="s">
        <v>2219</v>
      </c>
      <c r="B77" s="11" t="s">
        <v>2220</v>
      </c>
      <c r="C77" s="11" t="s">
        <v>2221</v>
      </c>
      <c r="D77" s="11" t="s">
        <v>2222</v>
      </c>
      <c r="E77" s="11" t="s">
        <v>2222</v>
      </c>
      <c r="F77" s="11" t="s">
        <v>64</v>
      </c>
      <c r="G77" s="11" t="s">
        <v>2222</v>
      </c>
      <c r="H77" s="11" t="s">
        <v>281</v>
      </c>
      <c r="I77" s="11" t="s">
        <v>2223</v>
      </c>
      <c r="J77" s="11" t="s">
        <v>2148</v>
      </c>
      <c r="K77" s="28">
        <v>101.52</v>
      </c>
      <c r="L77" s="28">
        <f t="shared" si="1"/>
        <v>101.52</v>
      </c>
      <c r="M77" s="28" t="e">
        <f>L77*(VLOOKUP(I77,#REF!,2,FALSE))</f>
        <v>#REF!</v>
      </c>
      <c r="N77" s="11" t="s">
        <v>67</v>
      </c>
      <c r="O77" s="11" t="s">
        <v>68</v>
      </c>
      <c r="P77" s="11" t="s">
        <v>69</v>
      </c>
      <c r="Q77" s="12">
        <v>45050.402557870373</v>
      </c>
      <c r="R77" s="12">
        <v>45416.505578703705</v>
      </c>
      <c r="S77" s="11" t="s">
        <v>70</v>
      </c>
      <c r="T77" s="12">
        <v>45416</v>
      </c>
      <c r="U77" s="11" t="s">
        <v>71</v>
      </c>
      <c r="V77" s="11" t="s">
        <v>104</v>
      </c>
      <c r="W77" s="11" t="s">
        <v>73</v>
      </c>
      <c r="X77" s="11" t="s">
        <v>73</v>
      </c>
      <c r="Y77" s="11" t="s">
        <v>105</v>
      </c>
      <c r="Z77" s="11" t="s">
        <v>106</v>
      </c>
      <c r="AA77" s="11" t="s">
        <v>2224</v>
      </c>
      <c r="AB77" s="11" t="s">
        <v>2225</v>
      </c>
      <c r="AC77" s="11" t="s">
        <v>78</v>
      </c>
      <c r="AD77" s="12"/>
      <c r="AE77" s="12"/>
      <c r="AF77" s="11"/>
      <c r="AG77" s="11" t="s">
        <v>78</v>
      </c>
      <c r="AH77" s="11" t="s">
        <v>78</v>
      </c>
      <c r="AI77" s="12"/>
      <c r="AJ77" s="11" t="s">
        <v>2226</v>
      </c>
      <c r="AK77" s="11" t="s">
        <v>78</v>
      </c>
      <c r="AL77" s="11" t="b">
        <v>0</v>
      </c>
      <c r="AM77" s="11" t="s">
        <v>2227</v>
      </c>
      <c r="AN77" s="11" t="b">
        <v>1</v>
      </c>
      <c r="AO77" s="11" t="b">
        <v>0</v>
      </c>
      <c r="AP77" s="11" t="b">
        <v>0</v>
      </c>
      <c r="AQ77" s="11" t="b">
        <v>0</v>
      </c>
      <c r="AR77" s="11" t="b">
        <v>0</v>
      </c>
      <c r="AS77" s="11" t="s">
        <v>84</v>
      </c>
      <c r="AT77" s="11" t="b">
        <v>0</v>
      </c>
      <c r="AU77" s="11" t="s">
        <v>734</v>
      </c>
      <c r="AV77" s="11" t="s">
        <v>78</v>
      </c>
      <c r="AW77" s="11" t="s">
        <v>78</v>
      </c>
      <c r="AX77" s="12">
        <v>45040</v>
      </c>
      <c r="AY77" s="11" t="s">
        <v>85</v>
      </c>
      <c r="AZ77" s="11" t="s">
        <v>86</v>
      </c>
      <c r="BA77" s="11" t="s">
        <v>87</v>
      </c>
      <c r="BB77" s="11" t="b">
        <v>0</v>
      </c>
      <c r="BC77" s="11">
        <v>0</v>
      </c>
      <c r="BD77" s="11">
        <v>0</v>
      </c>
      <c r="BE77" s="11"/>
      <c r="BF77" s="11">
        <v>0</v>
      </c>
      <c r="BG77" s="11"/>
      <c r="BH77" s="11">
        <v>0</v>
      </c>
      <c r="BI77" s="11">
        <v>0</v>
      </c>
      <c r="BJ77" s="13">
        <v>101.52</v>
      </c>
    </row>
    <row r="78" spans="1:62" x14ac:dyDescent="0.25">
      <c r="A78" s="6" t="s">
        <v>2315</v>
      </c>
      <c r="B78" s="7" t="s">
        <v>2271</v>
      </c>
      <c r="C78" s="7" t="s">
        <v>2272</v>
      </c>
      <c r="D78" s="7" t="s">
        <v>2316</v>
      </c>
      <c r="E78" s="7" t="s">
        <v>2316</v>
      </c>
      <c r="F78" s="7" t="s">
        <v>64</v>
      </c>
      <c r="G78" s="7" t="s">
        <v>2316</v>
      </c>
      <c r="H78" s="7" t="s">
        <v>281</v>
      </c>
      <c r="I78" s="7" t="s">
        <v>2274</v>
      </c>
      <c r="J78" s="7" t="s">
        <v>2275</v>
      </c>
      <c r="K78" s="33">
        <v>104.16</v>
      </c>
      <c r="L78" s="33">
        <f t="shared" si="1"/>
        <v>104.16</v>
      </c>
      <c r="M78" s="33" t="e">
        <f>L78*(VLOOKUP(I78,#REF!,2,FALSE))</f>
        <v>#REF!</v>
      </c>
      <c r="N78" s="7" t="s">
        <v>67</v>
      </c>
      <c r="O78" s="7" t="s">
        <v>68</v>
      </c>
      <c r="P78" s="7" t="s">
        <v>69</v>
      </c>
      <c r="Q78" s="8">
        <v>43789.347858796296</v>
      </c>
      <c r="R78" s="8">
        <v>45251</v>
      </c>
      <c r="S78" s="7" t="s">
        <v>70</v>
      </c>
      <c r="T78" s="8">
        <v>45251</v>
      </c>
      <c r="U78" s="7" t="s">
        <v>71</v>
      </c>
      <c r="V78" s="7" t="s">
        <v>104</v>
      </c>
      <c r="W78" s="7" t="s">
        <v>73</v>
      </c>
      <c r="X78" s="7" t="s">
        <v>73</v>
      </c>
      <c r="Y78" s="7" t="s">
        <v>74</v>
      </c>
      <c r="Z78" s="7" t="s">
        <v>106</v>
      </c>
      <c r="AA78" s="7" t="s">
        <v>2276</v>
      </c>
      <c r="AB78" s="7" t="s">
        <v>2317</v>
      </c>
      <c r="AC78" s="7" t="s">
        <v>78</v>
      </c>
      <c r="AD78" s="8"/>
      <c r="AE78" s="8"/>
      <c r="AF78" s="7"/>
      <c r="AG78" s="7" t="s">
        <v>78</v>
      </c>
      <c r="AH78" s="7" t="s">
        <v>78</v>
      </c>
      <c r="AI78" s="8"/>
      <c r="AJ78" s="7" t="s">
        <v>78</v>
      </c>
      <c r="AK78" s="7" t="s">
        <v>78</v>
      </c>
      <c r="AL78" s="7" t="b">
        <v>0</v>
      </c>
      <c r="AM78" s="7" t="s">
        <v>2318</v>
      </c>
      <c r="AN78" s="7" t="b">
        <v>0</v>
      </c>
      <c r="AO78" s="7" t="b">
        <v>0</v>
      </c>
      <c r="AP78" s="7" t="b">
        <v>0</v>
      </c>
      <c r="AQ78" s="7" t="b">
        <v>0</v>
      </c>
      <c r="AR78" s="7" t="b">
        <v>0</v>
      </c>
      <c r="AS78" s="7" t="s">
        <v>84</v>
      </c>
      <c r="AT78" s="7" t="b">
        <v>0</v>
      </c>
      <c r="AU78" s="7" t="s">
        <v>317</v>
      </c>
      <c r="AV78" s="7" t="s">
        <v>78</v>
      </c>
      <c r="AW78" s="7" t="s">
        <v>78</v>
      </c>
      <c r="AX78" s="8">
        <v>43795</v>
      </c>
      <c r="AY78" s="7" t="s">
        <v>85</v>
      </c>
      <c r="AZ78" s="7" t="s">
        <v>86</v>
      </c>
      <c r="BA78" s="7" t="s">
        <v>87</v>
      </c>
      <c r="BB78" s="7" t="b">
        <v>0</v>
      </c>
      <c r="BC78" s="7">
        <v>1</v>
      </c>
      <c r="BD78" s="7">
        <v>1</v>
      </c>
      <c r="BE78" s="7">
        <v>3314.28</v>
      </c>
      <c r="BF78" s="7">
        <v>0</v>
      </c>
      <c r="BG78" s="7"/>
      <c r="BH78" s="7">
        <v>0</v>
      </c>
      <c r="BI78" s="7">
        <v>0</v>
      </c>
      <c r="BJ78" s="9">
        <v>104.16</v>
      </c>
    </row>
    <row r="79" spans="1:62" x14ac:dyDescent="0.25">
      <c r="A79" s="6" t="s">
        <v>2529</v>
      </c>
      <c r="B79" s="7" t="s">
        <v>1066</v>
      </c>
      <c r="C79" s="7" t="s">
        <v>1067</v>
      </c>
      <c r="D79" s="7" t="s">
        <v>2090</v>
      </c>
      <c r="E79" s="7" t="s">
        <v>2090</v>
      </c>
      <c r="F79" s="7" t="s">
        <v>168</v>
      </c>
      <c r="G79" s="7" t="s">
        <v>2090</v>
      </c>
      <c r="H79" s="7" t="s">
        <v>2330</v>
      </c>
      <c r="I79" s="7" t="s">
        <v>1069</v>
      </c>
      <c r="J79" s="7" t="s">
        <v>2526</v>
      </c>
      <c r="K79" s="33">
        <v>105.37</v>
      </c>
      <c r="L79" s="33">
        <f t="shared" si="1"/>
        <v>105.37</v>
      </c>
      <c r="M79" s="33" t="e">
        <f>L79*(VLOOKUP(I79,#REF!,2,FALSE))</f>
        <v>#REF!</v>
      </c>
      <c r="N79" s="7" t="s">
        <v>67</v>
      </c>
      <c r="O79" s="7" t="s">
        <v>68</v>
      </c>
      <c r="P79" s="7" t="s">
        <v>160</v>
      </c>
      <c r="Q79" s="8">
        <v>42285.49863425926</v>
      </c>
      <c r="R79" s="8">
        <v>45207.49863425926</v>
      </c>
      <c r="S79" s="7" t="s">
        <v>70</v>
      </c>
      <c r="T79" s="8">
        <v>45207</v>
      </c>
      <c r="U79" s="7" t="s">
        <v>71</v>
      </c>
      <c r="V79" s="7" t="s">
        <v>104</v>
      </c>
      <c r="W79" s="7" t="s">
        <v>73</v>
      </c>
      <c r="X79" s="7" t="s">
        <v>73</v>
      </c>
      <c r="Y79" s="7" t="s">
        <v>105</v>
      </c>
      <c r="Z79" s="7" t="s">
        <v>75</v>
      </c>
      <c r="AA79" s="7" t="s">
        <v>2092</v>
      </c>
      <c r="AB79" s="7" t="s">
        <v>2530</v>
      </c>
      <c r="AC79" s="7" t="s">
        <v>78</v>
      </c>
      <c r="AD79" s="8"/>
      <c r="AE79" s="8"/>
      <c r="AF79" s="7"/>
      <c r="AG79" s="7" t="s">
        <v>78</v>
      </c>
      <c r="AH79" s="7" t="s">
        <v>78</v>
      </c>
      <c r="AI79" s="8"/>
      <c r="AJ79" s="7" t="s">
        <v>78</v>
      </c>
      <c r="AK79" s="7" t="s">
        <v>78</v>
      </c>
      <c r="AL79" s="7" t="b">
        <v>0</v>
      </c>
      <c r="AM79" s="7" t="s">
        <v>2531</v>
      </c>
      <c r="AN79" s="7" t="b">
        <v>0</v>
      </c>
      <c r="AO79" s="7" t="b">
        <v>0</v>
      </c>
      <c r="AP79" s="7" t="b">
        <v>0</v>
      </c>
      <c r="AQ79" s="7" t="b">
        <v>0</v>
      </c>
      <c r="AR79" s="7" t="b">
        <v>0</v>
      </c>
      <c r="AS79" s="7" t="s">
        <v>84</v>
      </c>
      <c r="AT79" s="7" t="b">
        <v>0</v>
      </c>
      <c r="AU79" s="7" t="s">
        <v>1700</v>
      </c>
      <c r="AV79" s="7" t="s">
        <v>78</v>
      </c>
      <c r="AW79" s="7" t="s">
        <v>78</v>
      </c>
      <c r="AX79" s="8">
        <v>42290</v>
      </c>
      <c r="AY79" s="7" t="s">
        <v>85</v>
      </c>
      <c r="AZ79" s="7" t="s">
        <v>86</v>
      </c>
      <c r="BA79" s="7" t="s">
        <v>87</v>
      </c>
      <c r="BB79" s="7" t="b">
        <v>0</v>
      </c>
      <c r="BC79" s="7">
        <v>0</v>
      </c>
      <c r="BD79" s="7">
        <v>0</v>
      </c>
      <c r="BE79" s="7"/>
      <c r="BF79" s="7">
        <v>0</v>
      </c>
      <c r="BG79" s="7"/>
      <c r="BH79" s="7">
        <v>0</v>
      </c>
      <c r="BI79" s="7">
        <v>0</v>
      </c>
      <c r="BJ79" s="9">
        <v>105.37</v>
      </c>
    </row>
    <row r="80" spans="1:62" x14ac:dyDescent="0.25">
      <c r="A80" s="6" t="s">
        <v>3164</v>
      </c>
      <c r="B80" s="7" t="s">
        <v>3165</v>
      </c>
      <c r="C80" s="7" t="s">
        <v>2256</v>
      </c>
      <c r="D80" s="7" t="s">
        <v>2162</v>
      </c>
      <c r="E80" s="7" t="s">
        <v>2162</v>
      </c>
      <c r="F80" s="7" t="s">
        <v>64</v>
      </c>
      <c r="G80" s="7" t="s">
        <v>2162</v>
      </c>
      <c r="H80" s="7" t="s">
        <v>296</v>
      </c>
      <c r="I80" s="7" t="s">
        <v>2258</v>
      </c>
      <c r="J80" s="7" t="s">
        <v>3166</v>
      </c>
      <c r="K80" s="33">
        <v>105.7</v>
      </c>
      <c r="L80" s="33">
        <f t="shared" si="1"/>
        <v>105.7</v>
      </c>
      <c r="M80" s="33" t="e">
        <f>L80*(VLOOKUP(I80,#REF!,2,FALSE))</f>
        <v>#REF!</v>
      </c>
      <c r="N80" s="7" t="s">
        <v>67</v>
      </c>
      <c r="O80" s="7" t="s">
        <v>68</v>
      </c>
      <c r="P80" s="7" t="s">
        <v>69</v>
      </c>
      <c r="Q80" s="8">
        <v>43080.345150462963</v>
      </c>
      <c r="R80" s="8">
        <v>45512.345150462963</v>
      </c>
      <c r="S80" s="7" t="s">
        <v>70</v>
      </c>
      <c r="T80" s="8">
        <v>45512</v>
      </c>
      <c r="U80" s="7" t="s">
        <v>71</v>
      </c>
      <c r="V80" s="7" t="s">
        <v>104</v>
      </c>
      <c r="W80" s="7" t="s">
        <v>73</v>
      </c>
      <c r="X80" s="7" t="s">
        <v>73</v>
      </c>
      <c r="Y80" s="7" t="s">
        <v>105</v>
      </c>
      <c r="Z80" s="7" t="s">
        <v>106</v>
      </c>
      <c r="AA80" s="7" t="s">
        <v>2260</v>
      </c>
      <c r="AB80" s="7" t="s">
        <v>3167</v>
      </c>
      <c r="AC80" s="7" t="s">
        <v>78</v>
      </c>
      <c r="AD80" s="8"/>
      <c r="AE80" s="8"/>
      <c r="AF80" s="7"/>
      <c r="AG80" s="7" t="s">
        <v>78</v>
      </c>
      <c r="AH80" s="7" t="s">
        <v>78</v>
      </c>
      <c r="AI80" s="8"/>
      <c r="AJ80" s="7" t="s">
        <v>78</v>
      </c>
      <c r="AK80" s="7" t="s">
        <v>78</v>
      </c>
      <c r="AL80" s="7" t="b">
        <v>0</v>
      </c>
      <c r="AM80" s="7" t="s">
        <v>3168</v>
      </c>
      <c r="AN80" s="7" t="b">
        <v>0</v>
      </c>
      <c r="AO80" s="7" t="b">
        <v>0</v>
      </c>
      <c r="AP80" s="7" t="b">
        <v>0</v>
      </c>
      <c r="AQ80" s="7" t="b">
        <v>0</v>
      </c>
      <c r="AR80" s="7" t="b">
        <v>0</v>
      </c>
      <c r="AS80" s="7" t="s">
        <v>84</v>
      </c>
      <c r="AT80" s="7" t="b">
        <v>0</v>
      </c>
      <c r="AU80" s="7" t="s">
        <v>78</v>
      </c>
      <c r="AV80" s="7" t="s">
        <v>78</v>
      </c>
      <c r="AW80" s="7" t="s">
        <v>78</v>
      </c>
      <c r="AX80" s="8">
        <v>43090</v>
      </c>
      <c r="AY80" s="7" t="s">
        <v>85</v>
      </c>
      <c r="AZ80" s="7" t="s">
        <v>86</v>
      </c>
      <c r="BA80" s="7" t="s">
        <v>87</v>
      </c>
      <c r="BB80" s="7" t="b">
        <v>0</v>
      </c>
      <c r="BC80" s="7">
        <v>0</v>
      </c>
      <c r="BD80" s="7">
        <v>0</v>
      </c>
      <c r="BE80" s="7"/>
      <c r="BF80" s="7">
        <v>0</v>
      </c>
      <c r="BG80" s="7"/>
      <c r="BH80" s="7">
        <v>0</v>
      </c>
      <c r="BI80" s="7">
        <v>0</v>
      </c>
      <c r="BJ80" s="9">
        <v>105.7</v>
      </c>
    </row>
    <row r="81" spans="1:62" x14ac:dyDescent="0.25">
      <c r="A81" s="6" t="s">
        <v>2520</v>
      </c>
      <c r="B81" s="7" t="s">
        <v>2513</v>
      </c>
      <c r="C81" s="7" t="s">
        <v>2514</v>
      </c>
      <c r="D81" s="7" t="s">
        <v>2521</v>
      </c>
      <c r="E81" s="7" t="s">
        <v>2521</v>
      </c>
      <c r="F81" s="7" t="s">
        <v>2522</v>
      </c>
      <c r="G81" s="7" t="s">
        <v>939</v>
      </c>
      <c r="H81" s="7" t="s">
        <v>2330</v>
      </c>
      <c r="I81" s="7" t="s">
        <v>1069</v>
      </c>
      <c r="J81" s="7" t="s">
        <v>2516</v>
      </c>
      <c r="K81" s="33">
        <v>105.86</v>
      </c>
      <c r="L81" s="33">
        <f t="shared" si="1"/>
        <v>105.86</v>
      </c>
      <c r="M81" s="33" t="e">
        <f>L81*(VLOOKUP(I81,#REF!,2,FALSE))</f>
        <v>#REF!</v>
      </c>
      <c r="N81" s="7" t="s">
        <v>67</v>
      </c>
      <c r="O81" s="7" t="s">
        <v>68</v>
      </c>
      <c r="P81" s="7" t="s">
        <v>160</v>
      </c>
      <c r="Q81" s="8">
        <v>41792.578263888892</v>
      </c>
      <c r="R81" s="8">
        <v>45445.578263888892</v>
      </c>
      <c r="S81" s="7" t="s">
        <v>70</v>
      </c>
      <c r="T81" s="8">
        <v>45445</v>
      </c>
      <c r="U81" s="7" t="s">
        <v>71</v>
      </c>
      <c r="V81" s="7" t="s">
        <v>104</v>
      </c>
      <c r="W81" s="7" t="s">
        <v>73</v>
      </c>
      <c r="X81" s="7" t="s">
        <v>73</v>
      </c>
      <c r="Y81" s="7" t="s">
        <v>105</v>
      </c>
      <c r="Z81" s="7" t="s">
        <v>75</v>
      </c>
      <c r="AA81" s="7" t="s">
        <v>2517</v>
      </c>
      <c r="AB81" s="7" t="s">
        <v>2523</v>
      </c>
      <c r="AC81" s="7" t="s">
        <v>78</v>
      </c>
      <c r="AD81" s="8"/>
      <c r="AE81" s="8"/>
      <c r="AF81" s="7"/>
      <c r="AG81" s="7" t="s">
        <v>78</v>
      </c>
      <c r="AH81" s="7" t="s">
        <v>78</v>
      </c>
      <c r="AI81" s="8"/>
      <c r="AJ81" s="7" t="s">
        <v>78</v>
      </c>
      <c r="AK81" s="7" t="s">
        <v>78</v>
      </c>
      <c r="AL81" s="7" t="b">
        <v>0</v>
      </c>
      <c r="AM81" s="7" t="s">
        <v>2524</v>
      </c>
      <c r="AN81" s="7" t="b">
        <v>0</v>
      </c>
      <c r="AO81" s="7" t="b">
        <v>0</v>
      </c>
      <c r="AP81" s="7" t="b">
        <v>0</v>
      </c>
      <c r="AQ81" s="7" t="b">
        <v>0</v>
      </c>
      <c r="AR81" s="7" t="b">
        <v>0</v>
      </c>
      <c r="AS81" s="7" t="s">
        <v>84</v>
      </c>
      <c r="AT81" s="7" t="b">
        <v>0</v>
      </c>
      <c r="AU81" s="7" t="s">
        <v>1700</v>
      </c>
      <c r="AV81" s="7" t="s">
        <v>78</v>
      </c>
      <c r="AW81" s="7" t="s">
        <v>78</v>
      </c>
      <c r="AX81" s="8">
        <v>41799</v>
      </c>
      <c r="AY81" s="7" t="s">
        <v>85</v>
      </c>
      <c r="AZ81" s="7" t="s">
        <v>86</v>
      </c>
      <c r="BA81" s="7" t="s">
        <v>87</v>
      </c>
      <c r="BB81" s="7" t="b">
        <v>0</v>
      </c>
      <c r="BC81" s="7">
        <v>0</v>
      </c>
      <c r="BD81" s="7">
        <v>0</v>
      </c>
      <c r="BE81" s="7"/>
      <c r="BF81" s="7">
        <v>0</v>
      </c>
      <c r="BG81" s="7"/>
      <c r="BH81" s="7">
        <v>0</v>
      </c>
      <c r="BI81" s="7">
        <v>0</v>
      </c>
      <c r="BJ81" s="9">
        <v>105.86</v>
      </c>
    </row>
    <row r="82" spans="1:62" x14ac:dyDescent="0.25">
      <c r="A82" s="6" t="s">
        <v>3012</v>
      </c>
      <c r="B82" s="7" t="s">
        <v>1395</v>
      </c>
      <c r="C82" s="7" t="s">
        <v>1396</v>
      </c>
      <c r="D82" s="7" t="s">
        <v>227</v>
      </c>
      <c r="E82" s="7" t="s">
        <v>228</v>
      </c>
      <c r="F82" s="7" t="s">
        <v>229</v>
      </c>
      <c r="G82" s="7" t="s">
        <v>228</v>
      </c>
      <c r="H82" s="7" t="s">
        <v>2330</v>
      </c>
      <c r="I82" s="7" t="s">
        <v>1397</v>
      </c>
      <c r="J82" s="7" t="s">
        <v>2691</v>
      </c>
      <c r="K82" s="33">
        <v>106.46</v>
      </c>
      <c r="L82" s="33">
        <f t="shared" si="1"/>
        <v>106.46</v>
      </c>
      <c r="M82" s="33" t="e">
        <f>L82*(VLOOKUP(I82,#REF!,2,FALSE))</f>
        <v>#REF!</v>
      </c>
      <c r="N82" s="7" t="s">
        <v>67</v>
      </c>
      <c r="O82" s="7" t="s">
        <v>68</v>
      </c>
      <c r="P82" s="7" t="s">
        <v>160</v>
      </c>
      <c r="Q82" s="8">
        <v>43722.789884259262</v>
      </c>
      <c r="R82" s="8">
        <v>45183.789884259262</v>
      </c>
      <c r="S82" s="7" t="s">
        <v>70</v>
      </c>
      <c r="T82" s="8">
        <v>45183</v>
      </c>
      <c r="U82" s="7" t="s">
        <v>215</v>
      </c>
      <c r="V82" s="7" t="s">
        <v>104</v>
      </c>
      <c r="W82" s="7" t="s">
        <v>73</v>
      </c>
      <c r="X82" s="7" t="s">
        <v>73</v>
      </c>
      <c r="Y82" s="7" t="s">
        <v>151</v>
      </c>
      <c r="Z82" s="7" t="s">
        <v>106</v>
      </c>
      <c r="AA82" s="7" t="s">
        <v>1485</v>
      </c>
      <c r="AB82" s="7" t="s">
        <v>2963</v>
      </c>
      <c r="AC82" s="7" t="s">
        <v>3013</v>
      </c>
      <c r="AD82" s="8"/>
      <c r="AE82" s="8"/>
      <c r="AF82" s="7"/>
      <c r="AG82" s="7" t="s">
        <v>78</v>
      </c>
      <c r="AH82" s="7" t="s">
        <v>78</v>
      </c>
      <c r="AI82" s="8"/>
      <c r="AJ82" s="7" t="s">
        <v>78</v>
      </c>
      <c r="AK82" s="7" t="s">
        <v>78</v>
      </c>
      <c r="AL82" s="7" t="b">
        <v>0</v>
      </c>
      <c r="AM82" s="7" t="s">
        <v>3014</v>
      </c>
      <c r="AN82" s="7" t="b">
        <v>0</v>
      </c>
      <c r="AO82" s="7" t="b">
        <v>0</v>
      </c>
      <c r="AP82" s="7" t="b">
        <v>0</v>
      </c>
      <c r="AQ82" s="7" t="b">
        <v>0</v>
      </c>
      <c r="AR82" s="7" t="b">
        <v>0</v>
      </c>
      <c r="AS82" s="7" t="s">
        <v>84</v>
      </c>
      <c r="AT82" s="7" t="b">
        <v>0</v>
      </c>
      <c r="AU82" s="7" t="s">
        <v>2437</v>
      </c>
      <c r="AV82" s="7" t="s">
        <v>78</v>
      </c>
      <c r="AW82" s="7" t="s">
        <v>78</v>
      </c>
      <c r="AX82" s="8">
        <v>43712</v>
      </c>
      <c r="AY82" s="7" t="s">
        <v>85</v>
      </c>
      <c r="AZ82" s="7" t="s">
        <v>86</v>
      </c>
      <c r="BA82" s="7" t="s">
        <v>87</v>
      </c>
      <c r="BB82" s="7" t="b">
        <v>0</v>
      </c>
      <c r="BC82" s="7">
        <v>0</v>
      </c>
      <c r="BD82" s="7">
        <v>0</v>
      </c>
      <c r="BE82" s="7"/>
      <c r="BF82" s="7">
        <v>0</v>
      </c>
      <c r="BG82" s="7"/>
      <c r="BH82" s="7">
        <v>0</v>
      </c>
      <c r="BI82" s="7">
        <v>0</v>
      </c>
      <c r="BJ82" s="9">
        <v>106.46</v>
      </c>
    </row>
    <row r="83" spans="1:62" x14ac:dyDescent="0.25">
      <c r="A83" s="6" t="s">
        <v>3331</v>
      </c>
      <c r="B83" s="7" t="s">
        <v>2271</v>
      </c>
      <c r="C83" s="7" t="s">
        <v>2272</v>
      </c>
      <c r="D83" s="7" t="s">
        <v>761</v>
      </c>
      <c r="E83" s="7" t="s">
        <v>761</v>
      </c>
      <c r="F83" s="7" t="s">
        <v>64</v>
      </c>
      <c r="G83" s="7" t="s">
        <v>761</v>
      </c>
      <c r="H83" s="7" t="s">
        <v>2330</v>
      </c>
      <c r="I83" s="7" t="s">
        <v>2274</v>
      </c>
      <c r="J83" s="7" t="s">
        <v>3318</v>
      </c>
      <c r="K83" s="33">
        <v>108.26</v>
      </c>
      <c r="L83" s="33">
        <f t="shared" si="1"/>
        <v>108.26</v>
      </c>
      <c r="M83" s="33" t="e">
        <f>L83*(VLOOKUP(I83,#REF!,2,FALSE))</f>
        <v>#REF!</v>
      </c>
      <c r="N83" s="7" t="s">
        <v>67</v>
      </c>
      <c r="O83" s="7" t="s">
        <v>68</v>
      </c>
      <c r="P83" s="7" t="s">
        <v>69</v>
      </c>
      <c r="Q83" s="8">
        <v>42531.623530092591</v>
      </c>
      <c r="R83" s="8">
        <v>45453.623530092591</v>
      </c>
      <c r="S83" s="7" t="s">
        <v>70</v>
      </c>
      <c r="T83" s="8">
        <v>45453</v>
      </c>
      <c r="U83" s="7" t="s">
        <v>71</v>
      </c>
      <c r="V83" s="7" t="s">
        <v>104</v>
      </c>
      <c r="W83" s="7" t="s">
        <v>73</v>
      </c>
      <c r="X83" s="7" t="s">
        <v>73</v>
      </c>
      <c r="Y83" s="7" t="s">
        <v>74</v>
      </c>
      <c r="Z83" s="7" t="s">
        <v>106</v>
      </c>
      <c r="AA83" s="7" t="s">
        <v>2276</v>
      </c>
      <c r="AB83" s="7" t="s">
        <v>3332</v>
      </c>
      <c r="AC83" s="7" t="s">
        <v>78</v>
      </c>
      <c r="AD83" s="8"/>
      <c r="AE83" s="8"/>
      <c r="AF83" s="7"/>
      <c r="AG83" s="7" t="s">
        <v>78</v>
      </c>
      <c r="AH83" s="7" t="s">
        <v>78</v>
      </c>
      <c r="AI83" s="8"/>
      <c r="AJ83" s="7" t="s">
        <v>78</v>
      </c>
      <c r="AK83" s="7" t="s">
        <v>78</v>
      </c>
      <c r="AL83" s="7" t="b">
        <v>0</v>
      </c>
      <c r="AM83" s="7" t="s">
        <v>3333</v>
      </c>
      <c r="AN83" s="7" t="b">
        <v>0</v>
      </c>
      <c r="AO83" s="7" t="b">
        <v>0</v>
      </c>
      <c r="AP83" s="7" t="b">
        <v>0</v>
      </c>
      <c r="AQ83" s="7" t="b">
        <v>0</v>
      </c>
      <c r="AR83" s="7" t="b">
        <v>0</v>
      </c>
      <c r="AS83" s="7" t="s">
        <v>84</v>
      </c>
      <c r="AT83" s="7" t="b">
        <v>0</v>
      </c>
      <c r="AU83" s="7" t="s">
        <v>1700</v>
      </c>
      <c r="AV83" s="7" t="s">
        <v>78</v>
      </c>
      <c r="AW83" s="7" t="s">
        <v>78</v>
      </c>
      <c r="AX83" s="8">
        <v>42527</v>
      </c>
      <c r="AY83" s="7" t="s">
        <v>85</v>
      </c>
      <c r="AZ83" s="7" t="s">
        <v>86</v>
      </c>
      <c r="BA83" s="7" t="s">
        <v>87</v>
      </c>
      <c r="BB83" s="7" t="b">
        <v>0</v>
      </c>
      <c r="BC83" s="7">
        <v>0</v>
      </c>
      <c r="BD83" s="7">
        <v>0</v>
      </c>
      <c r="BE83" s="7"/>
      <c r="BF83" s="7">
        <v>0</v>
      </c>
      <c r="BG83" s="7"/>
      <c r="BH83" s="7">
        <v>0</v>
      </c>
      <c r="BI83" s="7">
        <v>0</v>
      </c>
      <c r="BJ83" s="9">
        <v>108.26</v>
      </c>
    </row>
    <row r="84" spans="1:62" x14ac:dyDescent="0.25">
      <c r="A84" s="10" t="s">
        <v>3009</v>
      </c>
      <c r="B84" s="11" t="s">
        <v>1395</v>
      </c>
      <c r="C84" s="11" t="s">
        <v>1396</v>
      </c>
      <c r="D84" s="11" t="s">
        <v>227</v>
      </c>
      <c r="E84" s="11" t="s">
        <v>228</v>
      </c>
      <c r="F84" s="11" t="s">
        <v>229</v>
      </c>
      <c r="G84" s="11" t="s">
        <v>228</v>
      </c>
      <c r="H84" s="11" t="s">
        <v>2330</v>
      </c>
      <c r="I84" s="11" t="s">
        <v>1397</v>
      </c>
      <c r="J84" s="11" t="s">
        <v>2691</v>
      </c>
      <c r="K84" s="28">
        <v>108.6</v>
      </c>
      <c r="L84" s="28">
        <f t="shared" si="1"/>
        <v>108.6</v>
      </c>
      <c r="M84" s="28" t="e">
        <f>L84*(VLOOKUP(I84,#REF!,2,FALSE))</f>
        <v>#REF!</v>
      </c>
      <c r="N84" s="11" t="s">
        <v>67</v>
      </c>
      <c r="O84" s="11" t="s">
        <v>68</v>
      </c>
      <c r="P84" s="11" t="s">
        <v>160</v>
      </c>
      <c r="Q84" s="12">
        <v>43722.792650462965</v>
      </c>
      <c r="R84" s="12">
        <v>45183.792650462965</v>
      </c>
      <c r="S84" s="11" t="s">
        <v>70</v>
      </c>
      <c r="T84" s="12">
        <v>45183</v>
      </c>
      <c r="U84" s="11" t="s">
        <v>215</v>
      </c>
      <c r="V84" s="11" t="s">
        <v>104</v>
      </c>
      <c r="W84" s="11" t="s">
        <v>73</v>
      </c>
      <c r="X84" s="11" t="s">
        <v>73</v>
      </c>
      <c r="Y84" s="11" t="s">
        <v>151</v>
      </c>
      <c r="Z84" s="11" t="s">
        <v>106</v>
      </c>
      <c r="AA84" s="11" t="s">
        <v>1485</v>
      </c>
      <c r="AB84" s="11" t="s">
        <v>2963</v>
      </c>
      <c r="AC84" s="11" t="s">
        <v>3010</v>
      </c>
      <c r="AD84" s="12"/>
      <c r="AE84" s="12"/>
      <c r="AF84" s="11"/>
      <c r="AG84" s="11" t="s">
        <v>78</v>
      </c>
      <c r="AH84" s="11" t="s">
        <v>78</v>
      </c>
      <c r="AI84" s="12"/>
      <c r="AJ84" s="11" t="s">
        <v>78</v>
      </c>
      <c r="AK84" s="11" t="s">
        <v>78</v>
      </c>
      <c r="AL84" s="11" t="b">
        <v>0</v>
      </c>
      <c r="AM84" s="11" t="s">
        <v>3011</v>
      </c>
      <c r="AN84" s="11" t="b">
        <v>0</v>
      </c>
      <c r="AO84" s="11" t="b">
        <v>0</v>
      </c>
      <c r="AP84" s="11" t="b">
        <v>0</v>
      </c>
      <c r="AQ84" s="11" t="b">
        <v>0</v>
      </c>
      <c r="AR84" s="11" t="b">
        <v>0</v>
      </c>
      <c r="AS84" s="11" t="s">
        <v>84</v>
      </c>
      <c r="AT84" s="11" t="b">
        <v>0</v>
      </c>
      <c r="AU84" s="11" t="s">
        <v>2437</v>
      </c>
      <c r="AV84" s="11" t="s">
        <v>78</v>
      </c>
      <c r="AW84" s="11" t="s">
        <v>78</v>
      </c>
      <c r="AX84" s="12">
        <v>43712</v>
      </c>
      <c r="AY84" s="11" t="s">
        <v>85</v>
      </c>
      <c r="AZ84" s="11" t="s">
        <v>86</v>
      </c>
      <c r="BA84" s="11" t="s">
        <v>87</v>
      </c>
      <c r="BB84" s="11" t="b">
        <v>0</v>
      </c>
      <c r="BC84" s="11">
        <v>1</v>
      </c>
      <c r="BD84" s="11">
        <v>1</v>
      </c>
      <c r="BE84" s="11">
        <v>715.07</v>
      </c>
      <c r="BF84" s="11">
        <v>0</v>
      </c>
      <c r="BG84" s="11"/>
      <c r="BH84" s="11">
        <v>0</v>
      </c>
      <c r="BI84" s="11">
        <v>0</v>
      </c>
      <c r="BJ84" s="13">
        <v>108.6</v>
      </c>
    </row>
    <row r="85" spans="1:62" x14ac:dyDescent="0.25">
      <c r="A85" s="10" t="s">
        <v>1985</v>
      </c>
      <c r="B85" s="11" t="s">
        <v>1395</v>
      </c>
      <c r="C85" s="11" t="s">
        <v>1396</v>
      </c>
      <c r="D85" s="11" t="s">
        <v>1986</v>
      </c>
      <c r="E85" s="11" t="s">
        <v>1986</v>
      </c>
      <c r="F85" s="11" t="s">
        <v>64</v>
      </c>
      <c r="G85" s="11" t="s">
        <v>1986</v>
      </c>
      <c r="H85" s="11" t="s">
        <v>281</v>
      </c>
      <c r="I85" s="11" t="s">
        <v>1397</v>
      </c>
      <c r="J85" s="11" t="s">
        <v>1406</v>
      </c>
      <c r="K85" s="28">
        <v>108.91</v>
      </c>
      <c r="L85" s="28">
        <f t="shared" si="1"/>
        <v>108.91</v>
      </c>
      <c r="M85" s="28" t="e">
        <f>L85*(VLOOKUP(I85,#REF!,2,FALSE))</f>
        <v>#REF!</v>
      </c>
      <c r="N85" s="11" t="s">
        <v>67</v>
      </c>
      <c r="O85" s="11" t="s">
        <v>68</v>
      </c>
      <c r="P85" s="11" t="s">
        <v>69</v>
      </c>
      <c r="Q85" s="12">
        <v>44885.587152777778</v>
      </c>
      <c r="R85" s="12">
        <v>45250.634780092594</v>
      </c>
      <c r="S85" s="11" t="s">
        <v>70</v>
      </c>
      <c r="T85" s="12">
        <v>45250</v>
      </c>
      <c r="U85" s="11" t="s">
        <v>71</v>
      </c>
      <c r="V85" s="11" t="s">
        <v>104</v>
      </c>
      <c r="W85" s="11" t="s">
        <v>73</v>
      </c>
      <c r="X85" s="11" t="s">
        <v>73</v>
      </c>
      <c r="Y85" s="11" t="s">
        <v>105</v>
      </c>
      <c r="Z85" s="11" t="s">
        <v>106</v>
      </c>
      <c r="AA85" s="11" t="s">
        <v>1485</v>
      </c>
      <c r="AB85" s="11" t="s">
        <v>1987</v>
      </c>
      <c r="AC85" s="11" t="s">
        <v>1987</v>
      </c>
      <c r="AD85" s="12"/>
      <c r="AE85" s="12"/>
      <c r="AF85" s="11"/>
      <c r="AG85" s="11" t="s">
        <v>78</v>
      </c>
      <c r="AH85" s="11" t="s">
        <v>78</v>
      </c>
      <c r="AI85" s="12"/>
      <c r="AJ85" s="11" t="s">
        <v>1988</v>
      </c>
      <c r="AK85" s="11" t="s">
        <v>78</v>
      </c>
      <c r="AL85" s="11" t="b">
        <v>0</v>
      </c>
      <c r="AM85" s="11" t="s">
        <v>1989</v>
      </c>
      <c r="AN85" s="11" t="b">
        <v>0</v>
      </c>
      <c r="AO85" s="11" t="b">
        <v>0</v>
      </c>
      <c r="AP85" s="11" t="b">
        <v>0</v>
      </c>
      <c r="AQ85" s="11" t="b">
        <v>0</v>
      </c>
      <c r="AR85" s="11" t="b">
        <v>0</v>
      </c>
      <c r="AS85" s="11" t="s">
        <v>84</v>
      </c>
      <c r="AT85" s="11" t="b">
        <v>0</v>
      </c>
      <c r="AU85" s="11" t="s">
        <v>734</v>
      </c>
      <c r="AV85" s="11" t="s">
        <v>78</v>
      </c>
      <c r="AW85" s="11" t="s">
        <v>78</v>
      </c>
      <c r="AX85" s="12">
        <v>44893</v>
      </c>
      <c r="AY85" s="11" t="s">
        <v>85</v>
      </c>
      <c r="AZ85" s="11" t="s">
        <v>86</v>
      </c>
      <c r="BA85" s="11" t="s">
        <v>87</v>
      </c>
      <c r="BB85" s="11" t="b">
        <v>0</v>
      </c>
      <c r="BC85" s="11">
        <v>0</v>
      </c>
      <c r="BD85" s="11">
        <v>0</v>
      </c>
      <c r="BE85" s="11"/>
      <c r="BF85" s="11">
        <v>0</v>
      </c>
      <c r="BG85" s="11"/>
      <c r="BH85" s="11">
        <v>0</v>
      </c>
      <c r="BI85" s="11">
        <v>0</v>
      </c>
      <c r="BJ85" s="13">
        <v>108.91</v>
      </c>
    </row>
    <row r="86" spans="1:62" x14ac:dyDescent="0.25">
      <c r="A86" s="6" t="s">
        <v>2536</v>
      </c>
      <c r="B86" s="7" t="s">
        <v>1066</v>
      </c>
      <c r="C86" s="7" t="s">
        <v>1067</v>
      </c>
      <c r="D86" s="7" t="s">
        <v>2537</v>
      </c>
      <c r="E86" s="7" t="s">
        <v>2538</v>
      </c>
      <c r="F86" s="7" t="s">
        <v>168</v>
      </c>
      <c r="G86" s="7" t="s">
        <v>2538</v>
      </c>
      <c r="H86" s="7" t="s">
        <v>2330</v>
      </c>
      <c r="I86" s="7" t="s">
        <v>1069</v>
      </c>
      <c r="J86" s="7" t="s">
        <v>2516</v>
      </c>
      <c r="K86" s="33">
        <v>109.11</v>
      </c>
      <c r="L86" s="33">
        <f t="shared" ref="L86:L149" si="2">K86</f>
        <v>109.11</v>
      </c>
      <c r="M86" s="33" t="e">
        <f>L86*(VLOOKUP(I86,#REF!,2,FALSE))</f>
        <v>#REF!</v>
      </c>
      <c r="N86" s="7" t="s">
        <v>67</v>
      </c>
      <c r="O86" s="7" t="s">
        <v>68</v>
      </c>
      <c r="P86" s="7" t="s">
        <v>160</v>
      </c>
      <c r="Q86" s="8">
        <v>42651</v>
      </c>
      <c r="R86" s="8">
        <v>45207.48101851852</v>
      </c>
      <c r="S86" s="7" t="s">
        <v>70</v>
      </c>
      <c r="T86" s="8">
        <v>45207</v>
      </c>
      <c r="U86" s="7" t="s">
        <v>71</v>
      </c>
      <c r="V86" s="7" t="s">
        <v>104</v>
      </c>
      <c r="W86" s="7" t="s">
        <v>73</v>
      </c>
      <c r="X86" s="7" t="s">
        <v>73</v>
      </c>
      <c r="Y86" s="7" t="s">
        <v>74</v>
      </c>
      <c r="Z86" s="7" t="s">
        <v>75</v>
      </c>
      <c r="AA86" s="7" t="s">
        <v>2517</v>
      </c>
      <c r="AB86" s="7" t="s">
        <v>2539</v>
      </c>
      <c r="AC86" s="7" t="s">
        <v>78</v>
      </c>
      <c r="AD86" s="8"/>
      <c r="AE86" s="8"/>
      <c r="AF86" s="7"/>
      <c r="AG86" s="7" t="s">
        <v>78</v>
      </c>
      <c r="AH86" s="7" t="s">
        <v>78</v>
      </c>
      <c r="AI86" s="8"/>
      <c r="AJ86" s="7" t="s">
        <v>2540</v>
      </c>
      <c r="AK86" s="7" t="s">
        <v>78</v>
      </c>
      <c r="AL86" s="7" t="b">
        <v>0</v>
      </c>
      <c r="AM86" s="7" t="s">
        <v>2541</v>
      </c>
      <c r="AN86" s="7" t="b">
        <v>0</v>
      </c>
      <c r="AO86" s="7" t="b">
        <v>0</v>
      </c>
      <c r="AP86" s="7" t="b">
        <v>0</v>
      </c>
      <c r="AQ86" s="7" t="b">
        <v>0</v>
      </c>
      <c r="AR86" s="7" t="b">
        <v>0</v>
      </c>
      <c r="AS86" s="7" t="s">
        <v>84</v>
      </c>
      <c r="AT86" s="7" t="b">
        <v>0</v>
      </c>
      <c r="AU86" s="7" t="s">
        <v>1700</v>
      </c>
      <c r="AV86" s="7" t="s">
        <v>1700</v>
      </c>
      <c r="AW86" s="7" t="s">
        <v>78</v>
      </c>
      <c r="AX86" s="8">
        <v>42678</v>
      </c>
      <c r="AY86" s="7" t="s">
        <v>85</v>
      </c>
      <c r="AZ86" s="7" t="s">
        <v>86</v>
      </c>
      <c r="BA86" s="7" t="s">
        <v>87</v>
      </c>
      <c r="BB86" s="7" t="b">
        <v>0</v>
      </c>
      <c r="BC86" s="7">
        <v>0</v>
      </c>
      <c r="BD86" s="7">
        <v>0</v>
      </c>
      <c r="BE86" s="7"/>
      <c r="BF86" s="7">
        <v>0</v>
      </c>
      <c r="BG86" s="7"/>
      <c r="BH86" s="7">
        <v>0</v>
      </c>
      <c r="BI86" s="7">
        <v>0</v>
      </c>
      <c r="BJ86" s="9">
        <v>109.11</v>
      </c>
    </row>
    <row r="87" spans="1:62" x14ac:dyDescent="0.25">
      <c r="A87" s="10" t="s">
        <v>1148</v>
      </c>
      <c r="B87" s="11" t="s">
        <v>1066</v>
      </c>
      <c r="C87" s="11" t="s">
        <v>1067</v>
      </c>
      <c r="D87" s="11" t="s">
        <v>1149</v>
      </c>
      <c r="E87" s="11" t="s">
        <v>1149</v>
      </c>
      <c r="F87" s="11" t="s">
        <v>64</v>
      </c>
      <c r="G87" s="11" t="s">
        <v>1149</v>
      </c>
      <c r="H87" s="11" t="s">
        <v>281</v>
      </c>
      <c r="I87" s="11" t="s">
        <v>1126</v>
      </c>
      <c r="J87" s="11" t="s">
        <v>320</v>
      </c>
      <c r="K87" s="28">
        <v>110.39</v>
      </c>
      <c r="L87" s="28">
        <f t="shared" si="2"/>
        <v>110.39</v>
      </c>
      <c r="M87" s="28" t="e">
        <f>L87*(VLOOKUP(I87,#REF!,2,FALSE))</f>
        <v>#REF!</v>
      </c>
      <c r="N87" s="11" t="s">
        <v>67</v>
      </c>
      <c r="O87" s="11" t="s">
        <v>68</v>
      </c>
      <c r="P87" s="11" t="s">
        <v>69</v>
      </c>
      <c r="Q87" s="12">
        <v>41941.572812500002</v>
      </c>
      <c r="R87" s="12">
        <v>45228.572812500002</v>
      </c>
      <c r="S87" s="11" t="s">
        <v>70</v>
      </c>
      <c r="T87" s="12">
        <v>45228</v>
      </c>
      <c r="U87" s="11" t="s">
        <v>71</v>
      </c>
      <c r="V87" s="11" t="s">
        <v>104</v>
      </c>
      <c r="W87" s="11" t="s">
        <v>73</v>
      </c>
      <c r="X87" s="11" t="s">
        <v>73</v>
      </c>
      <c r="Y87" s="11" t="s">
        <v>74</v>
      </c>
      <c r="Z87" s="11" t="s">
        <v>75</v>
      </c>
      <c r="AA87" s="11" t="s">
        <v>1150</v>
      </c>
      <c r="AB87" s="11" t="s">
        <v>1151</v>
      </c>
      <c r="AC87" s="11" t="s">
        <v>78</v>
      </c>
      <c r="AD87" s="12"/>
      <c r="AE87" s="12"/>
      <c r="AF87" s="11"/>
      <c r="AG87" s="11" t="s">
        <v>78</v>
      </c>
      <c r="AH87" s="11" t="s">
        <v>78</v>
      </c>
      <c r="AI87" s="12"/>
      <c r="AJ87" s="11" t="s">
        <v>1152</v>
      </c>
      <c r="AK87" s="11" t="s">
        <v>78</v>
      </c>
      <c r="AL87" s="11" t="b">
        <v>0</v>
      </c>
      <c r="AM87" s="11" t="s">
        <v>1153</v>
      </c>
      <c r="AN87" s="11" t="b">
        <v>0</v>
      </c>
      <c r="AO87" s="11" t="b">
        <v>0</v>
      </c>
      <c r="AP87" s="11" t="b">
        <v>0</v>
      </c>
      <c r="AQ87" s="11" t="b">
        <v>0</v>
      </c>
      <c r="AR87" s="11" t="b">
        <v>0</v>
      </c>
      <c r="AS87" s="11" t="s">
        <v>84</v>
      </c>
      <c r="AT87" s="11" t="b">
        <v>0</v>
      </c>
      <c r="AU87" s="11" t="s">
        <v>317</v>
      </c>
      <c r="AV87" s="11" t="s">
        <v>78</v>
      </c>
      <c r="AW87" s="11" t="s">
        <v>78</v>
      </c>
      <c r="AX87" s="12">
        <v>41949</v>
      </c>
      <c r="AY87" s="11" t="s">
        <v>85</v>
      </c>
      <c r="AZ87" s="11" t="s">
        <v>86</v>
      </c>
      <c r="BA87" s="11" t="s">
        <v>87</v>
      </c>
      <c r="BB87" s="11" t="b">
        <v>0</v>
      </c>
      <c r="BC87" s="11">
        <v>0</v>
      </c>
      <c r="BD87" s="11">
        <v>0</v>
      </c>
      <c r="BE87" s="11"/>
      <c r="BF87" s="11">
        <v>0</v>
      </c>
      <c r="BG87" s="11"/>
      <c r="BH87" s="11">
        <v>0</v>
      </c>
      <c r="BI87" s="11">
        <v>0</v>
      </c>
      <c r="BJ87" s="13">
        <v>110.39</v>
      </c>
    </row>
    <row r="88" spans="1:62" x14ac:dyDescent="0.25">
      <c r="A88" s="6" t="s">
        <v>3051</v>
      </c>
      <c r="B88" s="7" t="s">
        <v>1395</v>
      </c>
      <c r="C88" s="7" t="s">
        <v>1396</v>
      </c>
      <c r="D88" s="7" t="s">
        <v>876</v>
      </c>
      <c r="E88" s="7" t="s">
        <v>876</v>
      </c>
      <c r="F88" s="7" t="s">
        <v>64</v>
      </c>
      <c r="G88" s="7" t="s">
        <v>876</v>
      </c>
      <c r="H88" s="7" t="s">
        <v>2330</v>
      </c>
      <c r="I88" s="7" t="s">
        <v>1397</v>
      </c>
      <c r="J88" s="7" t="s">
        <v>2855</v>
      </c>
      <c r="K88" s="33">
        <v>110.8</v>
      </c>
      <c r="L88" s="33">
        <f t="shared" si="2"/>
        <v>110.8</v>
      </c>
      <c r="M88" s="33" t="e">
        <f>L88*(VLOOKUP(I88,#REF!,2,FALSE))</f>
        <v>#REF!</v>
      </c>
      <c r="N88" s="7" t="s">
        <v>67</v>
      </c>
      <c r="O88" s="7" t="s">
        <v>68</v>
      </c>
      <c r="P88" s="7" t="s">
        <v>69</v>
      </c>
      <c r="Q88" s="8">
        <v>43978.471087962964</v>
      </c>
      <c r="R88" s="8">
        <v>45439.471087962964</v>
      </c>
      <c r="S88" s="7" t="s">
        <v>70</v>
      </c>
      <c r="T88" s="8">
        <v>45257</v>
      </c>
      <c r="U88" s="7" t="s">
        <v>71</v>
      </c>
      <c r="V88" s="7" t="s">
        <v>72</v>
      </c>
      <c r="W88" s="7" t="s">
        <v>73</v>
      </c>
      <c r="X88" s="7" t="s">
        <v>73</v>
      </c>
      <c r="Y88" s="7" t="s">
        <v>74</v>
      </c>
      <c r="Z88" s="7" t="s">
        <v>106</v>
      </c>
      <c r="AA88" s="7" t="s">
        <v>1485</v>
      </c>
      <c r="AB88" s="7" t="s">
        <v>3052</v>
      </c>
      <c r="AC88" s="7" t="s">
        <v>3053</v>
      </c>
      <c r="AD88" s="8"/>
      <c r="AE88" s="8"/>
      <c r="AF88" s="7"/>
      <c r="AG88" s="7" t="s">
        <v>78</v>
      </c>
      <c r="AH88" s="7" t="s">
        <v>78</v>
      </c>
      <c r="AI88" s="8"/>
      <c r="AJ88" s="7" t="s">
        <v>78</v>
      </c>
      <c r="AK88" s="7" t="s">
        <v>78</v>
      </c>
      <c r="AL88" s="7" t="b">
        <v>0</v>
      </c>
      <c r="AM88" s="7" t="s">
        <v>3054</v>
      </c>
      <c r="AN88" s="7" t="b">
        <v>0</v>
      </c>
      <c r="AO88" s="7" t="b">
        <v>0</v>
      </c>
      <c r="AP88" s="7" t="b">
        <v>0</v>
      </c>
      <c r="AQ88" s="7" t="b">
        <v>0</v>
      </c>
      <c r="AR88" s="7" t="b">
        <v>0</v>
      </c>
      <c r="AS88" s="7" t="s">
        <v>84</v>
      </c>
      <c r="AT88" s="7" t="b">
        <v>0</v>
      </c>
      <c r="AU88" s="7" t="s">
        <v>1700</v>
      </c>
      <c r="AV88" s="7" t="s">
        <v>78</v>
      </c>
      <c r="AW88" s="7" t="s">
        <v>78</v>
      </c>
      <c r="AX88" s="8">
        <v>43983</v>
      </c>
      <c r="AY88" s="7" t="s">
        <v>85</v>
      </c>
      <c r="AZ88" s="7" t="s">
        <v>86</v>
      </c>
      <c r="BA88" s="7" t="s">
        <v>87</v>
      </c>
      <c r="BB88" s="7" t="b">
        <v>0</v>
      </c>
      <c r="BC88" s="7">
        <v>0</v>
      </c>
      <c r="BD88" s="7">
        <v>0</v>
      </c>
      <c r="BE88" s="7"/>
      <c r="BF88" s="7">
        <v>0</v>
      </c>
      <c r="BG88" s="7"/>
      <c r="BH88" s="7">
        <v>0</v>
      </c>
      <c r="BI88" s="7">
        <v>0</v>
      </c>
      <c r="BJ88" s="9">
        <v>110.8</v>
      </c>
    </row>
    <row r="89" spans="1:62" x14ac:dyDescent="0.25">
      <c r="A89" s="10" t="s">
        <v>3087</v>
      </c>
      <c r="B89" s="11" t="s">
        <v>1395</v>
      </c>
      <c r="C89" s="11" t="s">
        <v>1396</v>
      </c>
      <c r="D89" s="11" t="s">
        <v>876</v>
      </c>
      <c r="E89" s="11" t="s">
        <v>876</v>
      </c>
      <c r="F89" s="11" t="s">
        <v>64</v>
      </c>
      <c r="G89" s="11" t="s">
        <v>876</v>
      </c>
      <c r="H89" s="11" t="s">
        <v>2330</v>
      </c>
      <c r="I89" s="11" t="s">
        <v>1397</v>
      </c>
      <c r="J89" s="11" t="s">
        <v>2855</v>
      </c>
      <c r="K89" s="28">
        <v>111.28</v>
      </c>
      <c r="L89" s="28">
        <f t="shared" si="2"/>
        <v>111.28</v>
      </c>
      <c r="M89" s="28" t="e">
        <f>L89*(VLOOKUP(I89,#REF!,2,FALSE))</f>
        <v>#REF!</v>
      </c>
      <c r="N89" s="11" t="s">
        <v>67</v>
      </c>
      <c r="O89" s="11" t="s">
        <v>68</v>
      </c>
      <c r="P89" s="11" t="s">
        <v>69</v>
      </c>
      <c r="Q89" s="12">
        <v>44086.734212962961</v>
      </c>
      <c r="R89" s="12">
        <v>45181.734212962961</v>
      </c>
      <c r="S89" s="11" t="s">
        <v>70</v>
      </c>
      <c r="T89" s="12">
        <v>45181</v>
      </c>
      <c r="U89" s="11" t="s">
        <v>71</v>
      </c>
      <c r="V89" s="11" t="s">
        <v>72</v>
      </c>
      <c r="W89" s="11" t="s">
        <v>73</v>
      </c>
      <c r="X89" s="11" t="s">
        <v>73</v>
      </c>
      <c r="Y89" s="11" t="s">
        <v>74</v>
      </c>
      <c r="Z89" s="11" t="s">
        <v>106</v>
      </c>
      <c r="AA89" s="11" t="s">
        <v>1485</v>
      </c>
      <c r="AB89" s="11" t="s">
        <v>3088</v>
      </c>
      <c r="AC89" s="11" t="s">
        <v>78</v>
      </c>
      <c r="AD89" s="12"/>
      <c r="AE89" s="12"/>
      <c r="AF89" s="11"/>
      <c r="AG89" s="11" t="s">
        <v>78</v>
      </c>
      <c r="AH89" s="11" t="s">
        <v>78</v>
      </c>
      <c r="AI89" s="12"/>
      <c r="AJ89" s="11" t="s">
        <v>78</v>
      </c>
      <c r="AK89" s="11" t="s">
        <v>78</v>
      </c>
      <c r="AL89" s="11" t="b">
        <v>0</v>
      </c>
      <c r="AM89" s="11" t="s">
        <v>3089</v>
      </c>
      <c r="AN89" s="11" t="b">
        <v>0</v>
      </c>
      <c r="AO89" s="11" t="b">
        <v>0</v>
      </c>
      <c r="AP89" s="11" t="b">
        <v>0</v>
      </c>
      <c r="AQ89" s="11" t="b">
        <v>0</v>
      </c>
      <c r="AR89" s="11" t="b">
        <v>0</v>
      </c>
      <c r="AS89" s="11" t="s">
        <v>84</v>
      </c>
      <c r="AT89" s="11" t="b">
        <v>0</v>
      </c>
      <c r="AU89" s="11" t="s">
        <v>1700</v>
      </c>
      <c r="AV89" s="11" t="s">
        <v>78</v>
      </c>
      <c r="AW89" s="11" t="s">
        <v>78</v>
      </c>
      <c r="AX89" s="12">
        <v>44091</v>
      </c>
      <c r="AY89" s="11" t="s">
        <v>85</v>
      </c>
      <c r="AZ89" s="11" t="s">
        <v>86</v>
      </c>
      <c r="BA89" s="11" t="s">
        <v>87</v>
      </c>
      <c r="BB89" s="11" t="b">
        <v>0</v>
      </c>
      <c r="BC89" s="11">
        <v>0</v>
      </c>
      <c r="BD89" s="11">
        <v>0</v>
      </c>
      <c r="BE89" s="11"/>
      <c r="BF89" s="11">
        <v>0</v>
      </c>
      <c r="BG89" s="11"/>
      <c r="BH89" s="11">
        <v>0</v>
      </c>
      <c r="BI89" s="11">
        <v>0</v>
      </c>
      <c r="BJ89" s="13">
        <v>111.28</v>
      </c>
    </row>
    <row r="90" spans="1:62" x14ac:dyDescent="0.25">
      <c r="A90" s="10" t="s">
        <v>2901</v>
      </c>
      <c r="B90" s="11" t="s">
        <v>1395</v>
      </c>
      <c r="C90" s="11" t="s">
        <v>1396</v>
      </c>
      <c r="D90" s="11" t="s">
        <v>1880</v>
      </c>
      <c r="E90" s="11" t="s">
        <v>1880</v>
      </c>
      <c r="F90" s="11" t="s">
        <v>64</v>
      </c>
      <c r="G90" s="11" t="s">
        <v>1881</v>
      </c>
      <c r="H90" s="11" t="s">
        <v>2330</v>
      </c>
      <c r="I90" s="11" t="s">
        <v>1397</v>
      </c>
      <c r="J90" s="11" t="s">
        <v>2691</v>
      </c>
      <c r="K90" s="28">
        <v>115.25</v>
      </c>
      <c r="L90" s="28">
        <f t="shared" si="2"/>
        <v>115.25</v>
      </c>
      <c r="M90" s="28" t="e">
        <f>L90*(VLOOKUP(I90,#REF!,2,FALSE))</f>
        <v>#REF!</v>
      </c>
      <c r="N90" s="11" t="s">
        <v>67</v>
      </c>
      <c r="O90" s="11" t="s">
        <v>68</v>
      </c>
      <c r="P90" s="11" t="s">
        <v>69</v>
      </c>
      <c r="Q90" s="12">
        <v>43402.561030092591</v>
      </c>
      <c r="R90" s="12">
        <v>45228.561030092591</v>
      </c>
      <c r="S90" s="11" t="s">
        <v>70</v>
      </c>
      <c r="T90" s="12">
        <v>45228</v>
      </c>
      <c r="U90" s="11" t="s">
        <v>71</v>
      </c>
      <c r="V90" s="11" t="s">
        <v>104</v>
      </c>
      <c r="W90" s="11" t="s">
        <v>73</v>
      </c>
      <c r="X90" s="11" t="s">
        <v>73</v>
      </c>
      <c r="Y90" s="11" t="s">
        <v>74</v>
      </c>
      <c r="Z90" s="11" t="s">
        <v>106</v>
      </c>
      <c r="AA90" s="11" t="s">
        <v>1485</v>
      </c>
      <c r="AB90" s="11" t="s">
        <v>2902</v>
      </c>
      <c r="AC90" s="11" t="s">
        <v>2903</v>
      </c>
      <c r="AD90" s="12"/>
      <c r="AE90" s="12"/>
      <c r="AF90" s="11"/>
      <c r="AG90" s="11" t="s">
        <v>78</v>
      </c>
      <c r="AH90" s="11" t="s">
        <v>78</v>
      </c>
      <c r="AI90" s="12"/>
      <c r="AJ90" s="11" t="s">
        <v>78</v>
      </c>
      <c r="AK90" s="11" t="s">
        <v>78</v>
      </c>
      <c r="AL90" s="11" t="b">
        <v>0</v>
      </c>
      <c r="AM90" s="11" t="s">
        <v>2904</v>
      </c>
      <c r="AN90" s="11" t="b">
        <v>0</v>
      </c>
      <c r="AO90" s="11" t="b">
        <v>0</v>
      </c>
      <c r="AP90" s="11" t="b">
        <v>0</v>
      </c>
      <c r="AQ90" s="11" t="b">
        <v>0</v>
      </c>
      <c r="AR90" s="11" t="b">
        <v>0</v>
      </c>
      <c r="AS90" s="11" t="s">
        <v>84</v>
      </c>
      <c r="AT90" s="11" t="b">
        <v>0</v>
      </c>
      <c r="AU90" s="11" t="s">
        <v>1700</v>
      </c>
      <c r="AV90" s="11" t="s">
        <v>78</v>
      </c>
      <c r="AW90" s="11" t="s">
        <v>78</v>
      </c>
      <c r="AX90" s="12">
        <v>43411</v>
      </c>
      <c r="AY90" s="11" t="s">
        <v>85</v>
      </c>
      <c r="AZ90" s="11" t="s">
        <v>86</v>
      </c>
      <c r="BA90" s="11" t="s">
        <v>87</v>
      </c>
      <c r="BB90" s="11" t="b">
        <v>0</v>
      </c>
      <c r="BC90" s="11">
        <v>0</v>
      </c>
      <c r="BD90" s="11">
        <v>0</v>
      </c>
      <c r="BE90" s="11"/>
      <c r="BF90" s="11">
        <v>0</v>
      </c>
      <c r="BG90" s="11"/>
      <c r="BH90" s="11">
        <v>0</v>
      </c>
      <c r="BI90" s="11">
        <v>0</v>
      </c>
      <c r="BJ90" s="13">
        <v>115.25</v>
      </c>
    </row>
    <row r="91" spans="1:62" x14ac:dyDescent="0.25">
      <c r="A91" s="6" t="s">
        <v>2029</v>
      </c>
      <c r="B91" s="7" t="s">
        <v>1395</v>
      </c>
      <c r="C91" s="7" t="s">
        <v>1396</v>
      </c>
      <c r="D91" s="7" t="s">
        <v>1880</v>
      </c>
      <c r="E91" s="7" t="s">
        <v>1880</v>
      </c>
      <c r="F91" s="7" t="s">
        <v>64</v>
      </c>
      <c r="G91" s="7" t="s">
        <v>1881</v>
      </c>
      <c r="H91" s="7" t="s">
        <v>281</v>
      </c>
      <c r="I91" s="7" t="s">
        <v>1397</v>
      </c>
      <c r="J91" s="7" t="s">
        <v>1406</v>
      </c>
      <c r="K91" s="33">
        <v>115.47</v>
      </c>
      <c r="L91" s="33">
        <f t="shared" si="2"/>
        <v>115.47</v>
      </c>
      <c r="M91" s="33" t="e">
        <f>L91*(VLOOKUP(I91,#REF!,2,FALSE))</f>
        <v>#REF!</v>
      </c>
      <c r="N91" s="7" t="s">
        <v>67</v>
      </c>
      <c r="O91" s="7" t="s">
        <v>68</v>
      </c>
      <c r="P91" s="7" t="s">
        <v>69</v>
      </c>
      <c r="Q91" s="8">
        <v>45125.449178240742</v>
      </c>
      <c r="R91" s="8">
        <v>45491.411111111112</v>
      </c>
      <c r="S91" s="7" t="s">
        <v>70</v>
      </c>
      <c r="T91" s="8">
        <v>45491</v>
      </c>
      <c r="U91" s="7" t="s">
        <v>71</v>
      </c>
      <c r="V91" s="7" t="s">
        <v>104</v>
      </c>
      <c r="W91" s="7" t="s">
        <v>73</v>
      </c>
      <c r="X91" s="7" t="s">
        <v>73</v>
      </c>
      <c r="Y91" s="7" t="s">
        <v>92</v>
      </c>
      <c r="Z91" s="7" t="s">
        <v>106</v>
      </c>
      <c r="AA91" s="7" t="s">
        <v>1485</v>
      </c>
      <c r="AB91" s="7" t="s">
        <v>2030</v>
      </c>
      <c r="AC91" s="7" t="s">
        <v>2031</v>
      </c>
      <c r="AD91" s="8"/>
      <c r="AE91" s="8"/>
      <c r="AF91" s="7"/>
      <c r="AG91" s="7" t="s">
        <v>78</v>
      </c>
      <c r="AH91" s="7" t="s">
        <v>78</v>
      </c>
      <c r="AI91" s="8"/>
      <c r="AJ91" s="7" t="s">
        <v>2032</v>
      </c>
      <c r="AK91" s="7" t="s">
        <v>78</v>
      </c>
      <c r="AL91" s="7" t="b">
        <v>0</v>
      </c>
      <c r="AM91" s="7" t="s">
        <v>2033</v>
      </c>
      <c r="AN91" s="7" t="b">
        <v>0</v>
      </c>
      <c r="AO91" s="7" t="b">
        <v>0</v>
      </c>
      <c r="AP91" s="7" t="b">
        <v>0</v>
      </c>
      <c r="AQ91" s="7" t="b">
        <v>0</v>
      </c>
      <c r="AR91" s="7" t="b">
        <v>0</v>
      </c>
      <c r="AS91" s="7" t="s">
        <v>84</v>
      </c>
      <c r="AT91" s="7" t="b">
        <v>0</v>
      </c>
      <c r="AU91" s="7" t="s">
        <v>710</v>
      </c>
      <c r="AV91" s="7" t="s">
        <v>78</v>
      </c>
      <c r="AW91" s="7" t="s">
        <v>78</v>
      </c>
      <c r="AX91" s="8">
        <v>45117</v>
      </c>
      <c r="AY91" s="7" t="s">
        <v>85</v>
      </c>
      <c r="AZ91" s="7" t="s">
        <v>86</v>
      </c>
      <c r="BA91" s="7" t="s">
        <v>87</v>
      </c>
      <c r="BB91" s="7" t="b">
        <v>0</v>
      </c>
      <c r="BC91" s="7">
        <v>0</v>
      </c>
      <c r="BD91" s="7">
        <v>0</v>
      </c>
      <c r="BE91" s="7"/>
      <c r="BF91" s="7">
        <v>0</v>
      </c>
      <c r="BG91" s="7"/>
      <c r="BH91" s="7">
        <v>0</v>
      </c>
      <c r="BI91" s="7">
        <v>0</v>
      </c>
      <c r="BJ91" s="9">
        <v>115.47</v>
      </c>
    </row>
    <row r="92" spans="1:62" x14ac:dyDescent="0.25">
      <c r="A92" s="6" t="s">
        <v>2962</v>
      </c>
      <c r="B92" s="7" t="s">
        <v>1395</v>
      </c>
      <c r="C92" s="7" t="s">
        <v>1396</v>
      </c>
      <c r="D92" s="7" t="s">
        <v>227</v>
      </c>
      <c r="E92" s="7" t="s">
        <v>228</v>
      </c>
      <c r="F92" s="7" t="s">
        <v>229</v>
      </c>
      <c r="G92" s="7" t="s">
        <v>228</v>
      </c>
      <c r="H92" s="7" t="s">
        <v>2330</v>
      </c>
      <c r="I92" s="7" t="s">
        <v>1397</v>
      </c>
      <c r="J92" s="7" t="s">
        <v>2691</v>
      </c>
      <c r="K92" s="33">
        <v>115.79</v>
      </c>
      <c r="L92" s="33">
        <f t="shared" si="2"/>
        <v>115.79</v>
      </c>
      <c r="M92" s="33" t="e">
        <f>L92*(VLOOKUP(I92,#REF!,2,FALSE))</f>
        <v>#REF!</v>
      </c>
      <c r="N92" s="7" t="s">
        <v>67</v>
      </c>
      <c r="O92" s="7" t="s">
        <v>68</v>
      </c>
      <c r="P92" s="7" t="s">
        <v>160</v>
      </c>
      <c r="Q92" s="8">
        <v>43722.793657407405</v>
      </c>
      <c r="R92" s="8">
        <v>45183.793657407405</v>
      </c>
      <c r="S92" s="7" t="s">
        <v>70</v>
      </c>
      <c r="T92" s="8">
        <v>45183</v>
      </c>
      <c r="U92" s="7" t="s">
        <v>215</v>
      </c>
      <c r="V92" s="7" t="s">
        <v>104</v>
      </c>
      <c r="W92" s="7" t="s">
        <v>73</v>
      </c>
      <c r="X92" s="7" t="s">
        <v>73</v>
      </c>
      <c r="Y92" s="7" t="s">
        <v>151</v>
      </c>
      <c r="Z92" s="7" t="s">
        <v>106</v>
      </c>
      <c r="AA92" s="7" t="s">
        <v>1485</v>
      </c>
      <c r="AB92" s="7" t="s">
        <v>2963</v>
      </c>
      <c r="AC92" s="7" t="s">
        <v>2964</v>
      </c>
      <c r="AD92" s="8"/>
      <c r="AE92" s="8"/>
      <c r="AF92" s="7"/>
      <c r="AG92" s="7" t="s">
        <v>78</v>
      </c>
      <c r="AH92" s="7" t="s">
        <v>78</v>
      </c>
      <c r="AI92" s="8"/>
      <c r="AJ92" s="7" t="s">
        <v>78</v>
      </c>
      <c r="AK92" s="7" t="s">
        <v>78</v>
      </c>
      <c r="AL92" s="7" t="b">
        <v>0</v>
      </c>
      <c r="AM92" s="7" t="s">
        <v>2965</v>
      </c>
      <c r="AN92" s="7" t="b">
        <v>0</v>
      </c>
      <c r="AO92" s="7" t="b">
        <v>0</v>
      </c>
      <c r="AP92" s="7" t="b">
        <v>0</v>
      </c>
      <c r="AQ92" s="7" t="b">
        <v>0</v>
      </c>
      <c r="AR92" s="7" t="b">
        <v>0</v>
      </c>
      <c r="AS92" s="7" t="s">
        <v>84</v>
      </c>
      <c r="AT92" s="7" t="b">
        <v>0</v>
      </c>
      <c r="AU92" s="7" t="s">
        <v>2437</v>
      </c>
      <c r="AV92" s="7" t="s">
        <v>78</v>
      </c>
      <c r="AW92" s="7" t="s">
        <v>78</v>
      </c>
      <c r="AX92" s="8">
        <v>43712</v>
      </c>
      <c r="AY92" s="7" t="s">
        <v>85</v>
      </c>
      <c r="AZ92" s="7" t="s">
        <v>86</v>
      </c>
      <c r="BA92" s="7" t="s">
        <v>87</v>
      </c>
      <c r="BB92" s="7" t="b">
        <v>0</v>
      </c>
      <c r="BC92" s="7">
        <v>0</v>
      </c>
      <c r="BD92" s="7">
        <v>0</v>
      </c>
      <c r="BE92" s="7"/>
      <c r="BF92" s="7">
        <v>0</v>
      </c>
      <c r="BG92" s="7"/>
      <c r="BH92" s="7">
        <v>0</v>
      </c>
      <c r="BI92" s="7">
        <v>0</v>
      </c>
      <c r="BJ92" s="9">
        <v>115.79</v>
      </c>
    </row>
    <row r="93" spans="1:62" x14ac:dyDescent="0.25">
      <c r="A93" s="10" t="s">
        <v>1047</v>
      </c>
      <c r="B93" s="11" t="s">
        <v>234</v>
      </c>
      <c r="C93" s="11" t="s">
        <v>235</v>
      </c>
      <c r="D93" s="11" t="s">
        <v>214</v>
      </c>
      <c r="E93" s="11" t="s">
        <v>214</v>
      </c>
      <c r="F93" s="11" t="s">
        <v>64</v>
      </c>
      <c r="G93" s="11" t="s">
        <v>214</v>
      </c>
      <c r="H93" s="11" t="s">
        <v>281</v>
      </c>
      <c r="I93" s="11" t="s">
        <v>237</v>
      </c>
      <c r="J93" s="11" t="s">
        <v>1022</v>
      </c>
      <c r="K93" s="28">
        <v>115.79</v>
      </c>
      <c r="L93" s="28">
        <f t="shared" si="2"/>
        <v>115.79</v>
      </c>
      <c r="M93" s="28" t="e">
        <f>L93*(VLOOKUP(I93,#REF!,2,FALSE))</f>
        <v>#REF!</v>
      </c>
      <c r="N93" s="11" t="s">
        <v>67</v>
      </c>
      <c r="O93" s="11" t="s">
        <v>68</v>
      </c>
      <c r="P93" s="11" t="s">
        <v>69</v>
      </c>
      <c r="Q93" s="12">
        <v>44958.453206018516</v>
      </c>
      <c r="R93" s="12">
        <v>45323.383668981478</v>
      </c>
      <c r="S93" s="11" t="s">
        <v>70</v>
      </c>
      <c r="T93" s="12">
        <v>45323</v>
      </c>
      <c r="U93" s="11" t="s">
        <v>215</v>
      </c>
      <c r="V93" s="11" t="s">
        <v>104</v>
      </c>
      <c r="W93" s="11" t="s">
        <v>73</v>
      </c>
      <c r="X93" s="11" t="s">
        <v>73</v>
      </c>
      <c r="Y93" s="11" t="s">
        <v>74</v>
      </c>
      <c r="Z93" s="11" t="s">
        <v>75</v>
      </c>
      <c r="AA93" s="11" t="s">
        <v>1004</v>
      </c>
      <c r="AB93" s="11" t="s">
        <v>1048</v>
      </c>
      <c r="AC93" s="11" t="s">
        <v>78</v>
      </c>
      <c r="AD93" s="12"/>
      <c r="AE93" s="12"/>
      <c r="AF93" s="11"/>
      <c r="AG93" s="11" t="s">
        <v>78</v>
      </c>
      <c r="AH93" s="11" t="s">
        <v>78</v>
      </c>
      <c r="AI93" s="12"/>
      <c r="AJ93" s="11" t="s">
        <v>1049</v>
      </c>
      <c r="AK93" s="11" t="s">
        <v>78</v>
      </c>
      <c r="AL93" s="11" t="b">
        <v>0</v>
      </c>
      <c r="AM93" s="11" t="s">
        <v>1050</v>
      </c>
      <c r="AN93" s="11" t="b">
        <v>0</v>
      </c>
      <c r="AO93" s="11" t="b">
        <v>0</v>
      </c>
      <c r="AP93" s="11" t="b">
        <v>0</v>
      </c>
      <c r="AQ93" s="11" t="b">
        <v>0</v>
      </c>
      <c r="AR93" s="11" t="b">
        <v>0</v>
      </c>
      <c r="AS93" s="11" t="s">
        <v>84</v>
      </c>
      <c r="AT93" s="11" t="b">
        <v>0</v>
      </c>
      <c r="AU93" s="11" t="s">
        <v>710</v>
      </c>
      <c r="AV93" s="11" t="s">
        <v>78</v>
      </c>
      <c r="AW93" s="11" t="s">
        <v>78</v>
      </c>
      <c r="AX93" s="12">
        <v>44939</v>
      </c>
      <c r="AY93" s="11" t="s">
        <v>85</v>
      </c>
      <c r="AZ93" s="11" t="s">
        <v>86</v>
      </c>
      <c r="BA93" s="11" t="s">
        <v>87</v>
      </c>
      <c r="BB93" s="11" t="b">
        <v>0</v>
      </c>
      <c r="BC93" s="11">
        <v>0</v>
      </c>
      <c r="BD93" s="11">
        <v>0</v>
      </c>
      <c r="BE93" s="11"/>
      <c r="BF93" s="11">
        <v>0</v>
      </c>
      <c r="BG93" s="11"/>
      <c r="BH93" s="11">
        <v>1</v>
      </c>
      <c r="BI93" s="11">
        <v>224.35</v>
      </c>
      <c r="BJ93" s="13">
        <v>115.79</v>
      </c>
    </row>
    <row r="94" spans="1:62" x14ac:dyDescent="0.25">
      <c r="A94" s="6" t="s">
        <v>2309</v>
      </c>
      <c r="B94" s="7" t="s">
        <v>2271</v>
      </c>
      <c r="C94" s="7" t="s">
        <v>2272</v>
      </c>
      <c r="D94" s="7" t="s">
        <v>1274</v>
      </c>
      <c r="E94" s="7" t="s">
        <v>1274</v>
      </c>
      <c r="F94" s="7" t="s">
        <v>64</v>
      </c>
      <c r="G94" s="7" t="s">
        <v>1274</v>
      </c>
      <c r="H94" s="7" t="s">
        <v>281</v>
      </c>
      <c r="I94" s="7" t="s">
        <v>2274</v>
      </c>
      <c r="J94" s="7" t="s">
        <v>2275</v>
      </c>
      <c r="K94" s="33">
        <v>116.52</v>
      </c>
      <c r="L94" s="33">
        <f t="shared" si="2"/>
        <v>116.52</v>
      </c>
      <c r="M94" s="33" t="e">
        <f>L94*(VLOOKUP(I94,#REF!,2,FALSE))</f>
        <v>#REF!</v>
      </c>
      <c r="N94" s="7" t="s">
        <v>67</v>
      </c>
      <c r="O94" s="7" t="s">
        <v>68</v>
      </c>
      <c r="P94" s="7" t="s">
        <v>69</v>
      </c>
      <c r="Q94" s="8">
        <v>42736.522997685184</v>
      </c>
      <c r="R94" s="8">
        <v>45292.522997685184</v>
      </c>
      <c r="S94" s="7" t="s">
        <v>70</v>
      </c>
      <c r="T94" s="8">
        <v>45170</v>
      </c>
      <c r="U94" s="7" t="s">
        <v>71</v>
      </c>
      <c r="V94" s="7" t="s">
        <v>514</v>
      </c>
      <c r="W94" s="7" t="s">
        <v>73</v>
      </c>
      <c r="X94" s="7" t="s">
        <v>73</v>
      </c>
      <c r="Y94" s="7" t="s">
        <v>105</v>
      </c>
      <c r="Z94" s="7" t="s">
        <v>106</v>
      </c>
      <c r="AA94" s="7" t="s">
        <v>2276</v>
      </c>
      <c r="AB94" s="7" t="s">
        <v>2310</v>
      </c>
      <c r="AC94" s="7" t="s">
        <v>78</v>
      </c>
      <c r="AD94" s="8"/>
      <c r="AE94" s="8"/>
      <c r="AF94" s="7"/>
      <c r="AG94" s="7" t="s">
        <v>78</v>
      </c>
      <c r="AH94" s="7" t="s">
        <v>78</v>
      </c>
      <c r="AI94" s="8"/>
      <c r="AJ94" s="7" t="s">
        <v>78</v>
      </c>
      <c r="AK94" s="7" t="s">
        <v>78</v>
      </c>
      <c r="AL94" s="7" t="b">
        <v>0</v>
      </c>
      <c r="AM94" s="7" t="s">
        <v>2311</v>
      </c>
      <c r="AN94" s="7" t="b">
        <v>0</v>
      </c>
      <c r="AO94" s="7" t="b">
        <v>0</v>
      </c>
      <c r="AP94" s="7" t="b">
        <v>0</v>
      </c>
      <c r="AQ94" s="7" t="b">
        <v>0</v>
      </c>
      <c r="AR94" s="7" t="b">
        <v>0</v>
      </c>
      <c r="AS94" s="7" t="s">
        <v>84</v>
      </c>
      <c r="AT94" s="7" t="b">
        <v>0</v>
      </c>
      <c r="AU94" s="7" t="s">
        <v>1258</v>
      </c>
      <c r="AV94" s="7" t="s">
        <v>78</v>
      </c>
      <c r="AW94" s="7" t="s">
        <v>78</v>
      </c>
      <c r="AX94" s="8">
        <v>42746</v>
      </c>
      <c r="AY94" s="7" t="s">
        <v>85</v>
      </c>
      <c r="AZ94" s="7" t="s">
        <v>86</v>
      </c>
      <c r="BA94" s="7" t="s">
        <v>87</v>
      </c>
      <c r="BB94" s="7" t="b">
        <v>0</v>
      </c>
      <c r="BC94" s="7">
        <v>0</v>
      </c>
      <c r="BD94" s="7">
        <v>0</v>
      </c>
      <c r="BE94" s="7"/>
      <c r="BF94" s="7">
        <v>0</v>
      </c>
      <c r="BG94" s="7"/>
      <c r="BH94" s="7">
        <v>0</v>
      </c>
      <c r="BI94" s="7">
        <v>0</v>
      </c>
      <c r="BJ94" s="9">
        <v>116.52</v>
      </c>
    </row>
    <row r="95" spans="1:62" x14ac:dyDescent="0.25">
      <c r="A95" s="10" t="s">
        <v>1259</v>
      </c>
      <c r="B95" s="11" t="s">
        <v>1251</v>
      </c>
      <c r="C95" s="11" t="s">
        <v>1175</v>
      </c>
      <c r="D95" s="11" t="s">
        <v>1260</v>
      </c>
      <c r="E95" s="11" t="s">
        <v>1260</v>
      </c>
      <c r="F95" s="11" t="s">
        <v>64</v>
      </c>
      <c r="G95" s="11" t="s">
        <v>1260</v>
      </c>
      <c r="H95" s="11" t="s">
        <v>281</v>
      </c>
      <c r="I95" s="11" t="s">
        <v>1176</v>
      </c>
      <c r="J95" s="11" t="s">
        <v>1177</v>
      </c>
      <c r="K95" s="28">
        <v>116.6</v>
      </c>
      <c r="L95" s="28">
        <f t="shared" si="2"/>
        <v>116.6</v>
      </c>
      <c r="M95" s="28" t="e">
        <f>L95*(VLOOKUP(I95,#REF!,2,FALSE))</f>
        <v>#REF!</v>
      </c>
      <c r="N95" s="11" t="s">
        <v>67</v>
      </c>
      <c r="O95" s="11" t="s">
        <v>68</v>
      </c>
      <c r="P95" s="11" t="s">
        <v>69</v>
      </c>
      <c r="Q95" s="12">
        <v>42683.439305555556</v>
      </c>
      <c r="R95" s="12">
        <v>45239.439305555556</v>
      </c>
      <c r="S95" s="11" t="s">
        <v>70</v>
      </c>
      <c r="T95" s="12">
        <v>45239</v>
      </c>
      <c r="U95" s="11" t="s">
        <v>71</v>
      </c>
      <c r="V95" s="11" t="s">
        <v>104</v>
      </c>
      <c r="W95" s="11" t="s">
        <v>73</v>
      </c>
      <c r="X95" s="11" t="s">
        <v>73</v>
      </c>
      <c r="Y95" s="11" t="s">
        <v>74</v>
      </c>
      <c r="Z95" s="11" t="s">
        <v>106</v>
      </c>
      <c r="AA95" s="11" t="s">
        <v>1178</v>
      </c>
      <c r="AB95" s="11" t="s">
        <v>1261</v>
      </c>
      <c r="AC95" s="11" t="s">
        <v>78</v>
      </c>
      <c r="AD95" s="12"/>
      <c r="AE95" s="12"/>
      <c r="AF95" s="11"/>
      <c r="AG95" s="11" t="s">
        <v>78</v>
      </c>
      <c r="AH95" s="11" t="s">
        <v>78</v>
      </c>
      <c r="AI95" s="12"/>
      <c r="AJ95" s="11" t="s">
        <v>78</v>
      </c>
      <c r="AK95" s="11" t="s">
        <v>78</v>
      </c>
      <c r="AL95" s="11" t="b">
        <v>0</v>
      </c>
      <c r="AM95" s="11" t="s">
        <v>1262</v>
      </c>
      <c r="AN95" s="11" t="b">
        <v>0</v>
      </c>
      <c r="AO95" s="11" t="b">
        <v>0</v>
      </c>
      <c r="AP95" s="11" t="b">
        <v>0</v>
      </c>
      <c r="AQ95" s="11" t="b">
        <v>0</v>
      </c>
      <c r="AR95" s="11" t="b">
        <v>0</v>
      </c>
      <c r="AS95" s="11" t="s">
        <v>84</v>
      </c>
      <c r="AT95" s="11" t="b">
        <v>0</v>
      </c>
      <c r="AU95" s="11" t="s">
        <v>1258</v>
      </c>
      <c r="AV95" s="11" t="s">
        <v>78</v>
      </c>
      <c r="AW95" s="11" t="s">
        <v>78</v>
      </c>
      <c r="AX95" s="12">
        <v>42692</v>
      </c>
      <c r="AY95" s="11" t="s">
        <v>85</v>
      </c>
      <c r="AZ95" s="11" t="s">
        <v>86</v>
      </c>
      <c r="BA95" s="11" t="s">
        <v>87</v>
      </c>
      <c r="BB95" s="11" t="b">
        <v>0</v>
      </c>
      <c r="BC95" s="11">
        <v>0</v>
      </c>
      <c r="BD95" s="11">
        <v>0</v>
      </c>
      <c r="BE95" s="11"/>
      <c r="BF95" s="11">
        <v>0</v>
      </c>
      <c r="BG95" s="11"/>
      <c r="BH95" s="11">
        <v>0</v>
      </c>
      <c r="BI95" s="11">
        <v>0</v>
      </c>
      <c r="BJ95" s="13">
        <v>116.6</v>
      </c>
    </row>
    <row r="96" spans="1:62" x14ac:dyDescent="0.25">
      <c r="A96" s="10" t="s">
        <v>2532</v>
      </c>
      <c r="B96" s="11" t="s">
        <v>1066</v>
      </c>
      <c r="C96" s="11" t="s">
        <v>1067</v>
      </c>
      <c r="D96" s="11" t="s">
        <v>2533</v>
      </c>
      <c r="E96" s="11" t="s">
        <v>2533</v>
      </c>
      <c r="F96" s="11" t="s">
        <v>168</v>
      </c>
      <c r="G96" s="11" t="s">
        <v>2533</v>
      </c>
      <c r="H96" s="11" t="s">
        <v>2330</v>
      </c>
      <c r="I96" s="11" t="s">
        <v>1069</v>
      </c>
      <c r="J96" s="11" t="s">
        <v>2526</v>
      </c>
      <c r="K96" s="28">
        <v>117.26</v>
      </c>
      <c r="L96" s="28">
        <f t="shared" si="2"/>
        <v>117.26</v>
      </c>
      <c r="M96" s="28" t="e">
        <f>L96*(VLOOKUP(I96,#REF!,2,FALSE))</f>
        <v>#REF!</v>
      </c>
      <c r="N96" s="11" t="s">
        <v>67</v>
      </c>
      <c r="O96" s="11" t="s">
        <v>68</v>
      </c>
      <c r="P96" s="11" t="s">
        <v>160</v>
      </c>
      <c r="Q96" s="12">
        <v>42481</v>
      </c>
      <c r="R96" s="12">
        <v>45403.577233796299</v>
      </c>
      <c r="S96" s="11" t="s">
        <v>70</v>
      </c>
      <c r="T96" s="12">
        <v>45403</v>
      </c>
      <c r="U96" s="11" t="s">
        <v>71</v>
      </c>
      <c r="V96" s="11" t="s">
        <v>104</v>
      </c>
      <c r="W96" s="11" t="s">
        <v>73</v>
      </c>
      <c r="X96" s="11" t="s">
        <v>73</v>
      </c>
      <c r="Y96" s="11" t="s">
        <v>74</v>
      </c>
      <c r="Z96" s="11" t="s">
        <v>75</v>
      </c>
      <c r="AA96" s="11" t="s">
        <v>1071</v>
      </c>
      <c r="AB96" s="11" t="s">
        <v>2534</v>
      </c>
      <c r="AC96" s="11" t="s">
        <v>78</v>
      </c>
      <c r="AD96" s="12"/>
      <c r="AE96" s="12"/>
      <c r="AF96" s="11"/>
      <c r="AG96" s="11" t="s">
        <v>78</v>
      </c>
      <c r="AH96" s="11" t="s">
        <v>78</v>
      </c>
      <c r="AI96" s="12"/>
      <c r="AJ96" s="11" t="s">
        <v>78</v>
      </c>
      <c r="AK96" s="11" t="s">
        <v>78</v>
      </c>
      <c r="AL96" s="11" t="b">
        <v>0</v>
      </c>
      <c r="AM96" s="11" t="s">
        <v>2535</v>
      </c>
      <c r="AN96" s="11" t="b">
        <v>0</v>
      </c>
      <c r="AO96" s="11" t="b">
        <v>0</v>
      </c>
      <c r="AP96" s="11" t="b">
        <v>0</v>
      </c>
      <c r="AQ96" s="11" t="b">
        <v>0</v>
      </c>
      <c r="AR96" s="11" t="b">
        <v>0</v>
      </c>
      <c r="AS96" s="11" t="s">
        <v>84</v>
      </c>
      <c r="AT96" s="11" t="b">
        <v>0</v>
      </c>
      <c r="AU96" s="11" t="s">
        <v>1700</v>
      </c>
      <c r="AV96" s="11" t="s">
        <v>78</v>
      </c>
      <c r="AW96" s="11" t="s">
        <v>78</v>
      </c>
      <c r="AX96" s="12">
        <v>42500</v>
      </c>
      <c r="AY96" s="11" t="s">
        <v>85</v>
      </c>
      <c r="AZ96" s="11" t="s">
        <v>86</v>
      </c>
      <c r="BA96" s="11" t="s">
        <v>87</v>
      </c>
      <c r="BB96" s="11" t="b">
        <v>0</v>
      </c>
      <c r="BC96" s="11">
        <v>3</v>
      </c>
      <c r="BD96" s="11">
        <v>3</v>
      </c>
      <c r="BE96" s="11">
        <v>2671</v>
      </c>
      <c r="BF96" s="11">
        <v>1</v>
      </c>
      <c r="BG96" s="11">
        <v>907</v>
      </c>
      <c r="BH96" s="11">
        <v>1</v>
      </c>
      <c r="BI96" s="11">
        <v>907</v>
      </c>
      <c r="BJ96" s="13">
        <v>117.26</v>
      </c>
    </row>
    <row r="97" spans="1:62" x14ac:dyDescent="0.25">
      <c r="A97" s="10" t="s">
        <v>2305</v>
      </c>
      <c r="B97" s="11" t="s">
        <v>2271</v>
      </c>
      <c r="C97" s="11" t="s">
        <v>2272</v>
      </c>
      <c r="D97" s="11" t="s">
        <v>2306</v>
      </c>
      <c r="E97" s="11" t="s">
        <v>1274</v>
      </c>
      <c r="F97" s="11" t="s">
        <v>64</v>
      </c>
      <c r="G97" s="11" t="s">
        <v>1274</v>
      </c>
      <c r="H97" s="11" t="s">
        <v>281</v>
      </c>
      <c r="I97" s="11" t="s">
        <v>2274</v>
      </c>
      <c r="J97" s="11" t="s">
        <v>2275</v>
      </c>
      <c r="K97" s="28">
        <v>117.84</v>
      </c>
      <c r="L97" s="28">
        <f t="shared" si="2"/>
        <v>117.84</v>
      </c>
      <c r="M97" s="28" t="e">
        <f>L97*(VLOOKUP(I97,#REF!,2,FALSE))</f>
        <v>#REF!</v>
      </c>
      <c r="N97" s="11" t="s">
        <v>67</v>
      </c>
      <c r="O97" s="11" t="s">
        <v>68</v>
      </c>
      <c r="P97" s="11" t="s">
        <v>69</v>
      </c>
      <c r="Q97" s="12">
        <v>42736.519305555557</v>
      </c>
      <c r="R97" s="12">
        <v>45292.519305555557</v>
      </c>
      <c r="S97" s="11" t="s">
        <v>70</v>
      </c>
      <c r="T97" s="12">
        <v>45170</v>
      </c>
      <c r="U97" s="11" t="s">
        <v>71</v>
      </c>
      <c r="V97" s="11" t="s">
        <v>514</v>
      </c>
      <c r="W97" s="11" t="s">
        <v>73</v>
      </c>
      <c r="X97" s="11" t="s">
        <v>73</v>
      </c>
      <c r="Y97" s="11" t="s">
        <v>105</v>
      </c>
      <c r="Z97" s="11" t="s">
        <v>106</v>
      </c>
      <c r="AA97" s="11" t="s">
        <v>2276</v>
      </c>
      <c r="AB97" s="11" t="s">
        <v>2307</v>
      </c>
      <c r="AC97" s="11" t="s">
        <v>78</v>
      </c>
      <c r="AD97" s="12"/>
      <c r="AE97" s="12"/>
      <c r="AF97" s="11"/>
      <c r="AG97" s="11" t="s">
        <v>78</v>
      </c>
      <c r="AH97" s="11" t="s">
        <v>78</v>
      </c>
      <c r="AI97" s="12"/>
      <c r="AJ97" s="11" t="s">
        <v>78</v>
      </c>
      <c r="AK97" s="11" t="s">
        <v>78</v>
      </c>
      <c r="AL97" s="11" t="b">
        <v>0</v>
      </c>
      <c r="AM97" s="11" t="s">
        <v>2308</v>
      </c>
      <c r="AN97" s="11" t="b">
        <v>0</v>
      </c>
      <c r="AO97" s="11" t="b">
        <v>0</v>
      </c>
      <c r="AP97" s="11" t="b">
        <v>0</v>
      </c>
      <c r="AQ97" s="11" t="b">
        <v>0</v>
      </c>
      <c r="AR97" s="11" t="b">
        <v>0</v>
      </c>
      <c r="AS97" s="11" t="s">
        <v>84</v>
      </c>
      <c r="AT97" s="11" t="b">
        <v>0</v>
      </c>
      <c r="AU97" s="11" t="s">
        <v>1258</v>
      </c>
      <c r="AV97" s="11" t="s">
        <v>78</v>
      </c>
      <c r="AW97" s="11" t="s">
        <v>78</v>
      </c>
      <c r="AX97" s="12">
        <v>42740</v>
      </c>
      <c r="AY97" s="11" t="s">
        <v>85</v>
      </c>
      <c r="AZ97" s="11" t="s">
        <v>86</v>
      </c>
      <c r="BA97" s="11" t="s">
        <v>87</v>
      </c>
      <c r="BB97" s="11" t="b">
        <v>0</v>
      </c>
      <c r="BC97" s="11">
        <v>0</v>
      </c>
      <c r="BD97" s="11">
        <v>0</v>
      </c>
      <c r="BE97" s="11"/>
      <c r="BF97" s="11">
        <v>0</v>
      </c>
      <c r="BG97" s="11"/>
      <c r="BH97" s="11">
        <v>0</v>
      </c>
      <c r="BI97" s="11">
        <v>0</v>
      </c>
      <c r="BJ97" s="13">
        <v>117.84</v>
      </c>
    </row>
    <row r="98" spans="1:62" x14ac:dyDescent="0.25">
      <c r="A98" s="10" t="s">
        <v>943</v>
      </c>
      <c r="B98" s="11" t="s">
        <v>61</v>
      </c>
      <c r="C98" s="11" t="s">
        <v>62</v>
      </c>
      <c r="D98" s="11" t="s">
        <v>944</v>
      </c>
      <c r="E98" s="11" t="s">
        <v>944</v>
      </c>
      <c r="F98" s="11" t="s">
        <v>64</v>
      </c>
      <c r="G98" s="11" t="s">
        <v>944</v>
      </c>
      <c r="H98" s="11" t="s">
        <v>281</v>
      </c>
      <c r="I98" s="11" t="s">
        <v>66</v>
      </c>
      <c r="J98" s="11" t="s">
        <v>282</v>
      </c>
      <c r="K98" s="28">
        <v>117.86</v>
      </c>
      <c r="L98" s="28">
        <f t="shared" si="2"/>
        <v>117.86</v>
      </c>
      <c r="M98" s="28" t="e">
        <f>L98*(VLOOKUP(I98,#REF!,2,FALSE))</f>
        <v>#REF!</v>
      </c>
      <c r="N98" s="11" t="s">
        <v>67</v>
      </c>
      <c r="O98" s="11" t="s">
        <v>68</v>
      </c>
      <c r="P98" s="11" t="s">
        <v>69</v>
      </c>
      <c r="Q98" s="12">
        <v>45016</v>
      </c>
      <c r="R98" s="12">
        <v>45299.409444444442</v>
      </c>
      <c r="S98" s="11" t="s">
        <v>70</v>
      </c>
      <c r="T98" s="12">
        <v>45299</v>
      </c>
      <c r="U98" s="11" t="s">
        <v>71</v>
      </c>
      <c r="V98" s="11" t="s">
        <v>104</v>
      </c>
      <c r="W98" s="11" t="s">
        <v>73</v>
      </c>
      <c r="X98" s="11" t="s">
        <v>73</v>
      </c>
      <c r="Y98" s="11" t="s">
        <v>74</v>
      </c>
      <c r="Z98" s="11" t="s">
        <v>75</v>
      </c>
      <c r="AA98" s="11" t="s">
        <v>122</v>
      </c>
      <c r="AB98" s="11" t="s">
        <v>945</v>
      </c>
      <c r="AC98" s="11" t="s">
        <v>78</v>
      </c>
      <c r="AD98" s="12"/>
      <c r="AE98" s="12"/>
      <c r="AF98" s="11"/>
      <c r="AG98" s="11" t="s">
        <v>78</v>
      </c>
      <c r="AH98" s="11" t="s">
        <v>78</v>
      </c>
      <c r="AI98" s="12"/>
      <c r="AJ98" s="11" t="s">
        <v>946</v>
      </c>
      <c r="AK98" s="11" t="s">
        <v>78</v>
      </c>
      <c r="AL98" s="11" t="b">
        <v>0</v>
      </c>
      <c r="AM98" s="11" t="s">
        <v>947</v>
      </c>
      <c r="AN98" s="11" t="b">
        <v>0</v>
      </c>
      <c r="AO98" s="11" t="b">
        <v>0</v>
      </c>
      <c r="AP98" s="11" t="b">
        <v>0</v>
      </c>
      <c r="AQ98" s="11" t="b">
        <v>0</v>
      </c>
      <c r="AR98" s="11" t="b">
        <v>0</v>
      </c>
      <c r="AS98" s="11" t="s">
        <v>84</v>
      </c>
      <c r="AT98" s="11" t="b">
        <v>0</v>
      </c>
      <c r="AU98" s="11" t="s">
        <v>317</v>
      </c>
      <c r="AV98" s="11" t="s">
        <v>78</v>
      </c>
      <c r="AW98" s="11" t="s">
        <v>78</v>
      </c>
      <c r="AX98" s="12">
        <v>45016</v>
      </c>
      <c r="AY98" s="11" t="s">
        <v>85</v>
      </c>
      <c r="AZ98" s="11" t="s">
        <v>86</v>
      </c>
      <c r="BA98" s="11" t="s">
        <v>87</v>
      </c>
      <c r="BB98" s="11" t="b">
        <v>0</v>
      </c>
      <c r="BC98" s="11">
        <v>0</v>
      </c>
      <c r="BD98" s="11">
        <v>0</v>
      </c>
      <c r="BE98" s="11"/>
      <c r="BF98" s="11">
        <v>0</v>
      </c>
      <c r="BG98" s="11"/>
      <c r="BH98" s="11">
        <v>0</v>
      </c>
      <c r="BI98" s="11">
        <v>0</v>
      </c>
      <c r="BJ98" s="13">
        <v>117.86</v>
      </c>
    </row>
    <row r="99" spans="1:62" x14ac:dyDescent="0.25">
      <c r="A99" s="6" t="s">
        <v>2810</v>
      </c>
      <c r="B99" s="7" t="s">
        <v>1395</v>
      </c>
      <c r="C99" s="7" t="s">
        <v>1396</v>
      </c>
      <c r="D99" s="7" t="s">
        <v>1755</v>
      </c>
      <c r="E99" s="7" t="s">
        <v>1755</v>
      </c>
      <c r="F99" s="7" t="s">
        <v>64</v>
      </c>
      <c r="G99" s="7" t="s">
        <v>1755</v>
      </c>
      <c r="H99" s="7" t="s">
        <v>2330</v>
      </c>
      <c r="I99" s="7" t="s">
        <v>1397</v>
      </c>
      <c r="J99" s="7" t="s">
        <v>2691</v>
      </c>
      <c r="K99" s="33">
        <v>119.73</v>
      </c>
      <c r="L99" s="33">
        <f t="shared" si="2"/>
        <v>119.73</v>
      </c>
      <c r="M99" s="33" t="e">
        <f>L99*(VLOOKUP(I99,#REF!,2,FALSE))</f>
        <v>#REF!</v>
      </c>
      <c r="N99" s="7" t="s">
        <v>67</v>
      </c>
      <c r="O99" s="7" t="s">
        <v>68</v>
      </c>
      <c r="P99" s="7" t="s">
        <v>69</v>
      </c>
      <c r="Q99" s="8">
        <v>42989</v>
      </c>
      <c r="R99" s="8">
        <v>45180.576782407406</v>
      </c>
      <c r="S99" s="7" t="s">
        <v>70</v>
      </c>
      <c r="T99" s="8">
        <v>45180</v>
      </c>
      <c r="U99" s="7" t="s">
        <v>71</v>
      </c>
      <c r="V99" s="7" t="s">
        <v>104</v>
      </c>
      <c r="W99" s="7" t="s">
        <v>73</v>
      </c>
      <c r="X99" s="7" t="s">
        <v>73</v>
      </c>
      <c r="Y99" s="7" t="s">
        <v>105</v>
      </c>
      <c r="Z99" s="7" t="s">
        <v>250</v>
      </c>
      <c r="AA99" s="7" t="s">
        <v>1450</v>
      </c>
      <c r="AB99" s="7" t="s">
        <v>2811</v>
      </c>
      <c r="AC99" s="7" t="s">
        <v>78</v>
      </c>
      <c r="AD99" s="8"/>
      <c r="AE99" s="8"/>
      <c r="AF99" s="7"/>
      <c r="AG99" s="7" t="s">
        <v>78</v>
      </c>
      <c r="AH99" s="7" t="s">
        <v>78</v>
      </c>
      <c r="AI99" s="8"/>
      <c r="AJ99" s="7" t="s">
        <v>2812</v>
      </c>
      <c r="AK99" s="7" t="s">
        <v>78</v>
      </c>
      <c r="AL99" s="7" t="b">
        <v>0</v>
      </c>
      <c r="AM99" s="7" t="s">
        <v>2813</v>
      </c>
      <c r="AN99" s="7" t="b">
        <v>0</v>
      </c>
      <c r="AO99" s="7" t="b">
        <v>0</v>
      </c>
      <c r="AP99" s="7" t="b">
        <v>0</v>
      </c>
      <c r="AQ99" s="7" t="b">
        <v>0</v>
      </c>
      <c r="AR99" s="7" t="b">
        <v>0</v>
      </c>
      <c r="AS99" s="7" t="s">
        <v>84</v>
      </c>
      <c r="AT99" s="7" t="b">
        <v>0</v>
      </c>
      <c r="AU99" s="7" t="s">
        <v>1700</v>
      </c>
      <c r="AV99" s="7" t="s">
        <v>78</v>
      </c>
      <c r="AW99" s="7" t="s">
        <v>78</v>
      </c>
      <c r="AX99" s="8">
        <v>42998</v>
      </c>
      <c r="AY99" s="7" t="s">
        <v>85</v>
      </c>
      <c r="AZ99" s="7" t="s">
        <v>86</v>
      </c>
      <c r="BA99" s="7" t="s">
        <v>87</v>
      </c>
      <c r="BB99" s="7" t="b">
        <v>0</v>
      </c>
      <c r="BC99" s="7">
        <v>2</v>
      </c>
      <c r="BD99" s="7">
        <v>2</v>
      </c>
      <c r="BE99" s="7">
        <v>300</v>
      </c>
      <c r="BF99" s="7">
        <v>2</v>
      </c>
      <c r="BG99" s="7">
        <v>300</v>
      </c>
      <c r="BH99" s="7">
        <v>2</v>
      </c>
      <c r="BI99" s="7">
        <v>300</v>
      </c>
      <c r="BJ99" s="9">
        <v>119.73</v>
      </c>
    </row>
    <row r="100" spans="1:62" x14ac:dyDescent="0.25">
      <c r="A100" s="10" t="s">
        <v>1131</v>
      </c>
      <c r="B100" s="11" t="s">
        <v>234</v>
      </c>
      <c r="C100" s="11" t="s">
        <v>235</v>
      </c>
      <c r="D100" s="11" t="s">
        <v>804</v>
      </c>
      <c r="E100" s="11" t="s">
        <v>804</v>
      </c>
      <c r="F100" s="11" t="s">
        <v>64</v>
      </c>
      <c r="G100" s="11" t="s">
        <v>804</v>
      </c>
      <c r="H100" s="11" t="s">
        <v>532</v>
      </c>
      <c r="I100" s="11" t="s">
        <v>237</v>
      </c>
      <c r="J100" s="11"/>
      <c r="K100" s="28">
        <v>119.8</v>
      </c>
      <c r="L100" s="28">
        <f t="shared" si="2"/>
        <v>119.8</v>
      </c>
      <c r="M100" s="28" t="e">
        <f>L100*(VLOOKUP(I100,#REF!,2,FALSE))</f>
        <v>#REF!</v>
      </c>
      <c r="N100" s="11" t="s">
        <v>67</v>
      </c>
      <c r="O100" s="11" t="s">
        <v>68</v>
      </c>
      <c r="P100" s="11" t="s">
        <v>69</v>
      </c>
      <c r="Q100" s="12">
        <v>43360.484120370369</v>
      </c>
      <c r="R100" s="12">
        <v>45170.484120370369</v>
      </c>
      <c r="S100" s="11" t="s">
        <v>70</v>
      </c>
      <c r="T100" s="12">
        <v>45170</v>
      </c>
      <c r="U100" s="11" t="s">
        <v>91</v>
      </c>
      <c r="V100" s="11" t="s">
        <v>104</v>
      </c>
      <c r="W100" s="11" t="s">
        <v>73</v>
      </c>
      <c r="X100" s="11" t="s">
        <v>73</v>
      </c>
      <c r="Y100" s="11" t="s">
        <v>74</v>
      </c>
      <c r="Z100" s="11" t="s">
        <v>75</v>
      </c>
      <c r="AA100" s="11" t="s">
        <v>1044</v>
      </c>
      <c r="AB100" s="11" t="s">
        <v>1132</v>
      </c>
      <c r="AC100" s="11" t="s">
        <v>78</v>
      </c>
      <c r="AD100" s="12"/>
      <c r="AE100" s="12"/>
      <c r="AF100" s="11"/>
      <c r="AG100" s="11" t="s">
        <v>78</v>
      </c>
      <c r="AH100" s="11" t="s">
        <v>78</v>
      </c>
      <c r="AI100" s="12"/>
      <c r="AJ100" s="11" t="s">
        <v>78</v>
      </c>
      <c r="AK100" s="11" t="s">
        <v>78</v>
      </c>
      <c r="AL100" s="11" t="b">
        <v>0</v>
      </c>
      <c r="AM100" s="11" t="s">
        <v>1133</v>
      </c>
      <c r="AN100" s="11" t="b">
        <v>0</v>
      </c>
      <c r="AO100" s="11" t="b">
        <v>0</v>
      </c>
      <c r="AP100" s="11" t="b">
        <v>0</v>
      </c>
      <c r="AQ100" s="11" t="b">
        <v>0</v>
      </c>
      <c r="AR100" s="11" t="b">
        <v>0</v>
      </c>
      <c r="AS100" s="11" t="s">
        <v>96</v>
      </c>
      <c r="AT100" s="11" t="b">
        <v>0</v>
      </c>
      <c r="AU100" s="11" t="s">
        <v>78</v>
      </c>
      <c r="AV100" s="11" t="s">
        <v>78</v>
      </c>
      <c r="AW100" s="11" t="s">
        <v>78</v>
      </c>
      <c r="AX100" s="12">
        <v>43369</v>
      </c>
      <c r="AY100" s="11" t="s">
        <v>85</v>
      </c>
      <c r="AZ100" s="11" t="s">
        <v>86</v>
      </c>
      <c r="BA100" s="11" t="s">
        <v>87</v>
      </c>
      <c r="BB100" s="11" t="b">
        <v>0</v>
      </c>
      <c r="BC100" s="11">
        <v>0</v>
      </c>
      <c r="BD100" s="11">
        <v>0</v>
      </c>
      <c r="BE100" s="11"/>
      <c r="BF100" s="11">
        <v>0</v>
      </c>
      <c r="BG100" s="11"/>
      <c r="BH100" s="11">
        <v>0</v>
      </c>
      <c r="BI100" s="11">
        <v>0</v>
      </c>
      <c r="BJ100" s="13">
        <v>119.8</v>
      </c>
    </row>
    <row r="101" spans="1:62" x14ac:dyDescent="0.25">
      <c r="A101" s="6" t="s">
        <v>1556</v>
      </c>
      <c r="B101" s="7" t="s">
        <v>1299</v>
      </c>
      <c r="C101" s="7" t="s">
        <v>1300</v>
      </c>
      <c r="D101" s="7" t="s">
        <v>1557</v>
      </c>
      <c r="E101" s="7" t="s">
        <v>1557</v>
      </c>
      <c r="F101" s="7" t="s">
        <v>64</v>
      </c>
      <c r="G101" s="7" t="s">
        <v>1557</v>
      </c>
      <c r="H101" s="7" t="s">
        <v>65</v>
      </c>
      <c r="I101" s="7" t="s">
        <v>1303</v>
      </c>
      <c r="J101" s="7"/>
      <c r="K101" s="27">
        <v>120</v>
      </c>
      <c r="L101" s="27">
        <f t="shared" si="2"/>
        <v>120</v>
      </c>
      <c r="M101" s="27" t="e">
        <f>L101*(VLOOKUP(I101,#REF!,2,FALSE))</f>
        <v>#REF!</v>
      </c>
      <c r="N101" s="7" t="s">
        <v>67</v>
      </c>
      <c r="O101" s="7" t="s">
        <v>68</v>
      </c>
      <c r="P101" s="7" t="s">
        <v>69</v>
      </c>
      <c r="Q101" s="8">
        <v>38716</v>
      </c>
      <c r="R101" s="8">
        <v>45290</v>
      </c>
      <c r="S101" s="7" t="s">
        <v>78</v>
      </c>
      <c r="T101" s="8">
        <v>45290</v>
      </c>
      <c r="U101" s="7" t="s">
        <v>91</v>
      </c>
      <c r="V101" s="7" t="s">
        <v>104</v>
      </c>
      <c r="W101" s="7" t="s">
        <v>73</v>
      </c>
      <c r="X101" s="7" t="s">
        <v>73</v>
      </c>
      <c r="Y101" s="7" t="s">
        <v>74</v>
      </c>
      <c r="Z101" s="7" t="s">
        <v>106</v>
      </c>
      <c r="AA101" s="7" t="s">
        <v>1305</v>
      </c>
      <c r="AB101" s="7" t="s">
        <v>1558</v>
      </c>
      <c r="AC101" s="7" t="s">
        <v>78</v>
      </c>
      <c r="AD101" s="8"/>
      <c r="AE101" s="8"/>
      <c r="AF101" s="7"/>
      <c r="AG101" s="7" t="s">
        <v>78</v>
      </c>
      <c r="AH101" s="7" t="s">
        <v>78</v>
      </c>
      <c r="AI101" s="8"/>
      <c r="AJ101" s="7" t="s">
        <v>78</v>
      </c>
      <c r="AK101" s="7" t="s">
        <v>78</v>
      </c>
      <c r="AL101" s="7" t="b">
        <v>1</v>
      </c>
      <c r="AM101" s="7" t="s">
        <v>1559</v>
      </c>
      <c r="AN101" s="7" t="b">
        <v>0</v>
      </c>
      <c r="AO101" s="7" t="b">
        <v>0</v>
      </c>
      <c r="AP101" s="7" t="b">
        <v>0</v>
      </c>
      <c r="AQ101" s="7" t="b">
        <v>0</v>
      </c>
      <c r="AR101" s="7" t="b">
        <v>0</v>
      </c>
      <c r="AS101" s="7" t="s">
        <v>96</v>
      </c>
      <c r="AT101" s="7" t="b">
        <v>0</v>
      </c>
      <c r="AU101" s="7" t="s">
        <v>78</v>
      </c>
      <c r="AV101" s="7" t="s">
        <v>78</v>
      </c>
      <c r="AW101" s="7" t="s">
        <v>78</v>
      </c>
      <c r="AX101" s="8">
        <v>38716</v>
      </c>
      <c r="AY101" s="7" t="s">
        <v>85</v>
      </c>
      <c r="AZ101" s="7" t="s">
        <v>86</v>
      </c>
      <c r="BA101" s="7" t="s">
        <v>87</v>
      </c>
      <c r="BB101" s="7" t="b">
        <v>0</v>
      </c>
      <c r="BC101" s="7">
        <v>0</v>
      </c>
      <c r="BD101" s="7">
        <v>0</v>
      </c>
      <c r="BE101" s="16"/>
      <c r="BF101" s="16">
        <v>0</v>
      </c>
      <c r="BG101" s="16"/>
      <c r="BH101" s="16">
        <v>0</v>
      </c>
      <c r="BI101" s="16">
        <v>0</v>
      </c>
      <c r="BJ101" s="17">
        <v>120</v>
      </c>
    </row>
    <row r="102" spans="1:62" x14ac:dyDescent="0.25">
      <c r="A102" s="6" t="s">
        <v>2491</v>
      </c>
      <c r="B102" s="7" t="s">
        <v>234</v>
      </c>
      <c r="C102" s="7" t="s">
        <v>235</v>
      </c>
      <c r="D102" s="7" t="s">
        <v>2492</v>
      </c>
      <c r="E102" s="7" t="s">
        <v>934</v>
      </c>
      <c r="F102" s="7" t="s">
        <v>64</v>
      </c>
      <c r="G102" s="7"/>
      <c r="H102" s="7" t="s">
        <v>2330</v>
      </c>
      <c r="I102" s="7" t="s">
        <v>237</v>
      </c>
      <c r="J102" s="7" t="s">
        <v>2485</v>
      </c>
      <c r="K102" s="33">
        <v>120.88</v>
      </c>
      <c r="L102" s="33">
        <f t="shared" si="2"/>
        <v>120.88</v>
      </c>
      <c r="M102" s="33" t="e">
        <f>L102*(VLOOKUP(I102,#REF!,2,FALSE))</f>
        <v>#REF!</v>
      </c>
      <c r="N102" s="7" t="s">
        <v>67</v>
      </c>
      <c r="O102" s="7" t="s">
        <v>68</v>
      </c>
      <c r="P102" s="7" t="s">
        <v>69</v>
      </c>
      <c r="Q102" s="8">
        <v>44348.612905092596</v>
      </c>
      <c r="R102" s="8">
        <v>45444.612905092596</v>
      </c>
      <c r="S102" s="7" t="s">
        <v>70</v>
      </c>
      <c r="T102" s="8">
        <v>45444</v>
      </c>
      <c r="U102" s="7" t="s">
        <v>71</v>
      </c>
      <c r="V102" s="7" t="s">
        <v>104</v>
      </c>
      <c r="W102" s="7" t="s">
        <v>73</v>
      </c>
      <c r="X102" s="7" t="s">
        <v>73</v>
      </c>
      <c r="Y102" s="7" t="s">
        <v>74</v>
      </c>
      <c r="Z102" s="7" t="s">
        <v>75</v>
      </c>
      <c r="AA102" s="7" t="s">
        <v>1023</v>
      </c>
      <c r="AB102" s="7" t="s">
        <v>2493</v>
      </c>
      <c r="AC102" s="7" t="s">
        <v>78</v>
      </c>
      <c r="AD102" s="8"/>
      <c r="AE102" s="8"/>
      <c r="AF102" s="7"/>
      <c r="AG102" s="7" t="s">
        <v>78</v>
      </c>
      <c r="AH102" s="7" t="s">
        <v>78</v>
      </c>
      <c r="AI102" s="8"/>
      <c r="AJ102" s="7" t="s">
        <v>78</v>
      </c>
      <c r="AK102" s="7" t="s">
        <v>78</v>
      </c>
      <c r="AL102" s="7" t="b">
        <v>0</v>
      </c>
      <c r="AM102" s="7" t="s">
        <v>2494</v>
      </c>
      <c r="AN102" s="7" t="b">
        <v>0</v>
      </c>
      <c r="AO102" s="7" t="b">
        <v>0</v>
      </c>
      <c r="AP102" s="7" t="b">
        <v>0</v>
      </c>
      <c r="AQ102" s="7" t="b">
        <v>0</v>
      </c>
      <c r="AR102" s="7" t="b">
        <v>0</v>
      </c>
      <c r="AS102" s="7" t="s">
        <v>84</v>
      </c>
      <c r="AT102" s="7" t="b">
        <v>0</v>
      </c>
      <c r="AU102" s="7" t="s">
        <v>1700</v>
      </c>
      <c r="AV102" s="7" t="s">
        <v>78</v>
      </c>
      <c r="AW102" s="7" t="s">
        <v>78</v>
      </c>
      <c r="AX102" s="8">
        <v>44333</v>
      </c>
      <c r="AY102" s="7" t="s">
        <v>85</v>
      </c>
      <c r="AZ102" s="7" t="s">
        <v>86</v>
      </c>
      <c r="BA102" s="7" t="s">
        <v>87</v>
      </c>
      <c r="BB102" s="7" t="b">
        <v>0</v>
      </c>
      <c r="BC102" s="7">
        <v>0</v>
      </c>
      <c r="BD102" s="7">
        <v>0</v>
      </c>
      <c r="BE102" s="7"/>
      <c r="BF102" s="7">
        <v>0</v>
      </c>
      <c r="BG102" s="7"/>
      <c r="BH102" s="7">
        <v>0</v>
      </c>
      <c r="BI102" s="7">
        <v>0</v>
      </c>
      <c r="BJ102" s="9">
        <v>120.88</v>
      </c>
    </row>
    <row r="103" spans="1:62" x14ac:dyDescent="0.25">
      <c r="A103" s="10" t="s">
        <v>3222</v>
      </c>
      <c r="B103" s="11" t="s">
        <v>2271</v>
      </c>
      <c r="C103" s="11" t="s">
        <v>2272</v>
      </c>
      <c r="D103" s="11" t="s">
        <v>1747</v>
      </c>
      <c r="E103" s="11" t="s">
        <v>1747</v>
      </c>
      <c r="F103" s="11" t="s">
        <v>64</v>
      </c>
      <c r="G103" s="11" t="s">
        <v>1747</v>
      </c>
      <c r="H103" s="11" t="s">
        <v>3223</v>
      </c>
      <c r="I103" s="11" t="s">
        <v>2274</v>
      </c>
      <c r="J103" s="11" t="s">
        <v>3224</v>
      </c>
      <c r="K103" s="28">
        <v>121.09</v>
      </c>
      <c r="L103" s="28">
        <f t="shared" si="2"/>
        <v>121.09</v>
      </c>
      <c r="M103" s="28" t="e">
        <f>L103*(VLOOKUP(I103,#REF!,2,FALSE))</f>
        <v>#REF!</v>
      </c>
      <c r="N103" s="11" t="s">
        <v>67</v>
      </c>
      <c r="O103" s="11" t="s">
        <v>68</v>
      </c>
      <c r="P103" s="11" t="s">
        <v>69</v>
      </c>
      <c r="Q103" s="12">
        <v>41730</v>
      </c>
      <c r="R103" s="12">
        <v>45292</v>
      </c>
      <c r="S103" s="11" t="s">
        <v>70</v>
      </c>
      <c r="T103" s="12">
        <v>45292</v>
      </c>
      <c r="U103" s="11" t="s">
        <v>91</v>
      </c>
      <c r="V103" s="11" t="s">
        <v>104</v>
      </c>
      <c r="W103" s="11" t="s">
        <v>73</v>
      </c>
      <c r="X103" s="11" t="s">
        <v>73</v>
      </c>
      <c r="Y103" s="11" t="s">
        <v>1750</v>
      </c>
      <c r="Z103" s="11" t="s">
        <v>106</v>
      </c>
      <c r="AA103" s="11" t="s">
        <v>2276</v>
      </c>
      <c r="AB103" s="11" t="s">
        <v>3225</v>
      </c>
      <c r="AC103" s="11" t="s">
        <v>78</v>
      </c>
      <c r="AD103" s="12"/>
      <c r="AE103" s="12"/>
      <c r="AF103" s="11"/>
      <c r="AG103" s="11" t="s">
        <v>78</v>
      </c>
      <c r="AH103" s="11" t="s">
        <v>78</v>
      </c>
      <c r="AI103" s="12"/>
      <c r="AJ103" s="11" t="s">
        <v>78</v>
      </c>
      <c r="AK103" s="11" t="s">
        <v>78</v>
      </c>
      <c r="AL103" s="11" t="b">
        <v>0</v>
      </c>
      <c r="AM103" s="11" t="s">
        <v>3226</v>
      </c>
      <c r="AN103" s="11" t="b">
        <v>0</v>
      </c>
      <c r="AO103" s="11" t="b">
        <v>0</v>
      </c>
      <c r="AP103" s="11" t="b">
        <v>0</v>
      </c>
      <c r="AQ103" s="11" t="b">
        <v>0</v>
      </c>
      <c r="AR103" s="11" t="b">
        <v>0</v>
      </c>
      <c r="AS103" s="11" t="s">
        <v>96</v>
      </c>
      <c r="AT103" s="11" t="b">
        <v>0</v>
      </c>
      <c r="AU103" s="11" t="s">
        <v>3227</v>
      </c>
      <c r="AV103" s="11" t="s">
        <v>78</v>
      </c>
      <c r="AW103" s="11" t="s">
        <v>78</v>
      </c>
      <c r="AX103" s="12">
        <v>41661</v>
      </c>
      <c r="AY103" s="11" t="s">
        <v>85</v>
      </c>
      <c r="AZ103" s="11" t="s">
        <v>86</v>
      </c>
      <c r="BA103" s="11" t="s">
        <v>87</v>
      </c>
      <c r="BB103" s="11" t="b">
        <v>0</v>
      </c>
      <c r="BC103" s="11">
        <v>0</v>
      </c>
      <c r="BD103" s="11">
        <v>0</v>
      </c>
      <c r="BE103" s="11"/>
      <c r="BF103" s="11">
        <v>0</v>
      </c>
      <c r="BG103" s="11"/>
      <c r="BH103" s="11">
        <v>0</v>
      </c>
      <c r="BI103" s="11">
        <v>0</v>
      </c>
      <c r="BJ103" s="13">
        <v>121.09</v>
      </c>
    </row>
    <row r="104" spans="1:62" x14ac:dyDescent="0.25">
      <c r="A104" s="6" t="s">
        <v>2650</v>
      </c>
      <c r="B104" s="7" t="s">
        <v>1395</v>
      </c>
      <c r="C104" s="7" t="s">
        <v>1396</v>
      </c>
      <c r="D104" s="7" t="s">
        <v>351</v>
      </c>
      <c r="E104" s="7" t="s">
        <v>351</v>
      </c>
      <c r="F104" s="7" t="s">
        <v>64</v>
      </c>
      <c r="G104" s="7" t="s">
        <v>351</v>
      </c>
      <c r="H104" s="7" t="s">
        <v>2330</v>
      </c>
      <c r="I104" s="7" t="s">
        <v>1397</v>
      </c>
      <c r="J104" s="7" t="s">
        <v>2631</v>
      </c>
      <c r="K104" s="33">
        <v>125.12</v>
      </c>
      <c r="L104" s="33">
        <f t="shared" si="2"/>
        <v>125.12</v>
      </c>
      <c r="M104" s="33" t="e">
        <f>L104*(VLOOKUP(I104,#REF!,2,FALSE))</f>
        <v>#REF!</v>
      </c>
      <c r="N104" s="7" t="s">
        <v>67</v>
      </c>
      <c r="O104" s="7" t="s">
        <v>68</v>
      </c>
      <c r="P104" s="7" t="s">
        <v>69</v>
      </c>
      <c r="Q104" s="8">
        <v>41533.487199074072</v>
      </c>
      <c r="R104" s="8">
        <v>45185.487199074072</v>
      </c>
      <c r="S104" s="7" t="s">
        <v>70</v>
      </c>
      <c r="T104" s="8">
        <v>45185</v>
      </c>
      <c r="U104" s="7" t="s">
        <v>71</v>
      </c>
      <c r="V104" s="7" t="s">
        <v>104</v>
      </c>
      <c r="W104" s="7" t="s">
        <v>73</v>
      </c>
      <c r="X104" s="7" t="s">
        <v>73</v>
      </c>
      <c r="Y104" s="7" t="s">
        <v>74</v>
      </c>
      <c r="Z104" s="7" t="s">
        <v>106</v>
      </c>
      <c r="AA104" s="7" t="s">
        <v>2614</v>
      </c>
      <c r="AB104" s="7" t="s">
        <v>2651</v>
      </c>
      <c r="AC104" s="7" t="s">
        <v>78</v>
      </c>
      <c r="AD104" s="8">
        <v>42928</v>
      </c>
      <c r="AE104" s="8"/>
      <c r="AF104" s="7" t="s">
        <v>1470</v>
      </c>
      <c r="AG104" s="7" t="s">
        <v>80</v>
      </c>
      <c r="AH104" s="7" t="s">
        <v>2652</v>
      </c>
      <c r="AI104" s="8">
        <v>42927</v>
      </c>
      <c r="AJ104" s="7" t="s">
        <v>2653</v>
      </c>
      <c r="AK104" s="7" t="s">
        <v>78</v>
      </c>
      <c r="AL104" s="7" t="b">
        <v>0</v>
      </c>
      <c r="AM104" s="7" t="s">
        <v>2654</v>
      </c>
      <c r="AN104" s="7" t="b">
        <v>0</v>
      </c>
      <c r="AO104" s="7" t="b">
        <v>0</v>
      </c>
      <c r="AP104" s="7" t="b">
        <v>0</v>
      </c>
      <c r="AQ104" s="7" t="b">
        <v>0</v>
      </c>
      <c r="AR104" s="7" t="b">
        <v>0</v>
      </c>
      <c r="AS104" s="7" t="s">
        <v>132</v>
      </c>
      <c r="AT104" s="7" t="b">
        <v>0</v>
      </c>
      <c r="AU104" s="7" t="s">
        <v>2351</v>
      </c>
      <c r="AV104" s="7" t="s">
        <v>78</v>
      </c>
      <c r="AW104" s="7" t="s">
        <v>78</v>
      </c>
      <c r="AX104" s="8">
        <v>41556</v>
      </c>
      <c r="AY104" s="7" t="s">
        <v>85</v>
      </c>
      <c r="AZ104" s="7" t="s">
        <v>86</v>
      </c>
      <c r="BA104" s="7" t="s">
        <v>87</v>
      </c>
      <c r="BB104" s="7" t="b">
        <v>0</v>
      </c>
      <c r="BC104" s="7">
        <v>6</v>
      </c>
      <c r="BD104" s="7">
        <v>5</v>
      </c>
      <c r="BE104" s="7">
        <v>680.9</v>
      </c>
      <c r="BF104" s="7">
        <v>1</v>
      </c>
      <c r="BG104" s="7">
        <v>500</v>
      </c>
      <c r="BH104" s="7">
        <v>1</v>
      </c>
      <c r="BI104" s="7">
        <v>500</v>
      </c>
      <c r="BJ104" s="9">
        <v>125.12</v>
      </c>
    </row>
    <row r="105" spans="1:62" x14ac:dyDescent="0.25">
      <c r="A105" s="10" t="s">
        <v>2735</v>
      </c>
      <c r="B105" s="11" t="s">
        <v>1395</v>
      </c>
      <c r="C105" s="11" t="s">
        <v>1396</v>
      </c>
      <c r="D105" s="11" t="s">
        <v>2736</v>
      </c>
      <c r="E105" s="11" t="s">
        <v>2736</v>
      </c>
      <c r="F105" s="11" t="s">
        <v>64</v>
      </c>
      <c r="G105" s="11" t="s">
        <v>2736</v>
      </c>
      <c r="H105" s="11" t="s">
        <v>2330</v>
      </c>
      <c r="I105" s="11" t="s">
        <v>1397</v>
      </c>
      <c r="J105" s="11" t="s">
        <v>2691</v>
      </c>
      <c r="K105" s="28">
        <v>125.74</v>
      </c>
      <c r="L105" s="28">
        <f t="shared" si="2"/>
        <v>125.74</v>
      </c>
      <c r="M105" s="28" t="e">
        <f>L105*(VLOOKUP(I105,#REF!,2,FALSE))</f>
        <v>#REF!</v>
      </c>
      <c r="N105" s="11" t="s">
        <v>67</v>
      </c>
      <c r="O105" s="11" t="s">
        <v>68</v>
      </c>
      <c r="P105" s="11" t="s">
        <v>69</v>
      </c>
      <c r="Q105" s="12">
        <v>42004.765694444446</v>
      </c>
      <c r="R105" s="12">
        <v>45291.765694444446</v>
      </c>
      <c r="S105" s="11" t="s">
        <v>70</v>
      </c>
      <c r="T105" s="12">
        <v>45291</v>
      </c>
      <c r="U105" s="11" t="s">
        <v>71</v>
      </c>
      <c r="V105" s="11" t="s">
        <v>104</v>
      </c>
      <c r="W105" s="11" t="s">
        <v>73</v>
      </c>
      <c r="X105" s="11" t="s">
        <v>73</v>
      </c>
      <c r="Y105" s="11" t="s">
        <v>105</v>
      </c>
      <c r="Z105" s="11" t="s">
        <v>106</v>
      </c>
      <c r="AA105" s="11" t="s">
        <v>1624</v>
      </c>
      <c r="AB105" s="11" t="s">
        <v>2737</v>
      </c>
      <c r="AC105" s="11" t="s">
        <v>2738</v>
      </c>
      <c r="AD105" s="12"/>
      <c r="AE105" s="12"/>
      <c r="AF105" s="11"/>
      <c r="AG105" s="11" t="s">
        <v>78</v>
      </c>
      <c r="AH105" s="11" t="s">
        <v>78</v>
      </c>
      <c r="AI105" s="12"/>
      <c r="AJ105" s="11" t="s">
        <v>78</v>
      </c>
      <c r="AK105" s="11" t="s">
        <v>78</v>
      </c>
      <c r="AL105" s="11" t="b">
        <v>0</v>
      </c>
      <c r="AM105" s="11" t="s">
        <v>2739</v>
      </c>
      <c r="AN105" s="11" t="b">
        <v>0</v>
      </c>
      <c r="AO105" s="11" t="b">
        <v>0</v>
      </c>
      <c r="AP105" s="11" t="b">
        <v>0</v>
      </c>
      <c r="AQ105" s="11" t="b">
        <v>0</v>
      </c>
      <c r="AR105" s="11" t="b">
        <v>0</v>
      </c>
      <c r="AS105" s="11" t="s">
        <v>84</v>
      </c>
      <c r="AT105" s="11" t="b">
        <v>0</v>
      </c>
      <c r="AU105" s="11" t="s">
        <v>1700</v>
      </c>
      <c r="AV105" s="11" t="s">
        <v>78</v>
      </c>
      <c r="AW105" s="11" t="s">
        <v>78</v>
      </c>
      <c r="AX105" s="12">
        <v>41971</v>
      </c>
      <c r="AY105" s="11" t="s">
        <v>85</v>
      </c>
      <c r="AZ105" s="11" t="s">
        <v>86</v>
      </c>
      <c r="BA105" s="11" t="s">
        <v>87</v>
      </c>
      <c r="BB105" s="11" t="b">
        <v>0</v>
      </c>
      <c r="BC105" s="11">
        <v>0</v>
      </c>
      <c r="BD105" s="11">
        <v>0</v>
      </c>
      <c r="BE105" s="11"/>
      <c r="BF105" s="11">
        <v>0</v>
      </c>
      <c r="BG105" s="11"/>
      <c r="BH105" s="11">
        <v>0</v>
      </c>
      <c r="BI105" s="11">
        <v>0</v>
      </c>
      <c r="BJ105" s="13">
        <v>125.74</v>
      </c>
    </row>
    <row r="106" spans="1:62" x14ac:dyDescent="0.25">
      <c r="A106" s="6" t="s">
        <v>1154</v>
      </c>
      <c r="B106" s="7" t="s">
        <v>234</v>
      </c>
      <c r="C106" s="7" t="s">
        <v>235</v>
      </c>
      <c r="D106" s="7" t="s">
        <v>652</v>
      </c>
      <c r="E106" s="7" t="s">
        <v>653</v>
      </c>
      <c r="F106" s="7" t="s">
        <v>64</v>
      </c>
      <c r="G106" s="7" t="s">
        <v>653</v>
      </c>
      <c r="H106" s="7" t="s">
        <v>456</v>
      </c>
      <c r="I106" s="7" t="s">
        <v>237</v>
      </c>
      <c r="J106" s="7"/>
      <c r="K106" s="33">
        <v>127.61</v>
      </c>
      <c r="L106" s="33">
        <f t="shared" si="2"/>
        <v>127.61</v>
      </c>
      <c r="M106" s="33" t="e">
        <f>L106*(VLOOKUP(I106,#REF!,2,FALSE))</f>
        <v>#REF!</v>
      </c>
      <c r="N106" s="7" t="s">
        <v>67</v>
      </c>
      <c r="O106" s="7" t="s">
        <v>68</v>
      </c>
      <c r="P106" s="7" t="s">
        <v>69</v>
      </c>
      <c r="Q106" s="8">
        <v>44348.712337962963</v>
      </c>
      <c r="R106" s="8">
        <v>45444.535324074073</v>
      </c>
      <c r="S106" s="7" t="s">
        <v>70</v>
      </c>
      <c r="T106" s="8">
        <v>45444</v>
      </c>
      <c r="U106" s="7" t="s">
        <v>91</v>
      </c>
      <c r="V106" s="7" t="s">
        <v>104</v>
      </c>
      <c r="W106" s="7" t="s">
        <v>73</v>
      </c>
      <c r="X106" s="7" t="s">
        <v>73</v>
      </c>
      <c r="Y106" s="7" t="s">
        <v>287</v>
      </c>
      <c r="Z106" s="7" t="s">
        <v>75</v>
      </c>
      <c r="AA106" s="7" t="s">
        <v>1044</v>
      </c>
      <c r="AB106" s="7" t="s">
        <v>1155</v>
      </c>
      <c r="AC106" s="7" t="s">
        <v>78</v>
      </c>
      <c r="AD106" s="8"/>
      <c r="AE106" s="8"/>
      <c r="AF106" s="7"/>
      <c r="AG106" s="7" t="s">
        <v>78</v>
      </c>
      <c r="AH106" s="7" t="s">
        <v>78</v>
      </c>
      <c r="AI106" s="8"/>
      <c r="AJ106" s="7" t="s">
        <v>1156</v>
      </c>
      <c r="AK106" s="7" t="s">
        <v>78</v>
      </c>
      <c r="AL106" s="7" t="b">
        <v>0</v>
      </c>
      <c r="AM106" s="7" t="s">
        <v>1157</v>
      </c>
      <c r="AN106" s="7" t="b">
        <v>0</v>
      </c>
      <c r="AO106" s="7" t="b">
        <v>0</v>
      </c>
      <c r="AP106" s="7" t="b">
        <v>0</v>
      </c>
      <c r="AQ106" s="7" t="b">
        <v>0</v>
      </c>
      <c r="AR106" s="7" t="b">
        <v>0</v>
      </c>
      <c r="AS106" s="7" t="s">
        <v>96</v>
      </c>
      <c r="AT106" s="7" t="b">
        <v>0</v>
      </c>
      <c r="AU106" s="7" t="s">
        <v>78</v>
      </c>
      <c r="AV106" s="7" t="s">
        <v>78</v>
      </c>
      <c r="AW106" s="7" t="s">
        <v>78</v>
      </c>
      <c r="AX106" s="8">
        <v>44308</v>
      </c>
      <c r="AY106" s="7" t="s">
        <v>85</v>
      </c>
      <c r="AZ106" s="7" t="s">
        <v>86</v>
      </c>
      <c r="BA106" s="7" t="s">
        <v>87</v>
      </c>
      <c r="BB106" s="7" t="b">
        <v>0</v>
      </c>
      <c r="BC106" s="7">
        <v>0</v>
      </c>
      <c r="BD106" s="7">
        <v>0</v>
      </c>
      <c r="BE106" s="7"/>
      <c r="BF106" s="7">
        <v>0</v>
      </c>
      <c r="BG106" s="7"/>
      <c r="BH106" s="7">
        <v>0</v>
      </c>
      <c r="BI106" s="7">
        <v>0</v>
      </c>
      <c r="BJ106" s="9">
        <v>127.61</v>
      </c>
    </row>
    <row r="107" spans="1:62" x14ac:dyDescent="0.25">
      <c r="A107" s="10" t="s">
        <v>3239</v>
      </c>
      <c r="B107" s="11" t="s">
        <v>259</v>
      </c>
      <c r="C107" s="11" t="s">
        <v>260</v>
      </c>
      <c r="D107" s="11" t="s">
        <v>3240</v>
      </c>
      <c r="E107" s="11" t="s">
        <v>3240</v>
      </c>
      <c r="F107" s="11" t="s">
        <v>64</v>
      </c>
      <c r="G107" s="11" t="s">
        <v>3240</v>
      </c>
      <c r="H107" s="11" t="s">
        <v>2330</v>
      </c>
      <c r="I107" s="11" t="s">
        <v>262</v>
      </c>
      <c r="J107" s="11" t="s">
        <v>3241</v>
      </c>
      <c r="K107" s="28">
        <v>128.44</v>
      </c>
      <c r="L107" s="28">
        <f t="shared" si="2"/>
        <v>128.44</v>
      </c>
      <c r="M107" s="28" t="e">
        <f>L107*(VLOOKUP(I107,#REF!,2,FALSE))</f>
        <v>#REF!</v>
      </c>
      <c r="N107" s="11" t="s">
        <v>67</v>
      </c>
      <c r="O107" s="11" t="s">
        <v>68</v>
      </c>
      <c r="P107" s="11" t="s">
        <v>69</v>
      </c>
      <c r="Q107" s="12">
        <v>42376.395266203705</v>
      </c>
      <c r="R107" s="12">
        <v>45298.395266203705</v>
      </c>
      <c r="S107" s="11" t="s">
        <v>70</v>
      </c>
      <c r="T107" s="12">
        <v>45298</v>
      </c>
      <c r="U107" s="11" t="s">
        <v>71</v>
      </c>
      <c r="V107" s="11" t="s">
        <v>104</v>
      </c>
      <c r="W107" s="11" t="s">
        <v>73</v>
      </c>
      <c r="X107" s="11" t="s">
        <v>73</v>
      </c>
      <c r="Y107" s="11" t="s">
        <v>105</v>
      </c>
      <c r="Z107" s="11" t="s">
        <v>264</v>
      </c>
      <c r="AA107" s="11" t="s">
        <v>3242</v>
      </c>
      <c r="AB107" s="11" t="s">
        <v>3243</v>
      </c>
      <c r="AC107" s="11" t="s">
        <v>3244</v>
      </c>
      <c r="AD107" s="12"/>
      <c r="AE107" s="12"/>
      <c r="AF107" s="11"/>
      <c r="AG107" s="11" t="s">
        <v>78</v>
      </c>
      <c r="AH107" s="11" t="s">
        <v>78</v>
      </c>
      <c r="AI107" s="12"/>
      <c r="AJ107" s="11" t="s">
        <v>78</v>
      </c>
      <c r="AK107" s="11" t="s">
        <v>78</v>
      </c>
      <c r="AL107" s="11" t="b">
        <v>0</v>
      </c>
      <c r="AM107" s="11" t="s">
        <v>3245</v>
      </c>
      <c r="AN107" s="11" t="b">
        <v>0</v>
      </c>
      <c r="AO107" s="11" t="b">
        <v>0</v>
      </c>
      <c r="AP107" s="11" t="b">
        <v>0</v>
      </c>
      <c r="AQ107" s="11" t="b">
        <v>0</v>
      </c>
      <c r="AR107" s="11" t="b">
        <v>0</v>
      </c>
      <c r="AS107" s="11" t="s">
        <v>84</v>
      </c>
      <c r="AT107" s="11" t="b">
        <v>0</v>
      </c>
      <c r="AU107" s="11" t="s">
        <v>1700</v>
      </c>
      <c r="AV107" s="11" t="s">
        <v>78</v>
      </c>
      <c r="AW107" s="11" t="s">
        <v>78</v>
      </c>
      <c r="AX107" s="12">
        <v>42389</v>
      </c>
      <c r="AY107" s="11" t="s">
        <v>85</v>
      </c>
      <c r="AZ107" s="11" t="s">
        <v>86</v>
      </c>
      <c r="BA107" s="11" t="s">
        <v>87</v>
      </c>
      <c r="BB107" s="11" t="b">
        <v>0</v>
      </c>
      <c r="BC107" s="11">
        <v>0</v>
      </c>
      <c r="BD107" s="11">
        <v>0</v>
      </c>
      <c r="BE107" s="11"/>
      <c r="BF107" s="11">
        <v>0</v>
      </c>
      <c r="BG107" s="11"/>
      <c r="BH107" s="11">
        <v>0</v>
      </c>
      <c r="BI107" s="11">
        <v>0</v>
      </c>
      <c r="BJ107" s="13">
        <v>128.44</v>
      </c>
    </row>
    <row r="108" spans="1:62" x14ac:dyDescent="0.25">
      <c r="A108" s="6" t="s">
        <v>2730</v>
      </c>
      <c r="B108" s="7" t="s">
        <v>1395</v>
      </c>
      <c r="C108" s="7" t="s">
        <v>1396</v>
      </c>
      <c r="D108" s="7" t="s">
        <v>690</v>
      </c>
      <c r="E108" s="7" t="s">
        <v>690</v>
      </c>
      <c r="F108" s="7" t="s">
        <v>64</v>
      </c>
      <c r="G108" s="7" t="s">
        <v>690</v>
      </c>
      <c r="H108" s="7" t="s">
        <v>2330</v>
      </c>
      <c r="I108" s="7" t="s">
        <v>1397</v>
      </c>
      <c r="J108" s="7" t="s">
        <v>2631</v>
      </c>
      <c r="K108" s="33">
        <v>129.87</v>
      </c>
      <c r="L108" s="33">
        <f t="shared" si="2"/>
        <v>129.87</v>
      </c>
      <c r="M108" s="33" t="e">
        <f>L108*(VLOOKUP(I108,#REF!,2,FALSE))</f>
        <v>#REF!</v>
      </c>
      <c r="N108" s="7" t="s">
        <v>67</v>
      </c>
      <c r="O108" s="7" t="s">
        <v>68</v>
      </c>
      <c r="P108" s="7" t="s">
        <v>69</v>
      </c>
      <c r="Q108" s="8">
        <v>41940.531493055554</v>
      </c>
      <c r="R108" s="8">
        <v>45227.531493055554</v>
      </c>
      <c r="S108" s="7" t="s">
        <v>70</v>
      </c>
      <c r="T108" s="8">
        <v>45227</v>
      </c>
      <c r="U108" s="7" t="s">
        <v>71</v>
      </c>
      <c r="V108" s="7" t="s">
        <v>104</v>
      </c>
      <c r="W108" s="7" t="s">
        <v>73</v>
      </c>
      <c r="X108" s="7" t="s">
        <v>73</v>
      </c>
      <c r="Y108" s="7" t="s">
        <v>74</v>
      </c>
      <c r="Z108" s="7" t="s">
        <v>106</v>
      </c>
      <c r="AA108" s="7" t="s">
        <v>1450</v>
      </c>
      <c r="AB108" s="7" t="s">
        <v>2731</v>
      </c>
      <c r="AC108" s="7" t="s">
        <v>2732</v>
      </c>
      <c r="AD108" s="8"/>
      <c r="AE108" s="8"/>
      <c r="AF108" s="7"/>
      <c r="AG108" s="7" t="s">
        <v>78</v>
      </c>
      <c r="AH108" s="7" t="s">
        <v>78</v>
      </c>
      <c r="AI108" s="8"/>
      <c r="AJ108" s="7" t="s">
        <v>2733</v>
      </c>
      <c r="AK108" s="7" t="s">
        <v>78</v>
      </c>
      <c r="AL108" s="7" t="b">
        <v>0</v>
      </c>
      <c r="AM108" s="7" t="s">
        <v>2734</v>
      </c>
      <c r="AN108" s="7" t="b">
        <v>0</v>
      </c>
      <c r="AO108" s="7" t="b">
        <v>0</v>
      </c>
      <c r="AP108" s="7" t="b">
        <v>0</v>
      </c>
      <c r="AQ108" s="7" t="b">
        <v>0</v>
      </c>
      <c r="AR108" s="7" t="b">
        <v>0</v>
      </c>
      <c r="AS108" s="7" t="s">
        <v>84</v>
      </c>
      <c r="AT108" s="7" t="b">
        <v>0</v>
      </c>
      <c r="AU108" s="7" t="s">
        <v>1700</v>
      </c>
      <c r="AV108" s="7" t="s">
        <v>78</v>
      </c>
      <c r="AW108" s="7" t="s">
        <v>78</v>
      </c>
      <c r="AX108" s="8">
        <v>41995</v>
      </c>
      <c r="AY108" s="7" t="s">
        <v>85</v>
      </c>
      <c r="AZ108" s="7" t="s">
        <v>86</v>
      </c>
      <c r="BA108" s="7" t="s">
        <v>87</v>
      </c>
      <c r="BB108" s="7" t="b">
        <v>0</v>
      </c>
      <c r="BC108" s="7">
        <v>3</v>
      </c>
      <c r="BD108" s="7">
        <v>3</v>
      </c>
      <c r="BE108" s="7">
        <v>761.01</v>
      </c>
      <c r="BF108" s="7">
        <v>0</v>
      </c>
      <c r="BG108" s="7"/>
      <c r="BH108" s="7">
        <v>0</v>
      </c>
      <c r="BI108" s="7">
        <v>0</v>
      </c>
      <c r="BJ108" s="9">
        <v>129.87</v>
      </c>
    </row>
    <row r="109" spans="1:62" x14ac:dyDescent="0.25">
      <c r="A109" s="6" t="s">
        <v>1134</v>
      </c>
      <c r="B109" s="7" t="s">
        <v>234</v>
      </c>
      <c r="C109" s="7" t="s">
        <v>235</v>
      </c>
      <c r="D109" s="7" t="s">
        <v>1135</v>
      </c>
      <c r="E109" s="7" t="s">
        <v>1135</v>
      </c>
      <c r="F109" s="7" t="s">
        <v>64</v>
      </c>
      <c r="G109" s="7" t="s">
        <v>1135</v>
      </c>
      <c r="H109" s="7" t="s">
        <v>532</v>
      </c>
      <c r="I109" s="7" t="s">
        <v>237</v>
      </c>
      <c r="J109" s="7"/>
      <c r="K109" s="33">
        <v>131.03</v>
      </c>
      <c r="L109" s="33">
        <f t="shared" si="2"/>
        <v>131.03</v>
      </c>
      <c r="M109" s="33" t="e">
        <f>L109*(VLOOKUP(I109,#REF!,2,FALSE))</f>
        <v>#REF!</v>
      </c>
      <c r="N109" s="7" t="s">
        <v>67</v>
      </c>
      <c r="O109" s="7" t="s">
        <v>68</v>
      </c>
      <c r="P109" s="7" t="s">
        <v>69</v>
      </c>
      <c r="Q109" s="8">
        <v>43618.578043981484</v>
      </c>
      <c r="R109" s="8">
        <v>45444</v>
      </c>
      <c r="S109" s="7" t="s">
        <v>70</v>
      </c>
      <c r="T109" s="8">
        <v>45444</v>
      </c>
      <c r="U109" s="7" t="s">
        <v>91</v>
      </c>
      <c r="V109" s="7" t="s">
        <v>104</v>
      </c>
      <c r="W109" s="7" t="s">
        <v>73</v>
      </c>
      <c r="X109" s="7" t="s">
        <v>73</v>
      </c>
      <c r="Y109" s="7" t="s">
        <v>151</v>
      </c>
      <c r="Z109" s="7" t="s">
        <v>75</v>
      </c>
      <c r="AA109" s="7" t="s">
        <v>1032</v>
      </c>
      <c r="AB109" s="7" t="s">
        <v>1136</v>
      </c>
      <c r="AC109" s="7" t="s">
        <v>78</v>
      </c>
      <c r="AD109" s="8"/>
      <c r="AE109" s="8"/>
      <c r="AF109" s="7"/>
      <c r="AG109" s="7" t="s">
        <v>78</v>
      </c>
      <c r="AH109" s="7" t="s">
        <v>78</v>
      </c>
      <c r="AI109" s="8"/>
      <c r="AJ109" s="7" t="s">
        <v>1137</v>
      </c>
      <c r="AK109" s="7" t="s">
        <v>78</v>
      </c>
      <c r="AL109" s="7" t="b">
        <v>0</v>
      </c>
      <c r="AM109" s="7" t="s">
        <v>1138</v>
      </c>
      <c r="AN109" s="7" t="b">
        <v>0</v>
      </c>
      <c r="AO109" s="7" t="b">
        <v>0</v>
      </c>
      <c r="AP109" s="7" t="b">
        <v>0</v>
      </c>
      <c r="AQ109" s="7" t="b">
        <v>0</v>
      </c>
      <c r="AR109" s="7" t="b">
        <v>0</v>
      </c>
      <c r="AS109" s="7" t="s">
        <v>96</v>
      </c>
      <c r="AT109" s="7" t="b">
        <v>0</v>
      </c>
      <c r="AU109" s="7" t="s">
        <v>78</v>
      </c>
      <c r="AV109" s="7" t="s">
        <v>78</v>
      </c>
      <c r="AW109" s="7" t="s">
        <v>78</v>
      </c>
      <c r="AX109" s="8">
        <v>43633</v>
      </c>
      <c r="AY109" s="7" t="s">
        <v>85</v>
      </c>
      <c r="AZ109" s="7" t="s">
        <v>86</v>
      </c>
      <c r="BA109" s="7" t="s">
        <v>87</v>
      </c>
      <c r="BB109" s="7" t="b">
        <v>0</v>
      </c>
      <c r="BC109" s="7">
        <v>1</v>
      </c>
      <c r="BD109" s="7">
        <v>1</v>
      </c>
      <c r="BE109" s="7">
        <v>1819.57</v>
      </c>
      <c r="BF109" s="7">
        <v>0</v>
      </c>
      <c r="BG109" s="7"/>
      <c r="BH109" s="7">
        <v>0</v>
      </c>
      <c r="BI109" s="7">
        <v>0</v>
      </c>
      <c r="BJ109" s="9">
        <v>131.03</v>
      </c>
    </row>
    <row r="110" spans="1:62" x14ac:dyDescent="0.25">
      <c r="A110" s="6" t="s">
        <v>1030</v>
      </c>
      <c r="B110" s="7" t="s">
        <v>234</v>
      </c>
      <c r="C110" s="7" t="s">
        <v>235</v>
      </c>
      <c r="D110" s="7" t="s">
        <v>1031</v>
      </c>
      <c r="E110" s="7" t="s">
        <v>1031</v>
      </c>
      <c r="F110" s="7" t="s">
        <v>64</v>
      </c>
      <c r="G110" s="7" t="s">
        <v>1031</v>
      </c>
      <c r="H110" s="7" t="s">
        <v>281</v>
      </c>
      <c r="I110" s="7" t="s">
        <v>237</v>
      </c>
      <c r="J110" s="7" t="s">
        <v>1022</v>
      </c>
      <c r="K110" s="33">
        <v>132</v>
      </c>
      <c r="L110" s="33">
        <f t="shared" si="2"/>
        <v>132</v>
      </c>
      <c r="M110" s="33" t="e">
        <f>L110*(VLOOKUP(I110,#REF!,2,FALSE))</f>
        <v>#REF!</v>
      </c>
      <c r="N110" s="7" t="s">
        <v>67</v>
      </c>
      <c r="O110" s="7" t="s">
        <v>68</v>
      </c>
      <c r="P110" s="7" t="s">
        <v>69</v>
      </c>
      <c r="Q110" s="8">
        <v>44652</v>
      </c>
      <c r="R110" s="8">
        <v>45383.369189814817</v>
      </c>
      <c r="S110" s="7" t="s">
        <v>70</v>
      </c>
      <c r="T110" s="8">
        <v>45383</v>
      </c>
      <c r="U110" s="7" t="s">
        <v>71</v>
      </c>
      <c r="V110" s="7" t="s">
        <v>104</v>
      </c>
      <c r="W110" s="7" t="s">
        <v>73</v>
      </c>
      <c r="X110" s="7" t="s">
        <v>73</v>
      </c>
      <c r="Y110" s="7" t="s">
        <v>105</v>
      </c>
      <c r="Z110" s="7" t="s">
        <v>75</v>
      </c>
      <c r="AA110" s="7" t="s">
        <v>1032</v>
      </c>
      <c r="AB110" s="7" t="s">
        <v>1033</v>
      </c>
      <c r="AC110" s="7" t="s">
        <v>78</v>
      </c>
      <c r="AD110" s="8"/>
      <c r="AE110" s="8"/>
      <c r="AF110" s="7"/>
      <c r="AG110" s="7" t="s">
        <v>78</v>
      </c>
      <c r="AH110" s="7" t="s">
        <v>78</v>
      </c>
      <c r="AI110" s="8"/>
      <c r="AJ110" s="7" t="s">
        <v>1034</v>
      </c>
      <c r="AK110" s="7" t="s">
        <v>78</v>
      </c>
      <c r="AL110" s="7" t="b">
        <v>0</v>
      </c>
      <c r="AM110" s="7" t="s">
        <v>1035</v>
      </c>
      <c r="AN110" s="7" t="b">
        <v>0</v>
      </c>
      <c r="AO110" s="7" t="b">
        <v>0</v>
      </c>
      <c r="AP110" s="7" t="b">
        <v>0</v>
      </c>
      <c r="AQ110" s="7" t="b">
        <v>0</v>
      </c>
      <c r="AR110" s="7" t="b">
        <v>0</v>
      </c>
      <c r="AS110" s="7" t="s">
        <v>84</v>
      </c>
      <c r="AT110" s="7" t="b">
        <v>0</v>
      </c>
      <c r="AU110" s="7" t="s">
        <v>317</v>
      </c>
      <c r="AV110" s="7" t="s">
        <v>78</v>
      </c>
      <c r="AW110" s="7" t="s">
        <v>78</v>
      </c>
      <c r="AX110" s="8">
        <v>44642</v>
      </c>
      <c r="AY110" s="7" t="s">
        <v>85</v>
      </c>
      <c r="AZ110" s="7" t="s">
        <v>86</v>
      </c>
      <c r="BA110" s="7" t="s">
        <v>87</v>
      </c>
      <c r="BB110" s="7" t="b">
        <v>0</v>
      </c>
      <c r="BC110" s="7">
        <v>1</v>
      </c>
      <c r="BD110" s="7">
        <v>1</v>
      </c>
      <c r="BE110" s="7">
        <v>907</v>
      </c>
      <c r="BF110" s="7">
        <v>1</v>
      </c>
      <c r="BG110" s="7">
        <v>907</v>
      </c>
      <c r="BH110" s="7">
        <v>1</v>
      </c>
      <c r="BI110" s="7">
        <v>907</v>
      </c>
      <c r="BJ110" s="9">
        <v>132</v>
      </c>
    </row>
    <row r="111" spans="1:62" x14ac:dyDescent="0.25">
      <c r="A111" s="10" t="s">
        <v>2566</v>
      </c>
      <c r="B111" s="11"/>
      <c r="C111" s="11"/>
      <c r="D111" s="11" t="s">
        <v>2567</v>
      </c>
      <c r="E111" s="11" t="s">
        <v>2567</v>
      </c>
      <c r="F111" s="11" t="s">
        <v>64</v>
      </c>
      <c r="G111" s="11"/>
      <c r="H111" s="11" t="s">
        <v>2330</v>
      </c>
      <c r="I111" s="11" t="s">
        <v>1069</v>
      </c>
      <c r="J111" s="11" t="s">
        <v>2516</v>
      </c>
      <c r="K111" s="28">
        <v>133.22</v>
      </c>
      <c r="L111" s="28">
        <f t="shared" si="2"/>
        <v>133.22</v>
      </c>
      <c r="M111" s="28" t="e">
        <f>L111*(VLOOKUP(I111,#REF!,2,FALSE))</f>
        <v>#REF!</v>
      </c>
      <c r="N111" s="11" t="s">
        <v>67</v>
      </c>
      <c r="O111" s="11" t="s">
        <v>68</v>
      </c>
      <c r="P111" s="11" t="s">
        <v>69</v>
      </c>
      <c r="Q111" s="12">
        <v>44649.615358796298</v>
      </c>
      <c r="R111" s="12">
        <v>45380.615358796298</v>
      </c>
      <c r="S111" s="11" t="s">
        <v>70</v>
      </c>
      <c r="T111" s="12">
        <v>45380</v>
      </c>
      <c r="U111" s="11" t="s">
        <v>71</v>
      </c>
      <c r="V111" s="11" t="s">
        <v>104</v>
      </c>
      <c r="W111" s="11" t="s">
        <v>73</v>
      </c>
      <c r="X111" s="11" t="s">
        <v>73</v>
      </c>
      <c r="Y111" s="11" t="s">
        <v>105</v>
      </c>
      <c r="Z111" s="11" t="s">
        <v>75</v>
      </c>
      <c r="AA111" s="11" t="s">
        <v>2517</v>
      </c>
      <c r="AB111" s="11" t="s">
        <v>2568</v>
      </c>
      <c r="AC111" s="11" t="s">
        <v>78</v>
      </c>
      <c r="AD111" s="12"/>
      <c r="AE111" s="12"/>
      <c r="AF111" s="11"/>
      <c r="AG111" s="11" t="s">
        <v>78</v>
      </c>
      <c r="AH111" s="11" t="s">
        <v>78</v>
      </c>
      <c r="AI111" s="12"/>
      <c r="AJ111" s="11" t="s">
        <v>78</v>
      </c>
      <c r="AK111" s="11" t="s">
        <v>78</v>
      </c>
      <c r="AL111" s="11" t="b">
        <v>0</v>
      </c>
      <c r="AM111" s="11" t="s">
        <v>2569</v>
      </c>
      <c r="AN111" s="11" t="b">
        <v>0</v>
      </c>
      <c r="AO111" s="11" t="b">
        <v>0</v>
      </c>
      <c r="AP111" s="11" t="b">
        <v>0</v>
      </c>
      <c r="AQ111" s="11" t="b">
        <v>0</v>
      </c>
      <c r="AR111" s="11" t="b">
        <v>0</v>
      </c>
      <c r="AS111" s="11" t="s">
        <v>84</v>
      </c>
      <c r="AT111" s="11" t="b">
        <v>0</v>
      </c>
      <c r="AU111" s="11" t="s">
        <v>2451</v>
      </c>
      <c r="AV111" s="11" t="s">
        <v>78</v>
      </c>
      <c r="AW111" s="11" t="s">
        <v>78</v>
      </c>
      <c r="AX111" s="12">
        <v>44650</v>
      </c>
      <c r="AY111" s="11" t="s">
        <v>85</v>
      </c>
      <c r="AZ111" s="11" t="s">
        <v>86</v>
      </c>
      <c r="BA111" s="11" t="s">
        <v>87</v>
      </c>
      <c r="BB111" s="11" t="b">
        <v>0</v>
      </c>
      <c r="BC111" s="11">
        <v>0</v>
      </c>
      <c r="BD111" s="11">
        <v>0</v>
      </c>
      <c r="BE111" s="11"/>
      <c r="BF111" s="11">
        <v>0</v>
      </c>
      <c r="BG111" s="11"/>
      <c r="BH111" s="11">
        <v>0</v>
      </c>
      <c r="BI111" s="11">
        <v>0</v>
      </c>
      <c r="BJ111" s="13">
        <v>133.22</v>
      </c>
    </row>
    <row r="112" spans="1:62" x14ac:dyDescent="0.25">
      <c r="A112" s="10" t="s">
        <v>1879</v>
      </c>
      <c r="B112" s="11" t="s">
        <v>1395</v>
      </c>
      <c r="C112" s="11" t="s">
        <v>1396</v>
      </c>
      <c r="D112" s="11" t="s">
        <v>1880</v>
      </c>
      <c r="E112" s="11" t="s">
        <v>1880</v>
      </c>
      <c r="F112" s="11" t="s">
        <v>64</v>
      </c>
      <c r="G112" s="11" t="s">
        <v>1881</v>
      </c>
      <c r="H112" s="11" t="s">
        <v>281</v>
      </c>
      <c r="I112" s="11" t="s">
        <v>1397</v>
      </c>
      <c r="J112" s="11" t="s">
        <v>1406</v>
      </c>
      <c r="K112" s="28">
        <v>133.72</v>
      </c>
      <c r="L112" s="28">
        <f t="shared" si="2"/>
        <v>133.72</v>
      </c>
      <c r="M112" s="28" t="e">
        <f>L112*(VLOOKUP(I112,#REF!,2,FALSE))</f>
        <v>#REF!</v>
      </c>
      <c r="N112" s="11" t="s">
        <v>67</v>
      </c>
      <c r="O112" s="11" t="s">
        <v>68</v>
      </c>
      <c r="P112" s="11" t="s">
        <v>69</v>
      </c>
      <c r="Q112" s="12">
        <v>44258</v>
      </c>
      <c r="R112" s="12">
        <v>45354.575150462966</v>
      </c>
      <c r="S112" s="11" t="s">
        <v>70</v>
      </c>
      <c r="T112" s="12">
        <v>45354</v>
      </c>
      <c r="U112" s="11" t="s">
        <v>71</v>
      </c>
      <c r="V112" s="11" t="s">
        <v>104</v>
      </c>
      <c r="W112" s="11" t="s">
        <v>73</v>
      </c>
      <c r="X112" s="11" t="s">
        <v>73</v>
      </c>
      <c r="Y112" s="11" t="s">
        <v>74</v>
      </c>
      <c r="Z112" s="11" t="s">
        <v>106</v>
      </c>
      <c r="AA112" s="11" t="s">
        <v>1485</v>
      </c>
      <c r="AB112" s="11" t="s">
        <v>1882</v>
      </c>
      <c r="AC112" s="11" t="s">
        <v>1883</v>
      </c>
      <c r="AD112" s="12"/>
      <c r="AE112" s="12"/>
      <c r="AF112" s="11"/>
      <c r="AG112" s="11" t="s">
        <v>78</v>
      </c>
      <c r="AH112" s="11" t="s">
        <v>78</v>
      </c>
      <c r="AI112" s="12"/>
      <c r="AJ112" s="11" t="s">
        <v>78</v>
      </c>
      <c r="AK112" s="11" t="s">
        <v>78</v>
      </c>
      <c r="AL112" s="11" t="b">
        <v>0</v>
      </c>
      <c r="AM112" s="11" t="s">
        <v>1884</v>
      </c>
      <c r="AN112" s="11" t="b">
        <v>0</v>
      </c>
      <c r="AO112" s="11" t="b">
        <v>0</v>
      </c>
      <c r="AP112" s="11" t="b">
        <v>0</v>
      </c>
      <c r="AQ112" s="11" t="b">
        <v>0</v>
      </c>
      <c r="AR112" s="11" t="b">
        <v>0</v>
      </c>
      <c r="AS112" s="11" t="s">
        <v>84</v>
      </c>
      <c r="AT112" s="11" t="b">
        <v>0</v>
      </c>
      <c r="AU112" s="11" t="s">
        <v>317</v>
      </c>
      <c r="AV112" s="11" t="s">
        <v>78</v>
      </c>
      <c r="AW112" s="11" t="s">
        <v>78</v>
      </c>
      <c r="AX112" s="12">
        <v>44264</v>
      </c>
      <c r="AY112" s="11" t="s">
        <v>85</v>
      </c>
      <c r="AZ112" s="11" t="s">
        <v>86</v>
      </c>
      <c r="BA112" s="11" t="s">
        <v>87</v>
      </c>
      <c r="BB112" s="11" t="b">
        <v>0</v>
      </c>
      <c r="BC112" s="11">
        <v>1</v>
      </c>
      <c r="BD112" s="11">
        <v>1</v>
      </c>
      <c r="BE112" s="11">
        <v>150</v>
      </c>
      <c r="BF112" s="11">
        <v>0</v>
      </c>
      <c r="BG112" s="11"/>
      <c r="BH112" s="11">
        <v>0</v>
      </c>
      <c r="BI112" s="11">
        <v>0</v>
      </c>
      <c r="BJ112" s="13">
        <v>133.72</v>
      </c>
    </row>
    <row r="113" spans="1:62" x14ac:dyDescent="0.25">
      <c r="A113" s="6" t="s">
        <v>2010</v>
      </c>
      <c r="B113" s="7" t="s">
        <v>1395</v>
      </c>
      <c r="C113" s="7" t="s">
        <v>1396</v>
      </c>
      <c r="D113" s="7" t="s">
        <v>1931</v>
      </c>
      <c r="E113" s="7" t="s">
        <v>1931</v>
      </c>
      <c r="F113" s="7" t="s">
        <v>64</v>
      </c>
      <c r="G113" s="7" t="s">
        <v>1931</v>
      </c>
      <c r="H113" s="7" t="s">
        <v>281</v>
      </c>
      <c r="I113" s="7" t="s">
        <v>1397</v>
      </c>
      <c r="J113" s="7" t="s">
        <v>1406</v>
      </c>
      <c r="K113" s="33">
        <v>135.63999999999999</v>
      </c>
      <c r="L113" s="33">
        <f t="shared" si="2"/>
        <v>135.63999999999999</v>
      </c>
      <c r="M113" s="33" t="e">
        <f>L113*(VLOOKUP(I113,#REF!,2,FALSE))</f>
        <v>#REF!</v>
      </c>
      <c r="N113" s="7" t="s">
        <v>67</v>
      </c>
      <c r="O113" s="7" t="s">
        <v>68</v>
      </c>
      <c r="P113" s="7" t="s">
        <v>69</v>
      </c>
      <c r="Q113" s="8">
        <v>44986.415601851855</v>
      </c>
      <c r="R113" s="8">
        <v>45352.361400462964</v>
      </c>
      <c r="S113" s="7" t="s">
        <v>70</v>
      </c>
      <c r="T113" s="8">
        <v>45352</v>
      </c>
      <c r="U113" s="7" t="s">
        <v>71</v>
      </c>
      <c r="V113" s="7" t="s">
        <v>104</v>
      </c>
      <c r="W113" s="7" t="s">
        <v>73</v>
      </c>
      <c r="X113" s="7" t="s">
        <v>73</v>
      </c>
      <c r="Y113" s="7" t="s">
        <v>74</v>
      </c>
      <c r="Z113" s="7" t="s">
        <v>106</v>
      </c>
      <c r="AA113" s="7" t="s">
        <v>1450</v>
      </c>
      <c r="AB113" s="7" t="s">
        <v>2011</v>
      </c>
      <c r="AC113" s="7" t="s">
        <v>2012</v>
      </c>
      <c r="AD113" s="8"/>
      <c r="AE113" s="8"/>
      <c r="AF113" s="7"/>
      <c r="AG113" s="7" t="s">
        <v>78</v>
      </c>
      <c r="AH113" s="7" t="s">
        <v>78</v>
      </c>
      <c r="AI113" s="8"/>
      <c r="AJ113" s="7" t="s">
        <v>2013</v>
      </c>
      <c r="AK113" s="7" t="s">
        <v>78</v>
      </c>
      <c r="AL113" s="7" t="b">
        <v>0</v>
      </c>
      <c r="AM113" s="7" t="s">
        <v>2014</v>
      </c>
      <c r="AN113" s="7" t="b">
        <v>0</v>
      </c>
      <c r="AO113" s="7" t="b">
        <v>0</v>
      </c>
      <c r="AP113" s="7" t="b">
        <v>0</v>
      </c>
      <c r="AQ113" s="7" t="b">
        <v>0</v>
      </c>
      <c r="AR113" s="7" t="b">
        <v>0</v>
      </c>
      <c r="AS113" s="7" t="s">
        <v>84</v>
      </c>
      <c r="AT113" s="7" t="b">
        <v>0</v>
      </c>
      <c r="AU113" s="7" t="s">
        <v>710</v>
      </c>
      <c r="AV113" s="7" t="s">
        <v>78</v>
      </c>
      <c r="AW113" s="7" t="s">
        <v>78</v>
      </c>
      <c r="AX113" s="8">
        <v>44960</v>
      </c>
      <c r="AY113" s="7" t="s">
        <v>85</v>
      </c>
      <c r="AZ113" s="7" t="s">
        <v>86</v>
      </c>
      <c r="BA113" s="7" t="s">
        <v>87</v>
      </c>
      <c r="BB113" s="7" t="b">
        <v>0</v>
      </c>
      <c r="BC113" s="7">
        <v>0</v>
      </c>
      <c r="BD113" s="7">
        <v>0</v>
      </c>
      <c r="BE113" s="7"/>
      <c r="BF113" s="7">
        <v>0</v>
      </c>
      <c r="BG113" s="7"/>
      <c r="BH113" s="7">
        <v>0</v>
      </c>
      <c r="BI113" s="7">
        <v>0</v>
      </c>
      <c r="BJ113" s="9">
        <v>135.63999999999999</v>
      </c>
    </row>
    <row r="114" spans="1:62" x14ac:dyDescent="0.25">
      <c r="A114" s="10" t="s">
        <v>2254</v>
      </c>
      <c r="B114" s="11" t="s">
        <v>2255</v>
      </c>
      <c r="C114" s="11" t="s">
        <v>2256</v>
      </c>
      <c r="D114" s="11" t="s">
        <v>2257</v>
      </c>
      <c r="E114" s="11" t="s">
        <v>2257</v>
      </c>
      <c r="F114" s="11" t="s">
        <v>64</v>
      </c>
      <c r="G114" s="11" t="s">
        <v>2257</v>
      </c>
      <c r="H114" s="11" t="s">
        <v>281</v>
      </c>
      <c r="I114" s="11" t="s">
        <v>2258</v>
      </c>
      <c r="J114" s="11" t="s">
        <v>2259</v>
      </c>
      <c r="K114" s="28">
        <v>136.33000000000001</v>
      </c>
      <c r="L114" s="28">
        <f t="shared" si="2"/>
        <v>136.33000000000001</v>
      </c>
      <c r="M114" s="28" t="e">
        <f>L114*(VLOOKUP(I114,#REF!,2,FALSE))</f>
        <v>#REF!</v>
      </c>
      <c r="N114" s="11" t="s">
        <v>67</v>
      </c>
      <c r="O114" s="11" t="s">
        <v>68</v>
      </c>
      <c r="P114" s="11" t="s">
        <v>69</v>
      </c>
      <c r="Q114" s="12">
        <v>42133.546539351853</v>
      </c>
      <c r="R114" s="12">
        <v>45421.546539351853</v>
      </c>
      <c r="S114" s="11" t="s">
        <v>70</v>
      </c>
      <c r="T114" s="12">
        <v>45421</v>
      </c>
      <c r="U114" s="11" t="s">
        <v>71</v>
      </c>
      <c r="V114" s="11" t="s">
        <v>104</v>
      </c>
      <c r="W114" s="11" t="s">
        <v>73</v>
      </c>
      <c r="X114" s="11" t="s">
        <v>73</v>
      </c>
      <c r="Y114" s="11" t="s">
        <v>74</v>
      </c>
      <c r="Z114" s="11" t="s">
        <v>106</v>
      </c>
      <c r="AA114" s="11" t="s">
        <v>2260</v>
      </c>
      <c r="AB114" s="11" t="s">
        <v>2261</v>
      </c>
      <c r="AC114" s="11" t="s">
        <v>78</v>
      </c>
      <c r="AD114" s="12"/>
      <c r="AE114" s="12"/>
      <c r="AF114" s="11"/>
      <c r="AG114" s="11" t="s">
        <v>78</v>
      </c>
      <c r="AH114" s="11" t="s">
        <v>78</v>
      </c>
      <c r="AI114" s="12"/>
      <c r="AJ114" s="11" t="s">
        <v>2262</v>
      </c>
      <c r="AK114" s="11" t="s">
        <v>78</v>
      </c>
      <c r="AL114" s="11" t="b">
        <v>0</v>
      </c>
      <c r="AM114" s="11" t="s">
        <v>2263</v>
      </c>
      <c r="AN114" s="11" t="b">
        <v>0</v>
      </c>
      <c r="AO114" s="11" t="b">
        <v>0</v>
      </c>
      <c r="AP114" s="11" t="b">
        <v>0</v>
      </c>
      <c r="AQ114" s="11" t="b">
        <v>0</v>
      </c>
      <c r="AR114" s="11" t="b">
        <v>0</v>
      </c>
      <c r="AS114" s="11" t="s">
        <v>84</v>
      </c>
      <c r="AT114" s="11" t="b">
        <v>0</v>
      </c>
      <c r="AU114" s="11" t="s">
        <v>355</v>
      </c>
      <c r="AV114" s="11" t="s">
        <v>78</v>
      </c>
      <c r="AW114" s="11" t="s">
        <v>78</v>
      </c>
      <c r="AX114" s="12">
        <v>42139</v>
      </c>
      <c r="AY114" s="11" t="s">
        <v>85</v>
      </c>
      <c r="AZ114" s="11" t="s">
        <v>86</v>
      </c>
      <c r="BA114" s="11" t="s">
        <v>87</v>
      </c>
      <c r="BB114" s="11" t="b">
        <v>0</v>
      </c>
      <c r="BC114" s="11">
        <v>0</v>
      </c>
      <c r="BD114" s="11">
        <v>0</v>
      </c>
      <c r="BE114" s="11"/>
      <c r="BF114" s="11">
        <v>0</v>
      </c>
      <c r="BG114" s="11"/>
      <c r="BH114" s="11">
        <v>0</v>
      </c>
      <c r="BI114" s="11">
        <v>0</v>
      </c>
      <c r="BJ114" s="13">
        <v>136.33000000000001</v>
      </c>
    </row>
    <row r="115" spans="1:62" x14ac:dyDescent="0.25">
      <c r="A115" s="6" t="s">
        <v>1517</v>
      </c>
      <c r="B115" s="7" t="s">
        <v>1395</v>
      </c>
      <c r="C115" s="7" t="s">
        <v>1396</v>
      </c>
      <c r="D115" s="7" t="s">
        <v>1518</v>
      </c>
      <c r="E115" s="7" t="s">
        <v>1518</v>
      </c>
      <c r="F115" s="7" t="s">
        <v>64</v>
      </c>
      <c r="G115" s="7" t="s">
        <v>1518</v>
      </c>
      <c r="H115" s="7" t="s">
        <v>281</v>
      </c>
      <c r="I115" s="7" t="s">
        <v>1397</v>
      </c>
      <c r="J115" s="7" t="s">
        <v>1406</v>
      </c>
      <c r="K115" s="33">
        <v>137.69</v>
      </c>
      <c r="L115" s="33">
        <f t="shared" si="2"/>
        <v>137.69</v>
      </c>
      <c r="M115" s="33" t="e">
        <f>L115*(VLOOKUP(I115,#REF!,2,FALSE))</f>
        <v>#REF!</v>
      </c>
      <c r="N115" s="7" t="s">
        <v>67</v>
      </c>
      <c r="O115" s="7" t="s">
        <v>68</v>
      </c>
      <c r="P115" s="7" t="s">
        <v>69</v>
      </c>
      <c r="Q115" s="8">
        <v>41954.520451388889</v>
      </c>
      <c r="R115" s="8">
        <v>45241.520451388889</v>
      </c>
      <c r="S115" s="7" t="s">
        <v>70</v>
      </c>
      <c r="T115" s="8">
        <v>45241</v>
      </c>
      <c r="U115" s="7" t="s">
        <v>71</v>
      </c>
      <c r="V115" s="7" t="s">
        <v>104</v>
      </c>
      <c r="W115" s="7" t="s">
        <v>73</v>
      </c>
      <c r="X115" s="7" t="s">
        <v>73</v>
      </c>
      <c r="Y115" s="7" t="s">
        <v>74</v>
      </c>
      <c r="Z115" s="7" t="s">
        <v>106</v>
      </c>
      <c r="AA115" s="7" t="s">
        <v>1450</v>
      </c>
      <c r="AB115" s="7" t="s">
        <v>1519</v>
      </c>
      <c r="AC115" s="7" t="s">
        <v>78</v>
      </c>
      <c r="AD115" s="8"/>
      <c r="AE115" s="8"/>
      <c r="AF115" s="7"/>
      <c r="AG115" s="7" t="s">
        <v>78</v>
      </c>
      <c r="AH115" s="7" t="s">
        <v>78</v>
      </c>
      <c r="AI115" s="8"/>
      <c r="AJ115" s="7" t="s">
        <v>78</v>
      </c>
      <c r="AK115" s="7" t="s">
        <v>78</v>
      </c>
      <c r="AL115" s="7" t="b">
        <v>0</v>
      </c>
      <c r="AM115" s="7" t="s">
        <v>1520</v>
      </c>
      <c r="AN115" s="7" t="b">
        <v>0</v>
      </c>
      <c r="AO115" s="7" t="b">
        <v>0</v>
      </c>
      <c r="AP115" s="7" t="b">
        <v>0</v>
      </c>
      <c r="AQ115" s="7" t="b">
        <v>0</v>
      </c>
      <c r="AR115" s="7" t="b">
        <v>0</v>
      </c>
      <c r="AS115" s="7" t="s">
        <v>84</v>
      </c>
      <c r="AT115" s="7" t="b">
        <v>0</v>
      </c>
      <c r="AU115" s="7" t="s">
        <v>317</v>
      </c>
      <c r="AV115" s="7" t="s">
        <v>78</v>
      </c>
      <c r="AW115" s="7" t="s">
        <v>78</v>
      </c>
      <c r="AX115" s="8">
        <v>41975</v>
      </c>
      <c r="AY115" s="7" t="s">
        <v>85</v>
      </c>
      <c r="AZ115" s="7" t="s">
        <v>86</v>
      </c>
      <c r="BA115" s="7" t="s">
        <v>87</v>
      </c>
      <c r="BB115" s="7" t="b">
        <v>0</v>
      </c>
      <c r="BC115" s="7">
        <v>0</v>
      </c>
      <c r="BD115" s="7">
        <v>0</v>
      </c>
      <c r="BE115" s="7"/>
      <c r="BF115" s="7">
        <v>0</v>
      </c>
      <c r="BG115" s="7"/>
      <c r="BH115" s="7">
        <v>0</v>
      </c>
      <c r="BI115" s="7">
        <v>0</v>
      </c>
      <c r="BJ115" s="9">
        <v>137.69</v>
      </c>
    </row>
    <row r="116" spans="1:62" x14ac:dyDescent="0.25">
      <c r="A116" s="6" t="s">
        <v>2302</v>
      </c>
      <c r="B116" s="7" t="s">
        <v>2271</v>
      </c>
      <c r="C116" s="7" t="s">
        <v>2272</v>
      </c>
      <c r="D116" s="7" t="s">
        <v>438</v>
      </c>
      <c r="E116" s="7" t="s">
        <v>438</v>
      </c>
      <c r="F116" s="7" t="s">
        <v>64</v>
      </c>
      <c r="G116" s="7" t="s">
        <v>438</v>
      </c>
      <c r="H116" s="7" t="s">
        <v>281</v>
      </c>
      <c r="I116" s="7" t="s">
        <v>2274</v>
      </c>
      <c r="J116" s="7" t="s">
        <v>2275</v>
      </c>
      <c r="K116" s="33">
        <v>139.19999999999999</v>
      </c>
      <c r="L116" s="33">
        <f t="shared" si="2"/>
        <v>139.19999999999999</v>
      </c>
      <c r="M116" s="33" t="e">
        <f>L116*(VLOOKUP(I116,#REF!,2,FALSE))</f>
        <v>#REF!</v>
      </c>
      <c r="N116" s="7" t="s">
        <v>67</v>
      </c>
      <c r="O116" s="7" t="s">
        <v>68</v>
      </c>
      <c r="P116" s="7" t="s">
        <v>69</v>
      </c>
      <c r="Q116" s="8">
        <v>42736.43172453704</v>
      </c>
      <c r="R116" s="8">
        <v>45292.43172453704</v>
      </c>
      <c r="S116" s="7" t="s">
        <v>70</v>
      </c>
      <c r="T116" s="8">
        <v>45200</v>
      </c>
      <c r="U116" s="7" t="s">
        <v>71</v>
      </c>
      <c r="V116" s="7" t="s">
        <v>1223</v>
      </c>
      <c r="W116" s="7" t="s">
        <v>73</v>
      </c>
      <c r="X116" s="7" t="s">
        <v>73</v>
      </c>
      <c r="Y116" s="7" t="s">
        <v>105</v>
      </c>
      <c r="Z116" s="7" t="s">
        <v>106</v>
      </c>
      <c r="AA116" s="7" t="s">
        <v>2276</v>
      </c>
      <c r="AB116" s="7" t="s">
        <v>2303</v>
      </c>
      <c r="AC116" s="7" t="s">
        <v>78</v>
      </c>
      <c r="AD116" s="8"/>
      <c r="AE116" s="8"/>
      <c r="AF116" s="7"/>
      <c r="AG116" s="7" t="s">
        <v>78</v>
      </c>
      <c r="AH116" s="7" t="s">
        <v>78</v>
      </c>
      <c r="AI116" s="8"/>
      <c r="AJ116" s="7" t="s">
        <v>78</v>
      </c>
      <c r="AK116" s="7" t="s">
        <v>78</v>
      </c>
      <c r="AL116" s="7" t="b">
        <v>0</v>
      </c>
      <c r="AM116" s="7" t="s">
        <v>2304</v>
      </c>
      <c r="AN116" s="7" t="b">
        <v>0</v>
      </c>
      <c r="AO116" s="7" t="b">
        <v>0</v>
      </c>
      <c r="AP116" s="7" t="b">
        <v>0</v>
      </c>
      <c r="AQ116" s="7" t="b">
        <v>0</v>
      </c>
      <c r="AR116" s="7" t="b">
        <v>0</v>
      </c>
      <c r="AS116" s="7" t="s">
        <v>84</v>
      </c>
      <c r="AT116" s="7" t="b">
        <v>0</v>
      </c>
      <c r="AU116" s="7" t="s">
        <v>1258</v>
      </c>
      <c r="AV116" s="7" t="s">
        <v>78</v>
      </c>
      <c r="AW116" s="7" t="s">
        <v>78</v>
      </c>
      <c r="AX116" s="8">
        <v>42727</v>
      </c>
      <c r="AY116" s="7" t="s">
        <v>85</v>
      </c>
      <c r="AZ116" s="7" t="s">
        <v>86</v>
      </c>
      <c r="BA116" s="7" t="s">
        <v>87</v>
      </c>
      <c r="BB116" s="7" t="b">
        <v>0</v>
      </c>
      <c r="BC116" s="7">
        <v>0</v>
      </c>
      <c r="BD116" s="7">
        <v>0</v>
      </c>
      <c r="BE116" s="7"/>
      <c r="BF116" s="7">
        <v>0</v>
      </c>
      <c r="BG116" s="7"/>
      <c r="BH116" s="7">
        <v>0</v>
      </c>
      <c r="BI116" s="7">
        <v>0</v>
      </c>
      <c r="BJ116" s="9">
        <v>139.19999999999999</v>
      </c>
    </row>
    <row r="117" spans="1:62" x14ac:dyDescent="0.25">
      <c r="A117" s="6" t="s">
        <v>1145</v>
      </c>
      <c r="B117" s="7" t="s">
        <v>234</v>
      </c>
      <c r="C117" s="7" t="s">
        <v>235</v>
      </c>
      <c r="D117" s="7" t="s">
        <v>518</v>
      </c>
      <c r="E117" s="7" t="s">
        <v>518</v>
      </c>
      <c r="F117" s="7" t="s">
        <v>64</v>
      </c>
      <c r="G117" s="7" t="s">
        <v>518</v>
      </c>
      <c r="H117" s="7" t="s">
        <v>336</v>
      </c>
      <c r="I117" s="7" t="s">
        <v>237</v>
      </c>
      <c r="J117" s="7"/>
      <c r="K117" s="33">
        <v>139.32</v>
      </c>
      <c r="L117" s="33">
        <f t="shared" si="2"/>
        <v>139.32</v>
      </c>
      <c r="M117" s="33" t="e">
        <f>L117*(VLOOKUP(I117,#REF!,2,FALSE))</f>
        <v>#REF!</v>
      </c>
      <c r="N117" s="7" t="s">
        <v>67</v>
      </c>
      <c r="O117" s="7" t="s">
        <v>68</v>
      </c>
      <c r="P117" s="7" t="s">
        <v>69</v>
      </c>
      <c r="Q117" s="8">
        <v>43959.526886574073</v>
      </c>
      <c r="R117" s="8">
        <v>45420.526886574073</v>
      </c>
      <c r="S117" s="7" t="s">
        <v>70</v>
      </c>
      <c r="T117" s="8">
        <v>45420</v>
      </c>
      <c r="U117" s="7" t="s">
        <v>71</v>
      </c>
      <c r="V117" s="7" t="s">
        <v>104</v>
      </c>
      <c r="W117" s="7" t="s">
        <v>73</v>
      </c>
      <c r="X117" s="7" t="s">
        <v>73</v>
      </c>
      <c r="Y117" s="7" t="s">
        <v>74</v>
      </c>
      <c r="Z117" s="7" t="s">
        <v>75</v>
      </c>
      <c r="AA117" s="7" t="s">
        <v>1032</v>
      </c>
      <c r="AB117" s="7" t="s">
        <v>1146</v>
      </c>
      <c r="AC117" s="7" t="s">
        <v>78</v>
      </c>
      <c r="AD117" s="8"/>
      <c r="AE117" s="8"/>
      <c r="AF117" s="7"/>
      <c r="AG117" s="7" t="s">
        <v>78</v>
      </c>
      <c r="AH117" s="7" t="s">
        <v>78</v>
      </c>
      <c r="AI117" s="8"/>
      <c r="AJ117" s="7" t="s">
        <v>78</v>
      </c>
      <c r="AK117" s="7" t="s">
        <v>78</v>
      </c>
      <c r="AL117" s="7" t="b">
        <v>0</v>
      </c>
      <c r="AM117" s="7" t="s">
        <v>1147</v>
      </c>
      <c r="AN117" s="7" t="b">
        <v>0</v>
      </c>
      <c r="AO117" s="7" t="b">
        <v>0</v>
      </c>
      <c r="AP117" s="7" t="b">
        <v>0</v>
      </c>
      <c r="AQ117" s="7" t="b">
        <v>0</v>
      </c>
      <c r="AR117" s="7" t="b">
        <v>0</v>
      </c>
      <c r="AS117" s="7" t="s">
        <v>84</v>
      </c>
      <c r="AT117" s="7" t="b">
        <v>0</v>
      </c>
      <c r="AU117" s="7" t="s">
        <v>78</v>
      </c>
      <c r="AV117" s="7" t="s">
        <v>78</v>
      </c>
      <c r="AW117" s="7" t="s">
        <v>78</v>
      </c>
      <c r="AX117" s="8">
        <v>43957</v>
      </c>
      <c r="AY117" s="7" t="s">
        <v>85</v>
      </c>
      <c r="AZ117" s="7" t="s">
        <v>86</v>
      </c>
      <c r="BA117" s="7" t="s">
        <v>87</v>
      </c>
      <c r="BB117" s="7" t="b">
        <v>0</v>
      </c>
      <c r="BC117" s="7">
        <v>0</v>
      </c>
      <c r="BD117" s="7">
        <v>0</v>
      </c>
      <c r="BE117" s="7"/>
      <c r="BF117" s="7">
        <v>0</v>
      </c>
      <c r="BG117" s="7"/>
      <c r="BH117" s="7">
        <v>0</v>
      </c>
      <c r="BI117" s="7">
        <v>0</v>
      </c>
      <c r="BJ117" s="9">
        <v>139.32</v>
      </c>
    </row>
    <row r="118" spans="1:62" x14ac:dyDescent="0.25">
      <c r="A118" s="10" t="s">
        <v>1014</v>
      </c>
      <c r="B118" s="11" t="s">
        <v>234</v>
      </c>
      <c r="C118" s="11" t="s">
        <v>235</v>
      </c>
      <c r="D118" s="11" t="s">
        <v>1015</v>
      </c>
      <c r="E118" s="11" t="s">
        <v>1015</v>
      </c>
      <c r="F118" s="11" t="s">
        <v>64</v>
      </c>
      <c r="G118" s="11" t="s">
        <v>1015</v>
      </c>
      <c r="H118" s="11" t="s">
        <v>281</v>
      </c>
      <c r="I118" s="11" t="s">
        <v>237</v>
      </c>
      <c r="J118" s="11" t="s">
        <v>1010</v>
      </c>
      <c r="K118" s="28">
        <v>139.69</v>
      </c>
      <c r="L118" s="28">
        <f t="shared" si="2"/>
        <v>139.69</v>
      </c>
      <c r="M118" s="28" t="e">
        <f>L118*(VLOOKUP(I118,#REF!,2,FALSE))</f>
        <v>#REF!</v>
      </c>
      <c r="N118" s="11" t="s">
        <v>67</v>
      </c>
      <c r="O118" s="11" t="s">
        <v>68</v>
      </c>
      <c r="P118" s="11" t="s">
        <v>69</v>
      </c>
      <c r="Q118" s="12">
        <v>41920.378194444442</v>
      </c>
      <c r="R118" s="12">
        <v>45207.378194444442</v>
      </c>
      <c r="S118" s="11" t="s">
        <v>70</v>
      </c>
      <c r="T118" s="12">
        <v>45207</v>
      </c>
      <c r="U118" s="11" t="s">
        <v>71</v>
      </c>
      <c r="V118" s="11" t="s">
        <v>104</v>
      </c>
      <c r="W118" s="11" t="s">
        <v>73</v>
      </c>
      <c r="X118" s="11" t="s">
        <v>73</v>
      </c>
      <c r="Y118" s="11" t="s">
        <v>74</v>
      </c>
      <c r="Z118" s="11" t="s">
        <v>75</v>
      </c>
      <c r="AA118" s="11" t="s">
        <v>1016</v>
      </c>
      <c r="AB118" s="11" t="s">
        <v>1017</v>
      </c>
      <c r="AC118" s="11" t="s">
        <v>78</v>
      </c>
      <c r="AD118" s="12"/>
      <c r="AE118" s="12"/>
      <c r="AF118" s="11"/>
      <c r="AG118" s="11" t="s">
        <v>78</v>
      </c>
      <c r="AH118" s="11" t="s">
        <v>78</v>
      </c>
      <c r="AI118" s="12"/>
      <c r="AJ118" s="11" t="s">
        <v>1018</v>
      </c>
      <c r="AK118" s="11" t="s">
        <v>78</v>
      </c>
      <c r="AL118" s="11" t="b">
        <v>0</v>
      </c>
      <c r="AM118" s="11" t="s">
        <v>1019</v>
      </c>
      <c r="AN118" s="11" t="b">
        <v>0</v>
      </c>
      <c r="AO118" s="11" t="b">
        <v>0</v>
      </c>
      <c r="AP118" s="11" t="b">
        <v>0</v>
      </c>
      <c r="AQ118" s="11" t="b">
        <v>0</v>
      </c>
      <c r="AR118" s="11" t="b">
        <v>0</v>
      </c>
      <c r="AS118" s="11" t="s">
        <v>84</v>
      </c>
      <c r="AT118" s="11" t="b">
        <v>0</v>
      </c>
      <c r="AU118" s="11" t="s">
        <v>317</v>
      </c>
      <c r="AV118" s="11" t="s">
        <v>78</v>
      </c>
      <c r="AW118" s="11" t="s">
        <v>78</v>
      </c>
      <c r="AX118" s="12">
        <v>41946</v>
      </c>
      <c r="AY118" s="11" t="s">
        <v>85</v>
      </c>
      <c r="AZ118" s="11" t="s">
        <v>86</v>
      </c>
      <c r="BA118" s="11" t="s">
        <v>87</v>
      </c>
      <c r="BB118" s="11" t="b">
        <v>0</v>
      </c>
      <c r="BC118" s="11">
        <v>1</v>
      </c>
      <c r="BD118" s="11">
        <v>1</v>
      </c>
      <c r="BE118" s="11">
        <v>50.06</v>
      </c>
      <c r="BF118" s="11">
        <v>0</v>
      </c>
      <c r="BG118" s="11"/>
      <c r="BH118" s="11">
        <v>0</v>
      </c>
      <c r="BI118" s="11">
        <v>0</v>
      </c>
      <c r="BJ118" s="13">
        <v>139.69</v>
      </c>
    </row>
    <row r="119" spans="1:62" x14ac:dyDescent="0.25">
      <c r="A119" s="10" t="s">
        <v>2418</v>
      </c>
      <c r="B119" s="11" t="s">
        <v>61</v>
      </c>
      <c r="C119" s="11" t="s">
        <v>62</v>
      </c>
      <c r="D119" s="11" t="s">
        <v>782</v>
      </c>
      <c r="E119" s="11" t="s">
        <v>782</v>
      </c>
      <c r="F119" s="11" t="s">
        <v>64</v>
      </c>
      <c r="G119" s="11" t="s">
        <v>782</v>
      </c>
      <c r="H119" s="11" t="s">
        <v>2330</v>
      </c>
      <c r="I119" s="11" t="s">
        <v>66</v>
      </c>
      <c r="J119" s="11" t="s">
        <v>2342</v>
      </c>
      <c r="K119" s="28">
        <v>139.84</v>
      </c>
      <c r="L119" s="28">
        <f t="shared" si="2"/>
        <v>139.84</v>
      </c>
      <c r="M119" s="28" t="e">
        <f>L119*(VLOOKUP(I119,#REF!,2,FALSE))</f>
        <v>#REF!</v>
      </c>
      <c r="N119" s="11" t="s">
        <v>67</v>
      </c>
      <c r="O119" s="11" t="s">
        <v>68</v>
      </c>
      <c r="P119" s="11" t="s">
        <v>69</v>
      </c>
      <c r="Q119" s="12">
        <v>42494</v>
      </c>
      <c r="R119" s="12">
        <v>45172.802199074074</v>
      </c>
      <c r="S119" s="11" t="s">
        <v>70</v>
      </c>
      <c r="T119" s="12">
        <v>45172</v>
      </c>
      <c r="U119" s="11" t="s">
        <v>71</v>
      </c>
      <c r="V119" s="11" t="s">
        <v>104</v>
      </c>
      <c r="W119" s="11" t="s">
        <v>73</v>
      </c>
      <c r="X119" s="11" t="s">
        <v>73</v>
      </c>
      <c r="Y119" s="11" t="s">
        <v>74</v>
      </c>
      <c r="Z119" s="11" t="s">
        <v>75</v>
      </c>
      <c r="AA119" s="11" t="s">
        <v>122</v>
      </c>
      <c r="AB119" s="11" t="s">
        <v>2419</v>
      </c>
      <c r="AC119" s="11" t="s">
        <v>78</v>
      </c>
      <c r="AD119" s="12"/>
      <c r="AE119" s="12"/>
      <c r="AF119" s="11"/>
      <c r="AG119" s="11" t="s">
        <v>78</v>
      </c>
      <c r="AH119" s="11" t="s">
        <v>78</v>
      </c>
      <c r="AI119" s="12"/>
      <c r="AJ119" s="11" t="s">
        <v>2420</v>
      </c>
      <c r="AK119" s="11" t="s">
        <v>78</v>
      </c>
      <c r="AL119" s="11" t="b">
        <v>0</v>
      </c>
      <c r="AM119" s="11" t="s">
        <v>2421</v>
      </c>
      <c r="AN119" s="11" t="b">
        <v>0</v>
      </c>
      <c r="AO119" s="11" t="b">
        <v>0</v>
      </c>
      <c r="AP119" s="11" t="b">
        <v>0</v>
      </c>
      <c r="AQ119" s="11" t="b">
        <v>0</v>
      </c>
      <c r="AR119" s="11" t="b">
        <v>0</v>
      </c>
      <c r="AS119" s="11" t="s">
        <v>84</v>
      </c>
      <c r="AT119" s="11" t="b">
        <v>0</v>
      </c>
      <c r="AU119" s="11" t="s">
        <v>1700</v>
      </c>
      <c r="AV119" s="11" t="s">
        <v>78</v>
      </c>
      <c r="AW119" s="11" t="s">
        <v>78</v>
      </c>
      <c r="AX119" s="12">
        <v>42509</v>
      </c>
      <c r="AY119" s="11" t="s">
        <v>85</v>
      </c>
      <c r="AZ119" s="11" t="s">
        <v>86</v>
      </c>
      <c r="BA119" s="11" t="s">
        <v>87</v>
      </c>
      <c r="BB119" s="11" t="b">
        <v>0</v>
      </c>
      <c r="BC119" s="11">
        <v>0</v>
      </c>
      <c r="BD119" s="11">
        <v>0</v>
      </c>
      <c r="BE119" s="11"/>
      <c r="BF119" s="11">
        <v>0</v>
      </c>
      <c r="BG119" s="11"/>
      <c r="BH119" s="11">
        <v>0</v>
      </c>
      <c r="BI119" s="11">
        <v>0</v>
      </c>
      <c r="BJ119" s="13">
        <v>139.84</v>
      </c>
    </row>
    <row r="120" spans="1:62" x14ac:dyDescent="0.25">
      <c r="A120" s="10" t="s">
        <v>2646</v>
      </c>
      <c r="B120" s="11" t="s">
        <v>1395</v>
      </c>
      <c r="C120" s="11" t="s">
        <v>1396</v>
      </c>
      <c r="D120" s="11" t="s">
        <v>1880</v>
      </c>
      <c r="E120" s="11" t="s">
        <v>1880</v>
      </c>
      <c r="F120" s="11" t="s">
        <v>64</v>
      </c>
      <c r="G120" s="11" t="s">
        <v>1881</v>
      </c>
      <c r="H120" s="11" t="s">
        <v>296</v>
      </c>
      <c r="I120" s="11" t="s">
        <v>1397</v>
      </c>
      <c r="J120" s="11" t="s">
        <v>2205</v>
      </c>
      <c r="K120" s="28">
        <v>140.12</v>
      </c>
      <c r="L120" s="28">
        <f t="shared" si="2"/>
        <v>140.12</v>
      </c>
      <c r="M120" s="28" t="e">
        <f>L120*(VLOOKUP(I120,#REF!,2,FALSE))</f>
        <v>#REF!</v>
      </c>
      <c r="N120" s="11" t="s">
        <v>67</v>
      </c>
      <c r="O120" s="11" t="s">
        <v>68</v>
      </c>
      <c r="P120" s="11" t="s">
        <v>69</v>
      </c>
      <c r="Q120" s="12">
        <v>44274.65116898148</v>
      </c>
      <c r="R120" s="12">
        <v>45370.65116898148</v>
      </c>
      <c r="S120" s="11" t="s">
        <v>70</v>
      </c>
      <c r="T120" s="12">
        <v>45370</v>
      </c>
      <c r="U120" s="11" t="s">
        <v>71</v>
      </c>
      <c r="V120" s="11" t="s">
        <v>104</v>
      </c>
      <c r="W120" s="11" t="s">
        <v>73</v>
      </c>
      <c r="X120" s="11" t="s">
        <v>73</v>
      </c>
      <c r="Y120" s="11" t="s">
        <v>74</v>
      </c>
      <c r="Z120" s="11" t="s">
        <v>106</v>
      </c>
      <c r="AA120" s="11" t="s">
        <v>1485</v>
      </c>
      <c r="AB120" s="11" t="s">
        <v>2647</v>
      </c>
      <c r="AC120" s="11" t="s">
        <v>2648</v>
      </c>
      <c r="AD120" s="12"/>
      <c r="AE120" s="12"/>
      <c r="AF120" s="11"/>
      <c r="AG120" s="11" t="s">
        <v>78</v>
      </c>
      <c r="AH120" s="11" t="s">
        <v>78</v>
      </c>
      <c r="AI120" s="12"/>
      <c r="AJ120" s="11" t="s">
        <v>78</v>
      </c>
      <c r="AK120" s="11" t="s">
        <v>78</v>
      </c>
      <c r="AL120" s="11" t="b">
        <v>0</v>
      </c>
      <c r="AM120" s="11" t="s">
        <v>2649</v>
      </c>
      <c r="AN120" s="11" t="b">
        <v>0</v>
      </c>
      <c r="AO120" s="11" t="b">
        <v>0</v>
      </c>
      <c r="AP120" s="11" t="b">
        <v>0</v>
      </c>
      <c r="AQ120" s="11" t="b">
        <v>0</v>
      </c>
      <c r="AR120" s="11" t="b">
        <v>0</v>
      </c>
      <c r="AS120" s="11" t="s">
        <v>84</v>
      </c>
      <c r="AT120" s="11" t="b">
        <v>0</v>
      </c>
      <c r="AU120" s="11" t="s">
        <v>78</v>
      </c>
      <c r="AV120" s="11" t="s">
        <v>78</v>
      </c>
      <c r="AW120" s="11" t="s">
        <v>78</v>
      </c>
      <c r="AX120" s="12">
        <v>44285</v>
      </c>
      <c r="AY120" s="11" t="s">
        <v>85</v>
      </c>
      <c r="AZ120" s="11" t="s">
        <v>86</v>
      </c>
      <c r="BA120" s="11" t="s">
        <v>87</v>
      </c>
      <c r="BB120" s="11" t="b">
        <v>0</v>
      </c>
      <c r="BC120" s="11">
        <v>0</v>
      </c>
      <c r="BD120" s="11">
        <v>0</v>
      </c>
      <c r="BE120" s="11"/>
      <c r="BF120" s="11">
        <v>0</v>
      </c>
      <c r="BG120" s="11"/>
      <c r="BH120" s="11">
        <v>0</v>
      </c>
      <c r="BI120" s="11">
        <v>0</v>
      </c>
      <c r="BJ120" s="13">
        <v>140.12</v>
      </c>
    </row>
    <row r="121" spans="1:62" x14ac:dyDescent="0.25">
      <c r="A121" s="10" t="s">
        <v>1506</v>
      </c>
      <c r="B121" s="11" t="s">
        <v>1395</v>
      </c>
      <c r="C121" s="11" t="s">
        <v>1396</v>
      </c>
      <c r="D121" s="11" t="s">
        <v>1462</v>
      </c>
      <c r="E121" s="11" t="s">
        <v>1462</v>
      </c>
      <c r="F121" s="11" t="s">
        <v>64</v>
      </c>
      <c r="G121" s="11" t="s">
        <v>1462</v>
      </c>
      <c r="H121" s="11" t="s">
        <v>281</v>
      </c>
      <c r="I121" s="11" t="s">
        <v>1397</v>
      </c>
      <c r="J121" s="11" t="s">
        <v>1406</v>
      </c>
      <c r="K121" s="28">
        <v>140.71</v>
      </c>
      <c r="L121" s="28">
        <f t="shared" si="2"/>
        <v>140.71</v>
      </c>
      <c r="M121" s="28" t="e">
        <f>L121*(VLOOKUP(I121,#REF!,2,FALSE))</f>
        <v>#REF!</v>
      </c>
      <c r="N121" s="11" t="s">
        <v>67</v>
      </c>
      <c r="O121" s="11" t="s">
        <v>68</v>
      </c>
      <c r="P121" s="11" t="s">
        <v>69</v>
      </c>
      <c r="Q121" s="12">
        <v>41906.640833333331</v>
      </c>
      <c r="R121" s="12">
        <v>45193.640833333331</v>
      </c>
      <c r="S121" s="11" t="s">
        <v>70</v>
      </c>
      <c r="T121" s="12">
        <v>45193</v>
      </c>
      <c r="U121" s="11" t="s">
        <v>71</v>
      </c>
      <c r="V121" s="11" t="s">
        <v>104</v>
      </c>
      <c r="W121" s="11" t="s">
        <v>73</v>
      </c>
      <c r="X121" s="11" t="s">
        <v>73</v>
      </c>
      <c r="Y121" s="11" t="s">
        <v>74</v>
      </c>
      <c r="Z121" s="11" t="s">
        <v>106</v>
      </c>
      <c r="AA121" s="11" t="s">
        <v>1485</v>
      </c>
      <c r="AB121" s="11" t="s">
        <v>1507</v>
      </c>
      <c r="AC121" s="11" t="s">
        <v>78</v>
      </c>
      <c r="AD121" s="12"/>
      <c r="AE121" s="12"/>
      <c r="AF121" s="11"/>
      <c r="AG121" s="11" t="s">
        <v>78</v>
      </c>
      <c r="AH121" s="11" t="s">
        <v>78</v>
      </c>
      <c r="AI121" s="12"/>
      <c r="AJ121" s="11" t="s">
        <v>78</v>
      </c>
      <c r="AK121" s="11" t="s">
        <v>78</v>
      </c>
      <c r="AL121" s="11" t="b">
        <v>0</v>
      </c>
      <c r="AM121" s="11" t="s">
        <v>1508</v>
      </c>
      <c r="AN121" s="11" t="b">
        <v>0</v>
      </c>
      <c r="AO121" s="11" t="b">
        <v>0</v>
      </c>
      <c r="AP121" s="11" t="b">
        <v>0</v>
      </c>
      <c r="AQ121" s="11" t="b">
        <v>0</v>
      </c>
      <c r="AR121" s="11" t="b">
        <v>0</v>
      </c>
      <c r="AS121" s="11" t="s">
        <v>84</v>
      </c>
      <c r="AT121" s="11" t="b">
        <v>0</v>
      </c>
      <c r="AU121" s="11" t="s">
        <v>317</v>
      </c>
      <c r="AV121" s="11" t="s">
        <v>78</v>
      </c>
      <c r="AW121" s="11" t="s">
        <v>78</v>
      </c>
      <c r="AX121" s="12">
        <v>41913</v>
      </c>
      <c r="AY121" s="11" t="s">
        <v>85</v>
      </c>
      <c r="AZ121" s="11" t="s">
        <v>86</v>
      </c>
      <c r="BA121" s="11" t="s">
        <v>87</v>
      </c>
      <c r="BB121" s="11" t="b">
        <v>0</v>
      </c>
      <c r="BC121" s="11">
        <v>1</v>
      </c>
      <c r="BD121" s="11">
        <v>1</v>
      </c>
      <c r="BE121" s="11">
        <v>125.81</v>
      </c>
      <c r="BF121" s="11">
        <v>0</v>
      </c>
      <c r="BG121" s="11"/>
      <c r="BH121" s="11">
        <v>0</v>
      </c>
      <c r="BI121" s="11">
        <v>0</v>
      </c>
      <c r="BJ121" s="13">
        <v>140.71</v>
      </c>
    </row>
    <row r="122" spans="1:62" x14ac:dyDescent="0.25">
      <c r="A122" s="6" t="s">
        <v>3341</v>
      </c>
      <c r="B122" s="7" t="s">
        <v>2271</v>
      </c>
      <c r="C122" s="7" t="s">
        <v>2272</v>
      </c>
      <c r="D122" s="7" t="s">
        <v>3342</v>
      </c>
      <c r="E122" s="7" t="s">
        <v>3342</v>
      </c>
      <c r="F122" s="7" t="s">
        <v>64</v>
      </c>
      <c r="G122" s="7" t="s">
        <v>3342</v>
      </c>
      <c r="H122" s="7" t="s">
        <v>2330</v>
      </c>
      <c r="I122" s="7" t="s">
        <v>2274</v>
      </c>
      <c r="J122" s="7" t="s">
        <v>3318</v>
      </c>
      <c r="K122" s="33">
        <v>141.02000000000001</v>
      </c>
      <c r="L122" s="33">
        <f t="shared" si="2"/>
        <v>141.02000000000001</v>
      </c>
      <c r="M122" s="33" t="e">
        <f>L122*(VLOOKUP(I122,#REF!,2,FALSE))</f>
        <v>#REF!</v>
      </c>
      <c r="N122" s="7" t="s">
        <v>67</v>
      </c>
      <c r="O122" s="7" t="s">
        <v>68</v>
      </c>
      <c r="P122" s="7" t="s">
        <v>69</v>
      </c>
      <c r="Q122" s="8">
        <v>42813.344351851854</v>
      </c>
      <c r="R122" s="8">
        <v>45370.344351851854</v>
      </c>
      <c r="S122" s="7" t="s">
        <v>70</v>
      </c>
      <c r="T122" s="8">
        <v>45188</v>
      </c>
      <c r="U122" s="7" t="s">
        <v>71</v>
      </c>
      <c r="V122" s="7" t="s">
        <v>72</v>
      </c>
      <c r="W122" s="7" t="s">
        <v>73</v>
      </c>
      <c r="X122" s="7" t="s">
        <v>73</v>
      </c>
      <c r="Y122" s="7" t="s">
        <v>74</v>
      </c>
      <c r="Z122" s="7" t="s">
        <v>106</v>
      </c>
      <c r="AA122" s="7" t="s">
        <v>2276</v>
      </c>
      <c r="AB122" s="7" t="s">
        <v>3343</v>
      </c>
      <c r="AC122" s="7" t="s">
        <v>78</v>
      </c>
      <c r="AD122" s="8"/>
      <c r="AE122" s="8"/>
      <c r="AF122" s="7"/>
      <c r="AG122" s="7" t="s">
        <v>78</v>
      </c>
      <c r="AH122" s="7" t="s">
        <v>78</v>
      </c>
      <c r="AI122" s="8"/>
      <c r="AJ122" s="7" t="s">
        <v>78</v>
      </c>
      <c r="AK122" s="7" t="s">
        <v>78</v>
      </c>
      <c r="AL122" s="7" t="b">
        <v>0</v>
      </c>
      <c r="AM122" s="7" t="s">
        <v>3344</v>
      </c>
      <c r="AN122" s="7" t="b">
        <v>0</v>
      </c>
      <c r="AO122" s="7" t="b">
        <v>0</v>
      </c>
      <c r="AP122" s="7" t="b">
        <v>0</v>
      </c>
      <c r="AQ122" s="7" t="b">
        <v>0</v>
      </c>
      <c r="AR122" s="7" t="b">
        <v>0</v>
      </c>
      <c r="AS122" s="7" t="s">
        <v>84</v>
      </c>
      <c r="AT122" s="7" t="b">
        <v>0</v>
      </c>
      <c r="AU122" s="7" t="s">
        <v>1700</v>
      </c>
      <c r="AV122" s="7" t="s">
        <v>78</v>
      </c>
      <c r="AW122" s="7" t="s">
        <v>78</v>
      </c>
      <c r="AX122" s="8">
        <v>42787</v>
      </c>
      <c r="AY122" s="7" t="s">
        <v>85</v>
      </c>
      <c r="AZ122" s="7" t="s">
        <v>86</v>
      </c>
      <c r="BA122" s="7" t="s">
        <v>87</v>
      </c>
      <c r="BB122" s="7" t="b">
        <v>0</v>
      </c>
      <c r="BC122" s="7">
        <v>0</v>
      </c>
      <c r="BD122" s="7">
        <v>0</v>
      </c>
      <c r="BE122" s="7"/>
      <c r="BF122" s="7">
        <v>0</v>
      </c>
      <c r="BG122" s="7"/>
      <c r="BH122" s="7">
        <v>0</v>
      </c>
      <c r="BI122" s="7">
        <v>0</v>
      </c>
      <c r="BJ122" s="9">
        <v>141.02000000000001</v>
      </c>
    </row>
    <row r="123" spans="1:62" x14ac:dyDescent="0.25">
      <c r="A123" s="10" t="s">
        <v>3131</v>
      </c>
      <c r="B123" s="11" t="s">
        <v>1395</v>
      </c>
      <c r="C123" s="11" t="s">
        <v>1396</v>
      </c>
      <c r="D123" s="11" t="s">
        <v>1881</v>
      </c>
      <c r="E123" s="11" t="s">
        <v>1881</v>
      </c>
      <c r="F123" s="11" t="s">
        <v>64</v>
      </c>
      <c r="G123" s="11" t="s">
        <v>1881</v>
      </c>
      <c r="H123" s="11" t="s">
        <v>2330</v>
      </c>
      <c r="I123" s="11" t="s">
        <v>1397</v>
      </c>
      <c r="J123" s="11" t="s">
        <v>2691</v>
      </c>
      <c r="K123" s="28">
        <v>141.91</v>
      </c>
      <c r="L123" s="28">
        <f t="shared" si="2"/>
        <v>141.91</v>
      </c>
      <c r="M123" s="28" t="e">
        <f>L123*(VLOOKUP(I123,#REF!,2,FALSE))</f>
        <v>#REF!</v>
      </c>
      <c r="N123" s="11" t="s">
        <v>67</v>
      </c>
      <c r="O123" s="11" t="s">
        <v>68</v>
      </c>
      <c r="P123" s="11" t="s">
        <v>69</v>
      </c>
      <c r="Q123" s="12">
        <v>44488.468287037038</v>
      </c>
      <c r="R123" s="12">
        <v>45218.468287037038</v>
      </c>
      <c r="S123" s="11" t="s">
        <v>70</v>
      </c>
      <c r="T123" s="12">
        <v>45218</v>
      </c>
      <c r="U123" s="11" t="s">
        <v>71</v>
      </c>
      <c r="V123" s="11" t="s">
        <v>104</v>
      </c>
      <c r="W123" s="11" t="s">
        <v>73</v>
      </c>
      <c r="X123" s="11" t="s">
        <v>73</v>
      </c>
      <c r="Y123" s="11" t="s">
        <v>74</v>
      </c>
      <c r="Z123" s="11" t="s">
        <v>106</v>
      </c>
      <c r="AA123" s="11" t="s">
        <v>2614</v>
      </c>
      <c r="AB123" s="11" t="s">
        <v>1952</v>
      </c>
      <c r="AC123" s="11" t="s">
        <v>3132</v>
      </c>
      <c r="AD123" s="12"/>
      <c r="AE123" s="12"/>
      <c r="AF123" s="11"/>
      <c r="AG123" s="11" t="s">
        <v>78</v>
      </c>
      <c r="AH123" s="11" t="s">
        <v>78</v>
      </c>
      <c r="AI123" s="12"/>
      <c r="AJ123" s="11" t="s">
        <v>78</v>
      </c>
      <c r="AK123" s="11" t="s">
        <v>78</v>
      </c>
      <c r="AL123" s="11" t="b">
        <v>0</v>
      </c>
      <c r="AM123" s="11" t="s">
        <v>3133</v>
      </c>
      <c r="AN123" s="11" t="b">
        <v>0</v>
      </c>
      <c r="AO123" s="11" t="b">
        <v>0</v>
      </c>
      <c r="AP123" s="11" t="b">
        <v>0</v>
      </c>
      <c r="AQ123" s="11" t="b">
        <v>0</v>
      </c>
      <c r="AR123" s="11" t="b">
        <v>0</v>
      </c>
      <c r="AS123" s="11" t="s">
        <v>84</v>
      </c>
      <c r="AT123" s="11" t="b">
        <v>0</v>
      </c>
      <c r="AU123" s="11" t="s">
        <v>1700</v>
      </c>
      <c r="AV123" s="11" t="s">
        <v>78</v>
      </c>
      <c r="AW123" s="11" t="s">
        <v>78</v>
      </c>
      <c r="AX123" s="12">
        <v>44496</v>
      </c>
      <c r="AY123" s="11" t="s">
        <v>85</v>
      </c>
      <c r="AZ123" s="11" t="s">
        <v>86</v>
      </c>
      <c r="BA123" s="11" t="s">
        <v>87</v>
      </c>
      <c r="BB123" s="11" t="b">
        <v>0</v>
      </c>
      <c r="BC123" s="11">
        <v>1</v>
      </c>
      <c r="BD123" s="11">
        <v>1</v>
      </c>
      <c r="BE123" s="11">
        <v>300</v>
      </c>
      <c r="BF123" s="11">
        <v>1</v>
      </c>
      <c r="BG123" s="11">
        <v>300</v>
      </c>
      <c r="BH123" s="11">
        <v>1</v>
      </c>
      <c r="BI123" s="11">
        <v>300</v>
      </c>
      <c r="BJ123" s="13">
        <v>141.91</v>
      </c>
    </row>
    <row r="124" spans="1:62" x14ac:dyDescent="0.25">
      <c r="A124" s="10" t="s">
        <v>1967</v>
      </c>
      <c r="B124" s="11" t="s">
        <v>1395</v>
      </c>
      <c r="C124" s="11" t="s">
        <v>1396</v>
      </c>
      <c r="D124" s="11" t="s">
        <v>944</v>
      </c>
      <c r="E124" s="11" t="s">
        <v>944</v>
      </c>
      <c r="F124" s="11" t="s">
        <v>64</v>
      </c>
      <c r="G124" s="11" t="s">
        <v>944</v>
      </c>
      <c r="H124" s="11" t="s">
        <v>281</v>
      </c>
      <c r="I124" s="11" t="s">
        <v>1397</v>
      </c>
      <c r="J124" s="11" t="s">
        <v>1406</v>
      </c>
      <c r="K124" s="28">
        <v>141.97</v>
      </c>
      <c r="L124" s="28">
        <f t="shared" si="2"/>
        <v>141.97</v>
      </c>
      <c r="M124" s="28" t="e">
        <f>L124*(VLOOKUP(I124,#REF!,2,FALSE))</f>
        <v>#REF!</v>
      </c>
      <c r="N124" s="11" t="s">
        <v>67</v>
      </c>
      <c r="O124" s="11" t="s">
        <v>68</v>
      </c>
      <c r="P124" s="11" t="s">
        <v>69</v>
      </c>
      <c r="Q124" s="12">
        <v>44871.565682870372</v>
      </c>
      <c r="R124" s="12">
        <v>45236.535925925928</v>
      </c>
      <c r="S124" s="11" t="s">
        <v>70</v>
      </c>
      <c r="T124" s="12">
        <v>45236</v>
      </c>
      <c r="U124" s="11" t="s">
        <v>71</v>
      </c>
      <c r="V124" s="11" t="s">
        <v>104</v>
      </c>
      <c r="W124" s="11" t="s">
        <v>73</v>
      </c>
      <c r="X124" s="11" t="s">
        <v>73</v>
      </c>
      <c r="Y124" s="11" t="s">
        <v>74</v>
      </c>
      <c r="Z124" s="11" t="s">
        <v>106</v>
      </c>
      <c r="AA124" s="11" t="s">
        <v>1398</v>
      </c>
      <c r="AB124" s="11" t="s">
        <v>1968</v>
      </c>
      <c r="AC124" s="11" t="s">
        <v>78</v>
      </c>
      <c r="AD124" s="12"/>
      <c r="AE124" s="12"/>
      <c r="AF124" s="11"/>
      <c r="AG124" s="11" t="s">
        <v>78</v>
      </c>
      <c r="AH124" s="11" t="s">
        <v>78</v>
      </c>
      <c r="AI124" s="12"/>
      <c r="AJ124" s="11" t="s">
        <v>1969</v>
      </c>
      <c r="AK124" s="11" t="s">
        <v>78</v>
      </c>
      <c r="AL124" s="11" t="b">
        <v>0</v>
      </c>
      <c r="AM124" s="11" t="s">
        <v>1970</v>
      </c>
      <c r="AN124" s="11" t="b">
        <v>0</v>
      </c>
      <c r="AO124" s="11" t="b">
        <v>0</v>
      </c>
      <c r="AP124" s="11" t="b">
        <v>0</v>
      </c>
      <c r="AQ124" s="11" t="b">
        <v>0</v>
      </c>
      <c r="AR124" s="11" t="b">
        <v>0</v>
      </c>
      <c r="AS124" s="11" t="s">
        <v>84</v>
      </c>
      <c r="AT124" s="11" t="b">
        <v>0</v>
      </c>
      <c r="AU124" s="11" t="s">
        <v>710</v>
      </c>
      <c r="AV124" s="11" t="s">
        <v>78</v>
      </c>
      <c r="AW124" s="11" t="s">
        <v>78</v>
      </c>
      <c r="AX124" s="12">
        <v>44832</v>
      </c>
      <c r="AY124" s="11" t="s">
        <v>85</v>
      </c>
      <c r="AZ124" s="11" t="s">
        <v>86</v>
      </c>
      <c r="BA124" s="11" t="s">
        <v>87</v>
      </c>
      <c r="BB124" s="11" t="b">
        <v>0</v>
      </c>
      <c r="BC124" s="11">
        <v>0</v>
      </c>
      <c r="BD124" s="11">
        <v>0</v>
      </c>
      <c r="BE124" s="11"/>
      <c r="BF124" s="11">
        <v>0</v>
      </c>
      <c r="BG124" s="11"/>
      <c r="BH124" s="11">
        <v>1</v>
      </c>
      <c r="BI124" s="11">
        <v>50</v>
      </c>
      <c r="BJ124" s="13">
        <v>141.97</v>
      </c>
    </row>
    <row r="125" spans="1:62" x14ac:dyDescent="0.25">
      <c r="A125" s="10" t="s">
        <v>827</v>
      </c>
      <c r="B125" s="11" t="s">
        <v>61</v>
      </c>
      <c r="C125" s="11" t="s">
        <v>62</v>
      </c>
      <c r="D125" s="11" t="s">
        <v>828</v>
      </c>
      <c r="E125" s="11" t="s">
        <v>828</v>
      </c>
      <c r="F125" s="11" t="s">
        <v>64</v>
      </c>
      <c r="G125" s="11" t="s">
        <v>828</v>
      </c>
      <c r="H125" s="11" t="s">
        <v>281</v>
      </c>
      <c r="I125" s="11" t="s">
        <v>66</v>
      </c>
      <c r="J125" s="11" t="s">
        <v>282</v>
      </c>
      <c r="K125" s="28">
        <v>142.16</v>
      </c>
      <c r="L125" s="28">
        <f t="shared" si="2"/>
        <v>142.16</v>
      </c>
      <c r="M125" s="28" t="e">
        <f>L125*(VLOOKUP(I125,#REF!,2,FALSE))</f>
        <v>#REF!</v>
      </c>
      <c r="N125" s="11" t="s">
        <v>67</v>
      </c>
      <c r="O125" s="11" t="s">
        <v>68</v>
      </c>
      <c r="P125" s="11" t="s">
        <v>69</v>
      </c>
      <c r="Q125" s="12">
        <v>44960.466828703706</v>
      </c>
      <c r="R125" s="12">
        <v>45325.532233796293</v>
      </c>
      <c r="S125" s="11" t="s">
        <v>70</v>
      </c>
      <c r="T125" s="12">
        <v>45325</v>
      </c>
      <c r="U125" s="11" t="s">
        <v>71</v>
      </c>
      <c r="V125" s="11" t="s">
        <v>104</v>
      </c>
      <c r="W125" s="11" t="s">
        <v>73</v>
      </c>
      <c r="X125" s="11" t="s">
        <v>73</v>
      </c>
      <c r="Y125" s="11" t="s">
        <v>74</v>
      </c>
      <c r="Z125" s="11" t="s">
        <v>75</v>
      </c>
      <c r="AA125" s="11" t="s">
        <v>122</v>
      </c>
      <c r="AB125" s="11" t="s">
        <v>829</v>
      </c>
      <c r="AC125" s="11" t="s">
        <v>78</v>
      </c>
      <c r="AD125" s="12"/>
      <c r="AE125" s="12"/>
      <c r="AF125" s="11"/>
      <c r="AG125" s="11" t="s">
        <v>78</v>
      </c>
      <c r="AH125" s="11" t="s">
        <v>78</v>
      </c>
      <c r="AI125" s="12"/>
      <c r="AJ125" s="11" t="s">
        <v>830</v>
      </c>
      <c r="AK125" s="11" t="s">
        <v>78</v>
      </c>
      <c r="AL125" s="11" t="b">
        <v>0</v>
      </c>
      <c r="AM125" s="11" t="s">
        <v>831</v>
      </c>
      <c r="AN125" s="11" t="b">
        <v>0</v>
      </c>
      <c r="AO125" s="11" t="b">
        <v>0</v>
      </c>
      <c r="AP125" s="11" t="b">
        <v>0</v>
      </c>
      <c r="AQ125" s="11" t="b">
        <v>0</v>
      </c>
      <c r="AR125" s="11" t="b">
        <v>0</v>
      </c>
      <c r="AS125" s="11" t="s">
        <v>84</v>
      </c>
      <c r="AT125" s="11" t="b">
        <v>0</v>
      </c>
      <c r="AU125" s="11" t="s">
        <v>710</v>
      </c>
      <c r="AV125" s="11" t="s">
        <v>78</v>
      </c>
      <c r="AW125" s="11" t="s">
        <v>78</v>
      </c>
      <c r="AX125" s="12">
        <v>44939</v>
      </c>
      <c r="AY125" s="11" t="s">
        <v>85</v>
      </c>
      <c r="AZ125" s="11" t="s">
        <v>86</v>
      </c>
      <c r="BA125" s="11" t="s">
        <v>87</v>
      </c>
      <c r="BB125" s="11" t="b">
        <v>0</v>
      </c>
      <c r="BC125" s="11">
        <v>0</v>
      </c>
      <c r="BD125" s="11">
        <v>0</v>
      </c>
      <c r="BE125" s="11"/>
      <c r="BF125" s="11">
        <v>0</v>
      </c>
      <c r="BG125" s="11"/>
      <c r="BH125" s="11">
        <v>0</v>
      </c>
      <c r="BI125" s="11">
        <v>0</v>
      </c>
      <c r="BJ125" s="13">
        <v>142.16</v>
      </c>
    </row>
    <row r="126" spans="1:62" x14ac:dyDescent="0.25">
      <c r="A126" s="6" t="s">
        <v>2932</v>
      </c>
      <c r="B126" s="7" t="s">
        <v>1395</v>
      </c>
      <c r="C126" s="7" t="s">
        <v>1396</v>
      </c>
      <c r="D126" s="7" t="s">
        <v>2933</v>
      </c>
      <c r="E126" s="7" t="s">
        <v>2933</v>
      </c>
      <c r="F126" s="7" t="s">
        <v>64</v>
      </c>
      <c r="G126" s="7" t="s">
        <v>2933</v>
      </c>
      <c r="H126" s="7" t="s">
        <v>2330</v>
      </c>
      <c r="I126" s="7" t="s">
        <v>1397</v>
      </c>
      <c r="J126" s="7" t="s">
        <v>2855</v>
      </c>
      <c r="K126" s="33">
        <v>142.46</v>
      </c>
      <c r="L126" s="33">
        <f t="shared" si="2"/>
        <v>142.46</v>
      </c>
      <c r="M126" s="33" t="e">
        <f>L126*(VLOOKUP(I126,#REF!,2,FALSE))</f>
        <v>#REF!</v>
      </c>
      <c r="N126" s="7" t="s">
        <v>67</v>
      </c>
      <c r="O126" s="7" t="s">
        <v>68</v>
      </c>
      <c r="P126" s="7" t="s">
        <v>69</v>
      </c>
      <c r="Q126" s="8">
        <v>43462.501099537039</v>
      </c>
      <c r="R126" s="8">
        <v>45288.501099537039</v>
      </c>
      <c r="S126" s="7" t="s">
        <v>70</v>
      </c>
      <c r="T126" s="8">
        <v>45288</v>
      </c>
      <c r="U126" s="7" t="s">
        <v>71</v>
      </c>
      <c r="V126" s="7" t="s">
        <v>104</v>
      </c>
      <c r="W126" s="7" t="s">
        <v>73</v>
      </c>
      <c r="X126" s="7" t="s">
        <v>73</v>
      </c>
      <c r="Y126" s="7" t="s">
        <v>105</v>
      </c>
      <c r="Z126" s="7" t="s">
        <v>106</v>
      </c>
      <c r="AA126" s="7" t="s">
        <v>1398</v>
      </c>
      <c r="AB126" s="7" t="s">
        <v>2934</v>
      </c>
      <c r="AC126" s="7" t="s">
        <v>2935</v>
      </c>
      <c r="AD126" s="8"/>
      <c r="AE126" s="8"/>
      <c r="AF126" s="7"/>
      <c r="AG126" s="7" t="s">
        <v>78</v>
      </c>
      <c r="AH126" s="7" t="s">
        <v>78</v>
      </c>
      <c r="AI126" s="8"/>
      <c r="AJ126" s="7" t="s">
        <v>78</v>
      </c>
      <c r="AK126" s="7" t="s">
        <v>78</v>
      </c>
      <c r="AL126" s="7" t="b">
        <v>0</v>
      </c>
      <c r="AM126" s="7" t="s">
        <v>2936</v>
      </c>
      <c r="AN126" s="7" t="b">
        <v>0</v>
      </c>
      <c r="AO126" s="7" t="b">
        <v>0</v>
      </c>
      <c r="AP126" s="7" t="b">
        <v>0</v>
      </c>
      <c r="AQ126" s="7" t="b">
        <v>0</v>
      </c>
      <c r="AR126" s="7" t="b">
        <v>0</v>
      </c>
      <c r="AS126" s="7" t="s">
        <v>84</v>
      </c>
      <c r="AT126" s="7" t="b">
        <v>0</v>
      </c>
      <c r="AU126" s="7" t="s">
        <v>1700</v>
      </c>
      <c r="AV126" s="7" t="s">
        <v>78</v>
      </c>
      <c r="AW126" s="7" t="s">
        <v>78</v>
      </c>
      <c r="AX126" s="8">
        <v>43465</v>
      </c>
      <c r="AY126" s="7" t="s">
        <v>85</v>
      </c>
      <c r="AZ126" s="7" t="s">
        <v>86</v>
      </c>
      <c r="BA126" s="7" t="s">
        <v>87</v>
      </c>
      <c r="BB126" s="7" t="b">
        <v>0</v>
      </c>
      <c r="BC126" s="7">
        <v>0</v>
      </c>
      <c r="BD126" s="7">
        <v>0</v>
      </c>
      <c r="BE126" s="7"/>
      <c r="BF126" s="7">
        <v>0</v>
      </c>
      <c r="BG126" s="7"/>
      <c r="BH126" s="7">
        <v>0</v>
      </c>
      <c r="BI126" s="7">
        <v>0</v>
      </c>
      <c r="BJ126" s="9">
        <v>142.46</v>
      </c>
    </row>
    <row r="127" spans="1:62" x14ac:dyDescent="0.25">
      <c r="A127" s="6" t="s">
        <v>2020</v>
      </c>
      <c r="B127" s="7" t="s">
        <v>1395</v>
      </c>
      <c r="C127" s="7" t="s">
        <v>1396</v>
      </c>
      <c r="D127" s="7" t="s">
        <v>2021</v>
      </c>
      <c r="E127" s="7" t="s">
        <v>2021</v>
      </c>
      <c r="F127" s="7" t="s">
        <v>64</v>
      </c>
      <c r="G127" s="7" t="s">
        <v>2021</v>
      </c>
      <c r="H127" s="7" t="s">
        <v>281</v>
      </c>
      <c r="I127" s="7" t="s">
        <v>1397</v>
      </c>
      <c r="J127" s="7" t="s">
        <v>1406</v>
      </c>
      <c r="K127" s="33">
        <v>143.13</v>
      </c>
      <c r="L127" s="33">
        <f t="shared" si="2"/>
        <v>143.13</v>
      </c>
      <c r="M127" s="33" t="e">
        <f>L127*(VLOOKUP(I127,#REF!,2,FALSE))</f>
        <v>#REF!</v>
      </c>
      <c r="N127" s="7" t="s">
        <v>67</v>
      </c>
      <c r="O127" s="7" t="s">
        <v>68</v>
      </c>
      <c r="P127" s="7" t="s">
        <v>69</v>
      </c>
      <c r="Q127" s="8">
        <v>45077.542534722219</v>
      </c>
      <c r="R127" s="8">
        <v>45443.481921296298</v>
      </c>
      <c r="S127" s="7" t="s">
        <v>70</v>
      </c>
      <c r="T127" s="8">
        <v>45443</v>
      </c>
      <c r="U127" s="7" t="s">
        <v>71</v>
      </c>
      <c r="V127" s="7" t="s">
        <v>104</v>
      </c>
      <c r="W127" s="7" t="s">
        <v>73</v>
      </c>
      <c r="X127" s="7" t="s">
        <v>73</v>
      </c>
      <c r="Y127" s="7" t="s">
        <v>74</v>
      </c>
      <c r="Z127" s="7" t="s">
        <v>106</v>
      </c>
      <c r="AA127" s="7" t="s">
        <v>1450</v>
      </c>
      <c r="AB127" s="7" t="s">
        <v>2022</v>
      </c>
      <c r="AC127" s="7" t="s">
        <v>78</v>
      </c>
      <c r="AD127" s="8"/>
      <c r="AE127" s="8"/>
      <c r="AF127" s="7"/>
      <c r="AG127" s="7" t="s">
        <v>78</v>
      </c>
      <c r="AH127" s="7" t="s">
        <v>78</v>
      </c>
      <c r="AI127" s="8"/>
      <c r="AJ127" s="7" t="s">
        <v>2023</v>
      </c>
      <c r="AK127" s="7" t="s">
        <v>78</v>
      </c>
      <c r="AL127" s="7" t="b">
        <v>0</v>
      </c>
      <c r="AM127" s="7" t="s">
        <v>2024</v>
      </c>
      <c r="AN127" s="7" t="b">
        <v>0</v>
      </c>
      <c r="AO127" s="7" t="b">
        <v>0</v>
      </c>
      <c r="AP127" s="7" t="b">
        <v>0</v>
      </c>
      <c r="AQ127" s="7" t="b">
        <v>0</v>
      </c>
      <c r="AR127" s="7" t="b">
        <v>0</v>
      </c>
      <c r="AS127" s="7" t="s">
        <v>84</v>
      </c>
      <c r="AT127" s="7" t="b">
        <v>0</v>
      </c>
      <c r="AU127" s="7" t="s">
        <v>710</v>
      </c>
      <c r="AV127" s="7" t="s">
        <v>78</v>
      </c>
      <c r="AW127" s="7" t="s">
        <v>78</v>
      </c>
      <c r="AX127" s="8">
        <v>45064</v>
      </c>
      <c r="AY127" s="7" t="s">
        <v>85</v>
      </c>
      <c r="AZ127" s="7" t="s">
        <v>86</v>
      </c>
      <c r="BA127" s="7" t="s">
        <v>87</v>
      </c>
      <c r="BB127" s="7" t="b">
        <v>0</v>
      </c>
      <c r="BC127" s="7">
        <v>0</v>
      </c>
      <c r="BD127" s="7">
        <v>0</v>
      </c>
      <c r="BE127" s="7"/>
      <c r="BF127" s="7">
        <v>0</v>
      </c>
      <c r="BG127" s="7"/>
      <c r="BH127" s="7">
        <v>0</v>
      </c>
      <c r="BI127" s="7">
        <v>0</v>
      </c>
      <c r="BJ127" s="9">
        <v>143.13</v>
      </c>
    </row>
    <row r="128" spans="1:62" x14ac:dyDescent="0.25">
      <c r="A128" s="6" t="s">
        <v>2295</v>
      </c>
      <c r="B128" s="7" t="s">
        <v>2271</v>
      </c>
      <c r="C128" s="7" t="s">
        <v>2272</v>
      </c>
      <c r="D128" s="7" t="s">
        <v>2296</v>
      </c>
      <c r="E128" s="7" t="s">
        <v>2296</v>
      </c>
      <c r="F128" s="7" t="s">
        <v>64</v>
      </c>
      <c r="G128" s="7" t="s">
        <v>2296</v>
      </c>
      <c r="H128" s="7" t="s">
        <v>281</v>
      </c>
      <c r="I128" s="7" t="s">
        <v>2274</v>
      </c>
      <c r="J128" s="7" t="s">
        <v>2275</v>
      </c>
      <c r="K128" s="33">
        <v>143.13999999999999</v>
      </c>
      <c r="L128" s="33">
        <f t="shared" si="2"/>
        <v>143.13999999999999</v>
      </c>
      <c r="M128" s="33" t="e">
        <f>L128*(VLOOKUP(I128,#REF!,2,FALSE))</f>
        <v>#REF!</v>
      </c>
      <c r="N128" s="7" t="s">
        <v>67</v>
      </c>
      <c r="O128" s="7" t="s">
        <v>68</v>
      </c>
      <c r="P128" s="7" t="s">
        <v>69</v>
      </c>
      <c r="Q128" s="8">
        <v>42555.573414351849</v>
      </c>
      <c r="R128" s="8">
        <v>45477.573414351849</v>
      </c>
      <c r="S128" s="7" t="s">
        <v>70</v>
      </c>
      <c r="T128" s="8">
        <v>45295</v>
      </c>
      <c r="U128" s="7" t="s">
        <v>71</v>
      </c>
      <c r="V128" s="7" t="s">
        <v>72</v>
      </c>
      <c r="W128" s="7" t="s">
        <v>73</v>
      </c>
      <c r="X128" s="7" t="s">
        <v>73</v>
      </c>
      <c r="Y128" s="7" t="s">
        <v>74</v>
      </c>
      <c r="Z128" s="7" t="s">
        <v>106</v>
      </c>
      <c r="AA128" s="7" t="s">
        <v>2276</v>
      </c>
      <c r="AB128" s="7" t="s">
        <v>2297</v>
      </c>
      <c r="AC128" s="7" t="s">
        <v>78</v>
      </c>
      <c r="AD128" s="8"/>
      <c r="AE128" s="8"/>
      <c r="AF128" s="7"/>
      <c r="AG128" s="7" t="s">
        <v>78</v>
      </c>
      <c r="AH128" s="7" t="s">
        <v>78</v>
      </c>
      <c r="AI128" s="8"/>
      <c r="AJ128" s="7" t="s">
        <v>78</v>
      </c>
      <c r="AK128" s="7" t="s">
        <v>78</v>
      </c>
      <c r="AL128" s="7" t="b">
        <v>0</v>
      </c>
      <c r="AM128" s="7" t="s">
        <v>2298</v>
      </c>
      <c r="AN128" s="7" t="b">
        <v>0</v>
      </c>
      <c r="AO128" s="7" t="b">
        <v>0</v>
      </c>
      <c r="AP128" s="7" t="b">
        <v>0</v>
      </c>
      <c r="AQ128" s="7" t="b">
        <v>0</v>
      </c>
      <c r="AR128" s="7" t="b">
        <v>0</v>
      </c>
      <c r="AS128" s="7" t="s">
        <v>84</v>
      </c>
      <c r="AT128" s="7" t="b">
        <v>0</v>
      </c>
      <c r="AU128" s="7" t="s">
        <v>317</v>
      </c>
      <c r="AV128" s="7" t="s">
        <v>1258</v>
      </c>
      <c r="AW128" s="7" t="s">
        <v>78</v>
      </c>
      <c r="AX128" s="8">
        <v>42549</v>
      </c>
      <c r="AY128" s="7" t="s">
        <v>85</v>
      </c>
      <c r="AZ128" s="7" t="s">
        <v>86</v>
      </c>
      <c r="BA128" s="7" t="s">
        <v>87</v>
      </c>
      <c r="BB128" s="7" t="b">
        <v>0</v>
      </c>
      <c r="BC128" s="7">
        <v>0</v>
      </c>
      <c r="BD128" s="7">
        <v>0</v>
      </c>
      <c r="BE128" s="7"/>
      <c r="BF128" s="7">
        <v>0</v>
      </c>
      <c r="BG128" s="7"/>
      <c r="BH128" s="7">
        <v>0</v>
      </c>
      <c r="BI128" s="7">
        <v>0</v>
      </c>
      <c r="BJ128" s="9">
        <v>143.13999999999999</v>
      </c>
    </row>
    <row r="129" spans="1:62" x14ac:dyDescent="0.25">
      <c r="A129" s="10" t="s">
        <v>3278</v>
      </c>
      <c r="B129" s="11" t="s">
        <v>2229</v>
      </c>
      <c r="C129" s="11" t="s">
        <v>2230</v>
      </c>
      <c r="D129" s="11" t="s">
        <v>3279</v>
      </c>
      <c r="E129" s="11" t="s">
        <v>3279</v>
      </c>
      <c r="F129" s="11" t="s">
        <v>3280</v>
      </c>
      <c r="G129" s="11" t="s">
        <v>3279</v>
      </c>
      <c r="H129" s="11" t="s">
        <v>2330</v>
      </c>
      <c r="I129" s="11" t="s">
        <v>3183</v>
      </c>
      <c r="J129" s="11" t="s">
        <v>3270</v>
      </c>
      <c r="K129" s="28">
        <v>144.28</v>
      </c>
      <c r="L129" s="28">
        <f t="shared" si="2"/>
        <v>144.28</v>
      </c>
      <c r="M129" s="28" t="e">
        <f>L129*(VLOOKUP(I129,#REF!,2,FALSE))</f>
        <v>#REF!</v>
      </c>
      <c r="N129" s="11" t="s">
        <v>67</v>
      </c>
      <c r="O129" s="11" t="s">
        <v>68</v>
      </c>
      <c r="P129" s="11" t="s">
        <v>160</v>
      </c>
      <c r="Q129" s="12">
        <v>41593.562893518516</v>
      </c>
      <c r="R129" s="12">
        <v>45245.562893518516</v>
      </c>
      <c r="S129" s="11" t="s">
        <v>70</v>
      </c>
      <c r="T129" s="12">
        <v>45245</v>
      </c>
      <c r="U129" s="11" t="s">
        <v>91</v>
      </c>
      <c r="V129" s="11" t="s">
        <v>104</v>
      </c>
      <c r="W129" s="11" t="s">
        <v>73</v>
      </c>
      <c r="X129" s="11" t="s">
        <v>73</v>
      </c>
      <c r="Y129" s="11" t="s">
        <v>74</v>
      </c>
      <c r="Z129" s="11" t="s">
        <v>274</v>
      </c>
      <c r="AA129" s="11" t="s">
        <v>3281</v>
      </c>
      <c r="AB129" s="11" t="s">
        <v>3282</v>
      </c>
      <c r="AC129" s="11" t="s">
        <v>78</v>
      </c>
      <c r="AD129" s="12"/>
      <c r="AE129" s="12"/>
      <c r="AF129" s="11"/>
      <c r="AG129" s="11" t="s">
        <v>78</v>
      </c>
      <c r="AH129" s="11" t="s">
        <v>78</v>
      </c>
      <c r="AI129" s="12"/>
      <c r="AJ129" s="11" t="s">
        <v>3283</v>
      </c>
      <c r="AK129" s="11" t="s">
        <v>78</v>
      </c>
      <c r="AL129" s="11" t="b">
        <v>0</v>
      </c>
      <c r="AM129" s="11" t="s">
        <v>3284</v>
      </c>
      <c r="AN129" s="11" t="b">
        <v>1</v>
      </c>
      <c r="AO129" s="11" t="b">
        <v>0</v>
      </c>
      <c r="AP129" s="11" t="b">
        <v>0</v>
      </c>
      <c r="AQ129" s="11" t="b">
        <v>0</v>
      </c>
      <c r="AR129" s="11" t="b">
        <v>0</v>
      </c>
      <c r="AS129" s="11" t="s">
        <v>96</v>
      </c>
      <c r="AT129" s="11" t="b">
        <v>0</v>
      </c>
      <c r="AU129" s="11" t="s">
        <v>2695</v>
      </c>
      <c r="AV129" s="11" t="s">
        <v>1700</v>
      </c>
      <c r="AW129" s="11" t="s">
        <v>78</v>
      </c>
      <c r="AX129" s="12">
        <v>41625</v>
      </c>
      <c r="AY129" s="11" t="s">
        <v>85</v>
      </c>
      <c r="AZ129" s="11" t="s">
        <v>86</v>
      </c>
      <c r="BA129" s="11" t="s">
        <v>87</v>
      </c>
      <c r="BB129" s="11" t="b">
        <v>0</v>
      </c>
      <c r="BC129" s="11">
        <v>0</v>
      </c>
      <c r="BD129" s="11">
        <v>0</v>
      </c>
      <c r="BE129" s="11"/>
      <c r="BF129" s="11">
        <v>0</v>
      </c>
      <c r="BG129" s="11"/>
      <c r="BH129" s="11">
        <v>0</v>
      </c>
      <c r="BI129" s="11">
        <v>0</v>
      </c>
      <c r="BJ129" s="13">
        <v>144.28</v>
      </c>
    </row>
    <row r="130" spans="1:62" x14ac:dyDescent="0.25">
      <c r="A130" s="6" t="s">
        <v>1060</v>
      </c>
      <c r="B130" s="7" t="s">
        <v>234</v>
      </c>
      <c r="C130" s="7" t="s">
        <v>235</v>
      </c>
      <c r="D130" s="7" t="s">
        <v>1061</v>
      </c>
      <c r="E130" s="7" t="s">
        <v>1061</v>
      </c>
      <c r="F130" s="7" t="s">
        <v>64</v>
      </c>
      <c r="G130" s="7" t="s">
        <v>1061</v>
      </c>
      <c r="H130" s="7" t="s">
        <v>281</v>
      </c>
      <c r="I130" s="7" t="s">
        <v>237</v>
      </c>
      <c r="J130" s="7" t="s">
        <v>1022</v>
      </c>
      <c r="K130" s="33">
        <v>144.36000000000001</v>
      </c>
      <c r="L130" s="33">
        <f t="shared" si="2"/>
        <v>144.36000000000001</v>
      </c>
      <c r="M130" s="33" t="e">
        <f>L130*(VLOOKUP(I130,#REF!,2,FALSE))</f>
        <v>#REF!</v>
      </c>
      <c r="N130" s="7" t="s">
        <v>67</v>
      </c>
      <c r="O130" s="7" t="s">
        <v>68</v>
      </c>
      <c r="P130" s="7" t="s">
        <v>69</v>
      </c>
      <c r="Q130" s="8">
        <v>45078</v>
      </c>
      <c r="R130" s="8">
        <v>45444.379942129628</v>
      </c>
      <c r="S130" s="7" t="s">
        <v>70</v>
      </c>
      <c r="T130" s="8">
        <v>45444</v>
      </c>
      <c r="U130" s="7" t="s">
        <v>71</v>
      </c>
      <c r="V130" s="7" t="s">
        <v>104</v>
      </c>
      <c r="W130" s="7" t="s">
        <v>73</v>
      </c>
      <c r="X130" s="7" t="s">
        <v>73</v>
      </c>
      <c r="Y130" s="7" t="s">
        <v>74</v>
      </c>
      <c r="Z130" s="7" t="s">
        <v>75</v>
      </c>
      <c r="AA130" s="7" t="s">
        <v>1037</v>
      </c>
      <c r="AB130" s="7" t="s">
        <v>1062</v>
      </c>
      <c r="AC130" s="7" t="s">
        <v>78</v>
      </c>
      <c r="AD130" s="8"/>
      <c r="AE130" s="8"/>
      <c r="AF130" s="7"/>
      <c r="AG130" s="7" t="s">
        <v>78</v>
      </c>
      <c r="AH130" s="7" t="s">
        <v>78</v>
      </c>
      <c r="AI130" s="8"/>
      <c r="AJ130" s="7" t="s">
        <v>1063</v>
      </c>
      <c r="AK130" s="7" t="s">
        <v>78</v>
      </c>
      <c r="AL130" s="7" t="b">
        <v>0</v>
      </c>
      <c r="AM130" s="7" t="s">
        <v>1064</v>
      </c>
      <c r="AN130" s="7" t="b">
        <v>0</v>
      </c>
      <c r="AO130" s="7" t="b">
        <v>0</v>
      </c>
      <c r="AP130" s="7" t="b">
        <v>0</v>
      </c>
      <c r="AQ130" s="7" t="b">
        <v>0</v>
      </c>
      <c r="AR130" s="7" t="b">
        <v>0</v>
      </c>
      <c r="AS130" s="7" t="s">
        <v>84</v>
      </c>
      <c r="AT130" s="7" t="b">
        <v>0</v>
      </c>
      <c r="AU130" s="7" t="s">
        <v>710</v>
      </c>
      <c r="AV130" s="7" t="s">
        <v>78</v>
      </c>
      <c r="AW130" s="7" t="s">
        <v>78</v>
      </c>
      <c r="AX130" s="8">
        <v>45064</v>
      </c>
      <c r="AY130" s="7" t="s">
        <v>85</v>
      </c>
      <c r="AZ130" s="7" t="s">
        <v>86</v>
      </c>
      <c r="BA130" s="7" t="s">
        <v>87</v>
      </c>
      <c r="BB130" s="7" t="b">
        <v>0</v>
      </c>
      <c r="BC130" s="7">
        <v>0</v>
      </c>
      <c r="BD130" s="7">
        <v>0</v>
      </c>
      <c r="BE130" s="7"/>
      <c r="BF130" s="7">
        <v>0</v>
      </c>
      <c r="BG130" s="7"/>
      <c r="BH130" s="7">
        <v>0</v>
      </c>
      <c r="BI130" s="7">
        <v>0</v>
      </c>
      <c r="BJ130" s="9">
        <v>144.36000000000001</v>
      </c>
    </row>
    <row r="131" spans="1:62" x14ac:dyDescent="0.25">
      <c r="A131" s="10" t="s">
        <v>2655</v>
      </c>
      <c r="B131" s="11" t="s">
        <v>1395</v>
      </c>
      <c r="C131" s="11" t="s">
        <v>1396</v>
      </c>
      <c r="D131" s="11" t="s">
        <v>1480</v>
      </c>
      <c r="E131" s="11" t="s">
        <v>1480</v>
      </c>
      <c r="F131" s="11" t="s">
        <v>64</v>
      </c>
      <c r="G131" s="11" t="s">
        <v>1480</v>
      </c>
      <c r="H131" s="11" t="s">
        <v>2330</v>
      </c>
      <c r="I131" s="11" t="s">
        <v>1397</v>
      </c>
      <c r="J131" s="11"/>
      <c r="K131" s="28">
        <v>144.94</v>
      </c>
      <c r="L131" s="28">
        <f t="shared" si="2"/>
        <v>144.94</v>
      </c>
      <c r="M131" s="28" t="e">
        <f>L131*(VLOOKUP(I131,#REF!,2,FALSE))</f>
        <v>#REF!</v>
      </c>
      <c r="N131" s="11" t="s">
        <v>67</v>
      </c>
      <c r="O131" s="11" t="s">
        <v>68</v>
      </c>
      <c r="P131" s="11" t="s">
        <v>69</v>
      </c>
      <c r="Q131" s="12">
        <v>41564.500428240739</v>
      </c>
      <c r="R131" s="12">
        <v>45216.500428240739</v>
      </c>
      <c r="S131" s="11" t="s">
        <v>70</v>
      </c>
      <c r="T131" s="12">
        <v>45216</v>
      </c>
      <c r="U131" s="11" t="s">
        <v>71</v>
      </c>
      <c r="V131" s="11" t="s">
        <v>104</v>
      </c>
      <c r="W131" s="11" t="s">
        <v>73</v>
      </c>
      <c r="X131" s="11" t="s">
        <v>73</v>
      </c>
      <c r="Y131" s="11" t="s">
        <v>105</v>
      </c>
      <c r="Z131" s="11" t="s">
        <v>106</v>
      </c>
      <c r="AA131" s="11" t="s">
        <v>1450</v>
      </c>
      <c r="AB131" s="11" t="s">
        <v>2656</v>
      </c>
      <c r="AC131" s="11" t="s">
        <v>78</v>
      </c>
      <c r="AD131" s="12"/>
      <c r="AE131" s="12"/>
      <c r="AF131" s="11"/>
      <c r="AG131" s="11" t="s">
        <v>78</v>
      </c>
      <c r="AH131" s="11" t="s">
        <v>78</v>
      </c>
      <c r="AI131" s="12"/>
      <c r="AJ131" s="11" t="s">
        <v>2657</v>
      </c>
      <c r="AK131" s="11" t="s">
        <v>78</v>
      </c>
      <c r="AL131" s="11" t="b">
        <v>0</v>
      </c>
      <c r="AM131" s="11" t="s">
        <v>2658</v>
      </c>
      <c r="AN131" s="11" t="b">
        <v>0</v>
      </c>
      <c r="AO131" s="11" t="b">
        <v>0</v>
      </c>
      <c r="AP131" s="11" t="b">
        <v>0</v>
      </c>
      <c r="AQ131" s="11" t="b">
        <v>0</v>
      </c>
      <c r="AR131" s="11" t="b">
        <v>0</v>
      </c>
      <c r="AS131" s="11" t="s">
        <v>84</v>
      </c>
      <c r="AT131" s="11" t="b">
        <v>0</v>
      </c>
      <c r="AU131" s="11" t="s">
        <v>1700</v>
      </c>
      <c r="AV131" s="11" t="s">
        <v>78</v>
      </c>
      <c r="AW131" s="11" t="s">
        <v>78</v>
      </c>
      <c r="AX131" s="12">
        <v>41576</v>
      </c>
      <c r="AY131" s="11" t="s">
        <v>85</v>
      </c>
      <c r="AZ131" s="11" t="s">
        <v>86</v>
      </c>
      <c r="BA131" s="11" t="s">
        <v>87</v>
      </c>
      <c r="BB131" s="11" t="b">
        <v>0</v>
      </c>
      <c r="BC131" s="11">
        <v>2</v>
      </c>
      <c r="BD131" s="11">
        <v>2</v>
      </c>
      <c r="BE131" s="11">
        <v>171</v>
      </c>
      <c r="BF131" s="11">
        <v>0</v>
      </c>
      <c r="BG131" s="11"/>
      <c r="BH131" s="11">
        <v>0</v>
      </c>
      <c r="BI131" s="11">
        <v>0</v>
      </c>
      <c r="BJ131" s="13">
        <v>144.94</v>
      </c>
    </row>
    <row r="132" spans="1:62" x14ac:dyDescent="0.25">
      <c r="A132" s="10" t="s">
        <v>2717</v>
      </c>
      <c r="B132" s="11" t="s">
        <v>1395</v>
      </c>
      <c r="C132" s="11" t="s">
        <v>1396</v>
      </c>
      <c r="D132" s="11" t="s">
        <v>2713</v>
      </c>
      <c r="E132" s="11" t="s">
        <v>2713</v>
      </c>
      <c r="F132" s="11" t="s">
        <v>64</v>
      </c>
      <c r="G132" s="11" t="s">
        <v>2713</v>
      </c>
      <c r="H132" s="11" t="s">
        <v>2330</v>
      </c>
      <c r="I132" s="11" t="s">
        <v>1397</v>
      </c>
      <c r="J132" s="11" t="s">
        <v>2686</v>
      </c>
      <c r="K132" s="28">
        <v>145.15</v>
      </c>
      <c r="L132" s="28">
        <f t="shared" si="2"/>
        <v>145.15</v>
      </c>
      <c r="M132" s="28" t="e">
        <f>L132*(VLOOKUP(I132,#REF!,2,FALSE))</f>
        <v>#REF!</v>
      </c>
      <c r="N132" s="11" t="s">
        <v>67</v>
      </c>
      <c r="O132" s="11" t="s">
        <v>68</v>
      </c>
      <c r="P132" s="11" t="s">
        <v>69</v>
      </c>
      <c r="Q132" s="12">
        <v>41821.617048611108</v>
      </c>
      <c r="R132" s="12">
        <v>45474.617048611108</v>
      </c>
      <c r="S132" s="11" t="s">
        <v>70</v>
      </c>
      <c r="T132" s="12">
        <v>45474</v>
      </c>
      <c r="U132" s="11" t="s">
        <v>215</v>
      </c>
      <c r="V132" s="11" t="s">
        <v>104</v>
      </c>
      <c r="W132" s="11" t="s">
        <v>73</v>
      </c>
      <c r="X132" s="11" t="s">
        <v>73</v>
      </c>
      <c r="Y132" s="11" t="s">
        <v>105</v>
      </c>
      <c r="Z132" s="11" t="s">
        <v>106</v>
      </c>
      <c r="AA132" s="11" t="s">
        <v>1643</v>
      </c>
      <c r="AB132" s="11" t="s">
        <v>2718</v>
      </c>
      <c r="AC132" s="11" t="s">
        <v>78</v>
      </c>
      <c r="AD132" s="12"/>
      <c r="AE132" s="12"/>
      <c r="AF132" s="11"/>
      <c r="AG132" s="11" t="s">
        <v>78</v>
      </c>
      <c r="AH132" s="11" t="s">
        <v>78</v>
      </c>
      <c r="AI132" s="12"/>
      <c r="AJ132" s="11" t="s">
        <v>2719</v>
      </c>
      <c r="AK132" s="11" t="s">
        <v>78</v>
      </c>
      <c r="AL132" s="11" t="b">
        <v>0</v>
      </c>
      <c r="AM132" s="11" t="s">
        <v>2720</v>
      </c>
      <c r="AN132" s="11" t="b">
        <v>0</v>
      </c>
      <c r="AO132" s="11" t="b">
        <v>0</v>
      </c>
      <c r="AP132" s="11" t="b">
        <v>0</v>
      </c>
      <c r="AQ132" s="11" t="b">
        <v>0</v>
      </c>
      <c r="AR132" s="11" t="b">
        <v>0</v>
      </c>
      <c r="AS132" s="11" t="s">
        <v>84</v>
      </c>
      <c r="AT132" s="11" t="b">
        <v>0</v>
      </c>
      <c r="AU132" s="11" t="s">
        <v>1700</v>
      </c>
      <c r="AV132" s="11" t="s">
        <v>78</v>
      </c>
      <c r="AW132" s="11" t="s">
        <v>78</v>
      </c>
      <c r="AX132" s="12">
        <v>41810</v>
      </c>
      <c r="AY132" s="11" t="s">
        <v>85</v>
      </c>
      <c r="AZ132" s="11" t="s">
        <v>86</v>
      </c>
      <c r="BA132" s="11" t="s">
        <v>87</v>
      </c>
      <c r="BB132" s="11" t="b">
        <v>0</v>
      </c>
      <c r="BC132" s="11">
        <v>2</v>
      </c>
      <c r="BD132" s="11">
        <v>2</v>
      </c>
      <c r="BE132" s="11">
        <v>250</v>
      </c>
      <c r="BF132" s="11">
        <v>0</v>
      </c>
      <c r="BG132" s="11"/>
      <c r="BH132" s="11">
        <v>0</v>
      </c>
      <c r="BI132" s="11">
        <v>0</v>
      </c>
      <c r="BJ132" s="13">
        <v>145.15</v>
      </c>
    </row>
    <row r="133" spans="1:62" x14ac:dyDescent="0.25">
      <c r="A133" s="6" t="s">
        <v>2712</v>
      </c>
      <c r="B133" s="7" t="s">
        <v>1395</v>
      </c>
      <c r="C133" s="7" t="s">
        <v>1396</v>
      </c>
      <c r="D133" s="7" t="s">
        <v>2713</v>
      </c>
      <c r="E133" s="7" t="s">
        <v>2713</v>
      </c>
      <c r="F133" s="7" t="s">
        <v>64</v>
      </c>
      <c r="G133" s="7" t="s">
        <v>2713</v>
      </c>
      <c r="H133" s="7" t="s">
        <v>2330</v>
      </c>
      <c r="I133" s="7" t="s">
        <v>1397</v>
      </c>
      <c r="J133" s="7" t="s">
        <v>2686</v>
      </c>
      <c r="K133" s="33">
        <v>146.03</v>
      </c>
      <c r="L133" s="33">
        <f t="shared" si="2"/>
        <v>146.03</v>
      </c>
      <c r="M133" s="33" t="e">
        <f>L133*(VLOOKUP(I133,#REF!,2,FALSE))</f>
        <v>#REF!</v>
      </c>
      <c r="N133" s="7" t="s">
        <v>67</v>
      </c>
      <c r="O133" s="7" t="s">
        <v>68</v>
      </c>
      <c r="P133" s="7" t="s">
        <v>69</v>
      </c>
      <c r="Q133" s="8">
        <v>41791.459131944444</v>
      </c>
      <c r="R133" s="8">
        <v>45444.459131944444</v>
      </c>
      <c r="S133" s="7" t="s">
        <v>70</v>
      </c>
      <c r="T133" s="8">
        <v>45444</v>
      </c>
      <c r="U133" s="7" t="s">
        <v>215</v>
      </c>
      <c r="V133" s="7" t="s">
        <v>104</v>
      </c>
      <c r="W133" s="7" t="s">
        <v>73</v>
      </c>
      <c r="X133" s="7" t="s">
        <v>73</v>
      </c>
      <c r="Y133" s="7" t="s">
        <v>105</v>
      </c>
      <c r="Z133" s="7" t="s">
        <v>106</v>
      </c>
      <c r="AA133" s="7" t="s">
        <v>1485</v>
      </c>
      <c r="AB133" s="7" t="s">
        <v>2714</v>
      </c>
      <c r="AC133" s="7" t="s">
        <v>78</v>
      </c>
      <c r="AD133" s="8"/>
      <c r="AE133" s="8"/>
      <c r="AF133" s="7"/>
      <c r="AG133" s="7" t="s">
        <v>78</v>
      </c>
      <c r="AH133" s="7" t="s">
        <v>78</v>
      </c>
      <c r="AI133" s="8"/>
      <c r="AJ133" s="7" t="s">
        <v>2715</v>
      </c>
      <c r="AK133" s="7" t="s">
        <v>78</v>
      </c>
      <c r="AL133" s="7" t="b">
        <v>0</v>
      </c>
      <c r="AM133" s="7" t="s">
        <v>2716</v>
      </c>
      <c r="AN133" s="7" t="b">
        <v>0</v>
      </c>
      <c r="AO133" s="7" t="b">
        <v>0</v>
      </c>
      <c r="AP133" s="7" t="b">
        <v>0</v>
      </c>
      <c r="AQ133" s="7" t="b">
        <v>0</v>
      </c>
      <c r="AR133" s="7" t="b">
        <v>0</v>
      </c>
      <c r="AS133" s="7" t="s">
        <v>84</v>
      </c>
      <c r="AT133" s="7" t="b">
        <v>0</v>
      </c>
      <c r="AU133" s="7" t="s">
        <v>1700</v>
      </c>
      <c r="AV133" s="7" t="s">
        <v>78</v>
      </c>
      <c r="AW133" s="7" t="s">
        <v>78</v>
      </c>
      <c r="AX133" s="8">
        <v>41809</v>
      </c>
      <c r="AY133" s="7" t="s">
        <v>85</v>
      </c>
      <c r="AZ133" s="7" t="s">
        <v>86</v>
      </c>
      <c r="BA133" s="7" t="s">
        <v>87</v>
      </c>
      <c r="BB133" s="7" t="b">
        <v>0</v>
      </c>
      <c r="BC133" s="7">
        <v>3</v>
      </c>
      <c r="BD133" s="7">
        <v>3</v>
      </c>
      <c r="BE133" s="7">
        <v>2156.23</v>
      </c>
      <c r="BF133" s="7">
        <v>0</v>
      </c>
      <c r="BG133" s="7"/>
      <c r="BH133" s="7">
        <v>0</v>
      </c>
      <c r="BI133" s="7">
        <v>0</v>
      </c>
      <c r="BJ133" s="9">
        <v>146.03</v>
      </c>
    </row>
    <row r="134" spans="1:62" x14ac:dyDescent="0.25">
      <c r="A134" s="10" t="s">
        <v>1816</v>
      </c>
      <c r="B134" s="11" t="s">
        <v>1721</v>
      </c>
      <c r="C134" s="11" t="s">
        <v>1722</v>
      </c>
      <c r="D134" s="11" t="s">
        <v>1804</v>
      </c>
      <c r="E134" s="11" t="s">
        <v>1804</v>
      </c>
      <c r="F134" s="11" t="s">
        <v>64</v>
      </c>
      <c r="G134" s="11" t="s">
        <v>1804</v>
      </c>
      <c r="H134" s="11" t="s">
        <v>1761</v>
      </c>
      <c r="I134" s="11" t="s">
        <v>1817</v>
      </c>
      <c r="J134" s="11"/>
      <c r="K134" s="28">
        <v>146.28</v>
      </c>
      <c r="L134" s="28">
        <f t="shared" si="2"/>
        <v>146.28</v>
      </c>
      <c r="M134" s="28" t="e">
        <f>L134*(VLOOKUP(I134,#REF!,2,FALSE))</f>
        <v>#REF!</v>
      </c>
      <c r="N134" s="11" t="s">
        <v>67</v>
      </c>
      <c r="O134" s="11" t="s">
        <v>68</v>
      </c>
      <c r="P134" s="11" t="s">
        <v>69</v>
      </c>
      <c r="Q134" s="12">
        <v>44562.589745370373</v>
      </c>
      <c r="R134" s="12">
        <v>45292.589745370373</v>
      </c>
      <c r="S134" s="11" t="s">
        <v>70</v>
      </c>
      <c r="T134" s="12">
        <v>45170</v>
      </c>
      <c r="U134" s="11" t="s">
        <v>91</v>
      </c>
      <c r="V134" s="11" t="s">
        <v>514</v>
      </c>
      <c r="W134" s="11" t="s">
        <v>73</v>
      </c>
      <c r="X134" s="11" t="s">
        <v>73</v>
      </c>
      <c r="Y134" s="11" t="s">
        <v>105</v>
      </c>
      <c r="Z134" s="11" t="s">
        <v>106</v>
      </c>
      <c r="AA134" s="11" t="s">
        <v>1729</v>
      </c>
      <c r="AB134" s="11" t="s">
        <v>1818</v>
      </c>
      <c r="AC134" s="11" t="s">
        <v>78</v>
      </c>
      <c r="AD134" s="12"/>
      <c r="AE134" s="12"/>
      <c r="AF134" s="11"/>
      <c r="AG134" s="11" t="s">
        <v>78</v>
      </c>
      <c r="AH134" s="11" t="s">
        <v>78</v>
      </c>
      <c r="AI134" s="12"/>
      <c r="AJ134" s="11" t="s">
        <v>78</v>
      </c>
      <c r="AK134" s="11" t="s">
        <v>78</v>
      </c>
      <c r="AL134" s="11" t="b">
        <v>0</v>
      </c>
      <c r="AM134" s="11" t="s">
        <v>1819</v>
      </c>
      <c r="AN134" s="11" t="b">
        <v>0</v>
      </c>
      <c r="AO134" s="11" t="b">
        <v>0</v>
      </c>
      <c r="AP134" s="11" t="b">
        <v>0</v>
      </c>
      <c r="AQ134" s="11" t="b">
        <v>0</v>
      </c>
      <c r="AR134" s="11" t="b">
        <v>0</v>
      </c>
      <c r="AS134" s="11" t="s">
        <v>96</v>
      </c>
      <c r="AT134" s="11" t="b">
        <v>0</v>
      </c>
      <c r="AU134" s="11" t="s">
        <v>1808</v>
      </c>
      <c r="AV134" s="11" t="s">
        <v>78</v>
      </c>
      <c r="AW134" s="11" t="s">
        <v>78</v>
      </c>
      <c r="AX134" s="12">
        <v>44539</v>
      </c>
      <c r="AY134" s="11" t="s">
        <v>85</v>
      </c>
      <c r="AZ134" s="11" t="s">
        <v>86</v>
      </c>
      <c r="BA134" s="11" t="s">
        <v>87</v>
      </c>
      <c r="BB134" s="11" t="b">
        <v>0</v>
      </c>
      <c r="BC134" s="11">
        <v>0</v>
      </c>
      <c r="BD134" s="11">
        <v>0</v>
      </c>
      <c r="BE134" s="11"/>
      <c r="BF134" s="11">
        <v>0</v>
      </c>
      <c r="BG134" s="11"/>
      <c r="BH134" s="11">
        <v>0</v>
      </c>
      <c r="BI134" s="11">
        <v>0</v>
      </c>
      <c r="BJ134" s="13">
        <v>146.28</v>
      </c>
    </row>
    <row r="135" spans="1:62" x14ac:dyDescent="0.25">
      <c r="A135" s="6" t="s">
        <v>2854</v>
      </c>
      <c r="B135" s="7" t="s">
        <v>1395</v>
      </c>
      <c r="C135" s="7" t="s">
        <v>1396</v>
      </c>
      <c r="D135" s="7" t="s">
        <v>876</v>
      </c>
      <c r="E135" s="7" t="s">
        <v>876</v>
      </c>
      <c r="F135" s="7" t="s">
        <v>64</v>
      </c>
      <c r="G135" s="7" t="s">
        <v>876</v>
      </c>
      <c r="H135" s="7" t="s">
        <v>2330</v>
      </c>
      <c r="I135" s="7" t="s">
        <v>1397</v>
      </c>
      <c r="J135" s="7" t="s">
        <v>2855</v>
      </c>
      <c r="K135" s="33">
        <v>146.38</v>
      </c>
      <c r="L135" s="33">
        <f t="shared" si="2"/>
        <v>146.38</v>
      </c>
      <c r="M135" s="33" t="e">
        <f>L135*(VLOOKUP(I135,#REF!,2,FALSE))</f>
        <v>#REF!</v>
      </c>
      <c r="N135" s="7" t="s">
        <v>67</v>
      </c>
      <c r="O135" s="7" t="s">
        <v>68</v>
      </c>
      <c r="P135" s="7" t="s">
        <v>69</v>
      </c>
      <c r="Q135" s="8">
        <v>43204.508923611109</v>
      </c>
      <c r="R135" s="8">
        <v>45396.508923611109</v>
      </c>
      <c r="S135" s="7" t="s">
        <v>70</v>
      </c>
      <c r="T135" s="8">
        <v>45396</v>
      </c>
      <c r="U135" s="7" t="s">
        <v>71</v>
      </c>
      <c r="V135" s="7" t="s">
        <v>104</v>
      </c>
      <c r="W135" s="7" t="s">
        <v>73</v>
      </c>
      <c r="X135" s="7" t="s">
        <v>73</v>
      </c>
      <c r="Y135" s="7" t="s">
        <v>105</v>
      </c>
      <c r="Z135" s="7" t="s">
        <v>106</v>
      </c>
      <c r="AA135" s="7" t="s">
        <v>1485</v>
      </c>
      <c r="AB135" s="7" t="s">
        <v>2856</v>
      </c>
      <c r="AC135" s="7" t="s">
        <v>2857</v>
      </c>
      <c r="AD135" s="8"/>
      <c r="AE135" s="8"/>
      <c r="AF135" s="7"/>
      <c r="AG135" s="7" t="s">
        <v>78</v>
      </c>
      <c r="AH135" s="7" t="s">
        <v>78</v>
      </c>
      <c r="AI135" s="8"/>
      <c r="AJ135" s="7" t="s">
        <v>78</v>
      </c>
      <c r="AK135" s="7" t="s">
        <v>78</v>
      </c>
      <c r="AL135" s="7" t="b">
        <v>0</v>
      </c>
      <c r="AM135" s="7" t="s">
        <v>2858</v>
      </c>
      <c r="AN135" s="7" t="b">
        <v>0</v>
      </c>
      <c r="AO135" s="7" t="b">
        <v>0</v>
      </c>
      <c r="AP135" s="7" t="b">
        <v>0</v>
      </c>
      <c r="AQ135" s="7" t="b">
        <v>0</v>
      </c>
      <c r="AR135" s="7" t="b">
        <v>0</v>
      </c>
      <c r="AS135" s="7" t="s">
        <v>84</v>
      </c>
      <c r="AT135" s="7" t="b">
        <v>0</v>
      </c>
      <c r="AU135" s="7" t="s">
        <v>1700</v>
      </c>
      <c r="AV135" s="7" t="s">
        <v>78</v>
      </c>
      <c r="AW135" s="7" t="s">
        <v>78</v>
      </c>
      <c r="AX135" s="8">
        <v>43210</v>
      </c>
      <c r="AY135" s="7" t="s">
        <v>85</v>
      </c>
      <c r="AZ135" s="7" t="s">
        <v>86</v>
      </c>
      <c r="BA135" s="7" t="s">
        <v>87</v>
      </c>
      <c r="BB135" s="7" t="b">
        <v>0</v>
      </c>
      <c r="BC135" s="7">
        <v>0</v>
      </c>
      <c r="BD135" s="7">
        <v>0</v>
      </c>
      <c r="BE135" s="7"/>
      <c r="BF135" s="7">
        <v>0</v>
      </c>
      <c r="BG135" s="7"/>
      <c r="BH135" s="7">
        <v>0</v>
      </c>
      <c r="BI135" s="7">
        <v>0</v>
      </c>
      <c r="BJ135" s="9">
        <v>146.38</v>
      </c>
    </row>
    <row r="136" spans="1:62" x14ac:dyDescent="0.25">
      <c r="A136" s="10" t="s">
        <v>3169</v>
      </c>
      <c r="B136" s="11" t="s">
        <v>2255</v>
      </c>
      <c r="C136" s="11" t="s">
        <v>2256</v>
      </c>
      <c r="D136" s="11" t="s">
        <v>2141</v>
      </c>
      <c r="E136" s="11" t="s">
        <v>1956</v>
      </c>
      <c r="F136" s="11" t="s">
        <v>168</v>
      </c>
      <c r="G136" s="11" t="s">
        <v>1956</v>
      </c>
      <c r="H136" s="11" t="s">
        <v>336</v>
      </c>
      <c r="I136" s="11" t="s">
        <v>2258</v>
      </c>
      <c r="J136" s="11"/>
      <c r="K136" s="28">
        <v>146.54</v>
      </c>
      <c r="L136" s="28">
        <f t="shared" si="2"/>
        <v>146.54</v>
      </c>
      <c r="M136" s="28" t="e">
        <f>L136*(VLOOKUP(I136,#REF!,2,FALSE))</f>
        <v>#REF!</v>
      </c>
      <c r="N136" s="11" t="s">
        <v>67</v>
      </c>
      <c r="O136" s="11" t="s">
        <v>68</v>
      </c>
      <c r="P136" s="11" t="s">
        <v>160</v>
      </c>
      <c r="Q136" s="12">
        <v>43500.346747685187</v>
      </c>
      <c r="R136" s="12">
        <v>45326.346747685187</v>
      </c>
      <c r="S136" s="11" t="s">
        <v>70</v>
      </c>
      <c r="T136" s="12">
        <v>45326</v>
      </c>
      <c r="U136" s="11" t="s">
        <v>71</v>
      </c>
      <c r="V136" s="11" t="s">
        <v>104</v>
      </c>
      <c r="W136" s="11" t="s">
        <v>73</v>
      </c>
      <c r="X136" s="11" t="s">
        <v>73</v>
      </c>
      <c r="Y136" s="11" t="s">
        <v>74</v>
      </c>
      <c r="Z136" s="11" t="s">
        <v>106</v>
      </c>
      <c r="AA136" s="11" t="s">
        <v>2260</v>
      </c>
      <c r="AB136" s="11" t="s">
        <v>3170</v>
      </c>
      <c r="AC136" s="11" t="s">
        <v>78</v>
      </c>
      <c r="AD136" s="12">
        <v>44938</v>
      </c>
      <c r="AE136" s="12">
        <v>44961</v>
      </c>
      <c r="AF136" s="11" t="s">
        <v>1470</v>
      </c>
      <c r="AG136" s="11" t="s">
        <v>80</v>
      </c>
      <c r="AH136" s="11" t="s">
        <v>3171</v>
      </c>
      <c r="AI136" s="12">
        <v>44938</v>
      </c>
      <c r="AJ136" s="11" t="s">
        <v>78</v>
      </c>
      <c r="AK136" s="11" t="s">
        <v>78</v>
      </c>
      <c r="AL136" s="11" t="b">
        <v>0</v>
      </c>
      <c r="AM136" s="11" t="s">
        <v>3172</v>
      </c>
      <c r="AN136" s="11" t="b">
        <v>0</v>
      </c>
      <c r="AO136" s="11" t="b">
        <v>0</v>
      </c>
      <c r="AP136" s="11" t="b">
        <v>0</v>
      </c>
      <c r="AQ136" s="11" t="b">
        <v>0</v>
      </c>
      <c r="AR136" s="11" t="b">
        <v>0</v>
      </c>
      <c r="AS136" s="11" t="s">
        <v>84</v>
      </c>
      <c r="AT136" s="11" t="b">
        <v>0</v>
      </c>
      <c r="AU136" s="11" t="s">
        <v>670</v>
      </c>
      <c r="AV136" s="11" t="s">
        <v>78</v>
      </c>
      <c r="AW136" s="11" t="s">
        <v>78</v>
      </c>
      <c r="AX136" s="12">
        <v>43509</v>
      </c>
      <c r="AY136" s="11" t="s">
        <v>85</v>
      </c>
      <c r="AZ136" s="11" t="s">
        <v>86</v>
      </c>
      <c r="BA136" s="11" t="s">
        <v>87</v>
      </c>
      <c r="BB136" s="11" t="b">
        <v>0</v>
      </c>
      <c r="BC136" s="11">
        <v>0</v>
      </c>
      <c r="BD136" s="11">
        <v>0</v>
      </c>
      <c r="BE136" s="11"/>
      <c r="BF136" s="11">
        <v>0</v>
      </c>
      <c r="BG136" s="11"/>
      <c r="BH136" s="11">
        <v>0</v>
      </c>
      <c r="BI136" s="11">
        <v>0</v>
      </c>
      <c r="BJ136" s="13">
        <v>146.54</v>
      </c>
    </row>
    <row r="137" spans="1:62" x14ac:dyDescent="0.25">
      <c r="A137" s="6" t="s">
        <v>1990</v>
      </c>
      <c r="B137" s="7" t="s">
        <v>1395</v>
      </c>
      <c r="C137" s="7" t="s">
        <v>1396</v>
      </c>
      <c r="D137" s="7" t="s">
        <v>1991</v>
      </c>
      <c r="E137" s="7" t="s">
        <v>1991</v>
      </c>
      <c r="F137" s="7" t="s">
        <v>64</v>
      </c>
      <c r="G137" s="7"/>
      <c r="H137" s="7" t="s">
        <v>281</v>
      </c>
      <c r="I137" s="7" t="s">
        <v>1397</v>
      </c>
      <c r="J137" s="7" t="s">
        <v>1406</v>
      </c>
      <c r="K137" s="33">
        <v>149.96</v>
      </c>
      <c r="L137" s="33">
        <f t="shared" si="2"/>
        <v>149.96</v>
      </c>
      <c r="M137" s="33" t="e">
        <f>L137*(VLOOKUP(I137,#REF!,2,FALSE))</f>
        <v>#REF!</v>
      </c>
      <c r="N137" s="7" t="s">
        <v>67</v>
      </c>
      <c r="O137" s="7" t="s">
        <v>68</v>
      </c>
      <c r="P137" s="7" t="s">
        <v>69</v>
      </c>
      <c r="Q137" s="8">
        <v>44889.531099537038</v>
      </c>
      <c r="R137" s="8">
        <v>45254.531099537038</v>
      </c>
      <c r="S137" s="7" t="s">
        <v>70</v>
      </c>
      <c r="T137" s="8">
        <v>45254</v>
      </c>
      <c r="U137" s="7" t="s">
        <v>71</v>
      </c>
      <c r="V137" s="7" t="s">
        <v>104</v>
      </c>
      <c r="W137" s="7" t="s">
        <v>73</v>
      </c>
      <c r="X137" s="7" t="s">
        <v>73</v>
      </c>
      <c r="Y137" s="7" t="s">
        <v>105</v>
      </c>
      <c r="Z137" s="7" t="s">
        <v>106</v>
      </c>
      <c r="AA137" s="7" t="s">
        <v>1398</v>
      </c>
      <c r="AB137" s="7" t="s">
        <v>1708</v>
      </c>
      <c r="AC137" s="7" t="s">
        <v>1992</v>
      </c>
      <c r="AD137" s="8"/>
      <c r="AE137" s="8"/>
      <c r="AF137" s="7"/>
      <c r="AG137" s="7" t="s">
        <v>78</v>
      </c>
      <c r="AH137" s="7" t="s">
        <v>78</v>
      </c>
      <c r="AI137" s="8"/>
      <c r="AJ137" s="7" t="s">
        <v>78</v>
      </c>
      <c r="AK137" s="7" t="s">
        <v>78</v>
      </c>
      <c r="AL137" s="7" t="b">
        <v>0</v>
      </c>
      <c r="AM137" s="7" t="s">
        <v>1993</v>
      </c>
      <c r="AN137" s="7" t="b">
        <v>0</v>
      </c>
      <c r="AO137" s="7" t="b">
        <v>0</v>
      </c>
      <c r="AP137" s="7" t="b">
        <v>0</v>
      </c>
      <c r="AQ137" s="7" t="b">
        <v>0</v>
      </c>
      <c r="AR137" s="7" t="b">
        <v>0</v>
      </c>
      <c r="AS137" s="7" t="s">
        <v>84</v>
      </c>
      <c r="AT137" s="7" t="b">
        <v>0</v>
      </c>
      <c r="AU137" s="7" t="s">
        <v>710</v>
      </c>
      <c r="AV137" s="7" t="s">
        <v>78</v>
      </c>
      <c r="AW137" s="7" t="s">
        <v>78</v>
      </c>
      <c r="AX137" s="8">
        <v>44897</v>
      </c>
      <c r="AY137" s="7" t="s">
        <v>85</v>
      </c>
      <c r="AZ137" s="7" t="s">
        <v>86</v>
      </c>
      <c r="BA137" s="7" t="s">
        <v>87</v>
      </c>
      <c r="BB137" s="7" t="b">
        <v>0</v>
      </c>
      <c r="BC137" s="7">
        <v>0</v>
      </c>
      <c r="BD137" s="7">
        <v>0</v>
      </c>
      <c r="BE137" s="7"/>
      <c r="BF137" s="7">
        <v>0</v>
      </c>
      <c r="BG137" s="7"/>
      <c r="BH137" s="7">
        <v>0</v>
      </c>
      <c r="BI137" s="7">
        <v>0</v>
      </c>
      <c r="BJ137" s="9">
        <v>149.96</v>
      </c>
    </row>
    <row r="138" spans="1:62" x14ac:dyDescent="0.25">
      <c r="A138" s="6" t="s">
        <v>3147</v>
      </c>
      <c r="B138" s="7" t="s">
        <v>1395</v>
      </c>
      <c r="C138" s="7" t="s">
        <v>1396</v>
      </c>
      <c r="D138" s="7" t="s">
        <v>605</v>
      </c>
      <c r="E138" s="7" t="s">
        <v>605</v>
      </c>
      <c r="F138" s="7" t="s">
        <v>64</v>
      </c>
      <c r="G138" s="7" t="s">
        <v>605</v>
      </c>
      <c r="H138" s="7" t="s">
        <v>2330</v>
      </c>
      <c r="I138" s="7" t="s">
        <v>1397</v>
      </c>
      <c r="J138" s="7" t="s">
        <v>2691</v>
      </c>
      <c r="K138" s="33">
        <v>150.16</v>
      </c>
      <c r="L138" s="33">
        <f t="shared" si="2"/>
        <v>150.16</v>
      </c>
      <c r="M138" s="33" t="e">
        <f>L138*(VLOOKUP(I138,#REF!,2,FALSE))</f>
        <v>#REF!</v>
      </c>
      <c r="N138" s="7" t="s">
        <v>67</v>
      </c>
      <c r="O138" s="7" t="s">
        <v>68</v>
      </c>
      <c r="P138" s="7" t="s">
        <v>69</v>
      </c>
      <c r="Q138" s="8">
        <v>44816.687743055554</v>
      </c>
      <c r="R138" s="8">
        <v>45181.5703587963</v>
      </c>
      <c r="S138" s="7" t="s">
        <v>70</v>
      </c>
      <c r="T138" s="8">
        <v>45181</v>
      </c>
      <c r="U138" s="7" t="s">
        <v>71</v>
      </c>
      <c r="V138" s="7" t="s">
        <v>72</v>
      </c>
      <c r="W138" s="7" t="s">
        <v>73</v>
      </c>
      <c r="X138" s="7" t="s">
        <v>73</v>
      </c>
      <c r="Y138" s="7" t="s">
        <v>287</v>
      </c>
      <c r="Z138" s="7" t="s">
        <v>106</v>
      </c>
      <c r="AA138" s="7" t="s">
        <v>1450</v>
      </c>
      <c r="AB138" s="7" t="s">
        <v>2022</v>
      </c>
      <c r="AC138" s="7" t="s">
        <v>78</v>
      </c>
      <c r="AD138" s="8"/>
      <c r="AE138" s="8"/>
      <c r="AF138" s="7"/>
      <c r="AG138" s="7" t="s">
        <v>78</v>
      </c>
      <c r="AH138" s="7" t="s">
        <v>78</v>
      </c>
      <c r="AI138" s="8"/>
      <c r="AJ138" s="7" t="s">
        <v>3148</v>
      </c>
      <c r="AK138" s="7" t="s">
        <v>78</v>
      </c>
      <c r="AL138" s="7" t="b">
        <v>0</v>
      </c>
      <c r="AM138" s="7" t="s">
        <v>3149</v>
      </c>
      <c r="AN138" s="7" t="b">
        <v>0</v>
      </c>
      <c r="AO138" s="7" t="b">
        <v>0</v>
      </c>
      <c r="AP138" s="7" t="b">
        <v>0</v>
      </c>
      <c r="AQ138" s="7" t="b">
        <v>0</v>
      </c>
      <c r="AR138" s="7" t="b">
        <v>0</v>
      </c>
      <c r="AS138" s="7" t="s">
        <v>84</v>
      </c>
      <c r="AT138" s="7" t="b">
        <v>0</v>
      </c>
      <c r="AU138" s="7" t="s">
        <v>1700</v>
      </c>
      <c r="AV138" s="7" t="s">
        <v>78</v>
      </c>
      <c r="AW138" s="7" t="s">
        <v>78</v>
      </c>
      <c r="AX138" s="8">
        <v>44791</v>
      </c>
      <c r="AY138" s="7" t="s">
        <v>85</v>
      </c>
      <c r="AZ138" s="7" t="s">
        <v>86</v>
      </c>
      <c r="BA138" s="7" t="s">
        <v>87</v>
      </c>
      <c r="BB138" s="7" t="b">
        <v>0</v>
      </c>
      <c r="BC138" s="7">
        <v>0</v>
      </c>
      <c r="BD138" s="7">
        <v>0</v>
      </c>
      <c r="BE138" s="7"/>
      <c r="BF138" s="7">
        <v>0</v>
      </c>
      <c r="BG138" s="7"/>
      <c r="BH138" s="7">
        <v>0</v>
      </c>
      <c r="BI138" s="7">
        <v>0</v>
      </c>
      <c r="BJ138" s="9">
        <v>150.16</v>
      </c>
    </row>
    <row r="139" spans="1:62" x14ac:dyDescent="0.25">
      <c r="A139" s="6" t="s">
        <v>604</v>
      </c>
      <c r="B139" s="7" t="s">
        <v>61</v>
      </c>
      <c r="C139" s="7" t="s">
        <v>62</v>
      </c>
      <c r="D139" s="7" t="s">
        <v>605</v>
      </c>
      <c r="E139" s="7" t="s">
        <v>605</v>
      </c>
      <c r="F139" s="7" t="s">
        <v>64</v>
      </c>
      <c r="G139" s="7" t="s">
        <v>605</v>
      </c>
      <c r="H139" s="7" t="s">
        <v>456</v>
      </c>
      <c r="I139" s="7" t="s">
        <v>66</v>
      </c>
      <c r="J139" s="7"/>
      <c r="K139" s="33">
        <v>151.12</v>
      </c>
      <c r="L139" s="33">
        <f t="shared" si="2"/>
        <v>151.12</v>
      </c>
      <c r="M139" s="33" t="e">
        <f>L139*(VLOOKUP(I139,#REF!,2,FALSE))</f>
        <v>#REF!</v>
      </c>
      <c r="N139" s="7" t="s">
        <v>67</v>
      </c>
      <c r="O139" s="7" t="s">
        <v>68</v>
      </c>
      <c r="P139" s="7" t="s">
        <v>69</v>
      </c>
      <c r="Q139" s="8">
        <v>44027.551377314812</v>
      </c>
      <c r="R139" s="8">
        <v>45488.485590277778</v>
      </c>
      <c r="S139" s="7" t="s">
        <v>70</v>
      </c>
      <c r="T139" s="8">
        <v>45488</v>
      </c>
      <c r="U139" s="7" t="s">
        <v>91</v>
      </c>
      <c r="V139" s="7" t="s">
        <v>104</v>
      </c>
      <c r="W139" s="7" t="s">
        <v>73</v>
      </c>
      <c r="X139" s="7" t="s">
        <v>73</v>
      </c>
      <c r="Y139" s="7" t="s">
        <v>74</v>
      </c>
      <c r="Z139" s="7" t="s">
        <v>75</v>
      </c>
      <c r="AA139" s="7" t="s">
        <v>122</v>
      </c>
      <c r="AB139" s="7" t="s">
        <v>606</v>
      </c>
      <c r="AC139" s="7" t="s">
        <v>78</v>
      </c>
      <c r="AD139" s="8"/>
      <c r="AE139" s="8"/>
      <c r="AF139" s="7"/>
      <c r="AG139" s="7" t="s">
        <v>78</v>
      </c>
      <c r="AH139" s="7" t="s">
        <v>78</v>
      </c>
      <c r="AI139" s="8"/>
      <c r="AJ139" s="7" t="s">
        <v>607</v>
      </c>
      <c r="AK139" s="7" t="s">
        <v>78</v>
      </c>
      <c r="AL139" s="7" t="b">
        <v>0</v>
      </c>
      <c r="AM139" s="7" t="s">
        <v>608</v>
      </c>
      <c r="AN139" s="7" t="b">
        <v>0</v>
      </c>
      <c r="AO139" s="7" t="b">
        <v>0</v>
      </c>
      <c r="AP139" s="7" t="b">
        <v>0</v>
      </c>
      <c r="AQ139" s="7" t="b">
        <v>0</v>
      </c>
      <c r="AR139" s="7" t="b">
        <v>0</v>
      </c>
      <c r="AS139" s="7" t="s">
        <v>96</v>
      </c>
      <c r="AT139" s="7" t="b">
        <v>0</v>
      </c>
      <c r="AU139" s="7" t="s">
        <v>599</v>
      </c>
      <c r="AV139" s="7" t="s">
        <v>78</v>
      </c>
      <c r="AW139" s="7" t="s">
        <v>78</v>
      </c>
      <c r="AX139" s="8">
        <v>44050</v>
      </c>
      <c r="AY139" s="7" t="s">
        <v>85</v>
      </c>
      <c r="AZ139" s="7" t="s">
        <v>86</v>
      </c>
      <c r="BA139" s="7" t="s">
        <v>87</v>
      </c>
      <c r="BB139" s="7" t="b">
        <v>0</v>
      </c>
      <c r="BC139" s="7">
        <v>2</v>
      </c>
      <c r="BD139" s="7">
        <v>2</v>
      </c>
      <c r="BE139" s="7">
        <v>1710.36</v>
      </c>
      <c r="BF139" s="7">
        <v>1</v>
      </c>
      <c r="BG139" s="7">
        <v>907</v>
      </c>
      <c r="BH139" s="7">
        <v>1</v>
      </c>
      <c r="BI139" s="7">
        <v>907</v>
      </c>
      <c r="BJ139" s="9">
        <v>151.12</v>
      </c>
    </row>
    <row r="140" spans="1:62" x14ac:dyDescent="0.25">
      <c r="A140" s="6" t="s">
        <v>2881</v>
      </c>
      <c r="B140" s="7" t="s">
        <v>1395</v>
      </c>
      <c r="C140" s="7" t="s">
        <v>1396</v>
      </c>
      <c r="D140" s="7" t="s">
        <v>1416</v>
      </c>
      <c r="E140" s="7" t="s">
        <v>1416</v>
      </c>
      <c r="F140" s="7" t="s">
        <v>64</v>
      </c>
      <c r="G140" s="7" t="s">
        <v>1416</v>
      </c>
      <c r="H140" s="7" t="s">
        <v>2330</v>
      </c>
      <c r="I140" s="7" t="s">
        <v>1397</v>
      </c>
      <c r="J140" s="7" t="s">
        <v>2691</v>
      </c>
      <c r="K140" s="33">
        <v>151.35</v>
      </c>
      <c r="L140" s="33">
        <f t="shared" si="2"/>
        <v>151.35</v>
      </c>
      <c r="M140" s="33" t="e">
        <f>L140*(VLOOKUP(I140,#REF!,2,FALSE))</f>
        <v>#REF!</v>
      </c>
      <c r="N140" s="7" t="s">
        <v>67</v>
      </c>
      <c r="O140" s="7" t="s">
        <v>68</v>
      </c>
      <c r="P140" s="7" t="s">
        <v>69</v>
      </c>
      <c r="Q140" s="8">
        <v>43344.507060185184</v>
      </c>
      <c r="R140" s="8">
        <v>45170.49690972222</v>
      </c>
      <c r="S140" s="7" t="s">
        <v>70</v>
      </c>
      <c r="T140" s="8">
        <v>45170</v>
      </c>
      <c r="U140" s="7" t="s">
        <v>71</v>
      </c>
      <c r="V140" s="7" t="s">
        <v>104</v>
      </c>
      <c r="W140" s="7" t="s">
        <v>73</v>
      </c>
      <c r="X140" s="7" t="s">
        <v>73</v>
      </c>
      <c r="Y140" s="7" t="s">
        <v>105</v>
      </c>
      <c r="Z140" s="7" t="s">
        <v>106</v>
      </c>
      <c r="AA140" s="7" t="s">
        <v>1450</v>
      </c>
      <c r="AB140" s="7" t="s">
        <v>2022</v>
      </c>
      <c r="AC140" s="7" t="s">
        <v>2882</v>
      </c>
      <c r="AD140" s="8"/>
      <c r="AE140" s="8"/>
      <c r="AF140" s="7"/>
      <c r="AG140" s="7" t="s">
        <v>78</v>
      </c>
      <c r="AH140" s="7" t="s">
        <v>78</v>
      </c>
      <c r="AI140" s="8"/>
      <c r="AJ140" s="7" t="s">
        <v>2883</v>
      </c>
      <c r="AK140" s="7" t="s">
        <v>78</v>
      </c>
      <c r="AL140" s="7" t="b">
        <v>0</v>
      </c>
      <c r="AM140" s="7" t="s">
        <v>2884</v>
      </c>
      <c r="AN140" s="7" t="b">
        <v>0</v>
      </c>
      <c r="AO140" s="7" t="b">
        <v>0</v>
      </c>
      <c r="AP140" s="7" t="b">
        <v>0</v>
      </c>
      <c r="AQ140" s="7" t="b">
        <v>0</v>
      </c>
      <c r="AR140" s="7" t="b">
        <v>0</v>
      </c>
      <c r="AS140" s="7" t="s">
        <v>132</v>
      </c>
      <c r="AT140" s="7" t="b">
        <v>0</v>
      </c>
      <c r="AU140" s="7" t="s">
        <v>1700</v>
      </c>
      <c r="AV140" s="7" t="s">
        <v>78</v>
      </c>
      <c r="AW140" s="7" t="s">
        <v>78</v>
      </c>
      <c r="AX140" s="8">
        <v>43321</v>
      </c>
      <c r="AY140" s="7" t="s">
        <v>85</v>
      </c>
      <c r="AZ140" s="7" t="s">
        <v>86</v>
      </c>
      <c r="BA140" s="7" t="s">
        <v>87</v>
      </c>
      <c r="BB140" s="7" t="b">
        <v>0</v>
      </c>
      <c r="BC140" s="7">
        <v>3</v>
      </c>
      <c r="BD140" s="7">
        <v>3</v>
      </c>
      <c r="BE140" s="7">
        <v>875.74</v>
      </c>
      <c r="BF140" s="7">
        <v>0</v>
      </c>
      <c r="BG140" s="7"/>
      <c r="BH140" s="7">
        <v>0</v>
      </c>
      <c r="BI140" s="7">
        <v>0</v>
      </c>
      <c r="BJ140" s="9">
        <v>151.35</v>
      </c>
    </row>
    <row r="141" spans="1:62" x14ac:dyDescent="0.25">
      <c r="A141" s="10" t="s">
        <v>1239</v>
      </c>
      <c r="B141" s="11" t="s">
        <v>1174</v>
      </c>
      <c r="C141" s="11" t="s">
        <v>1175</v>
      </c>
      <c r="D141" s="11" t="s">
        <v>1240</v>
      </c>
      <c r="E141" s="11" t="s">
        <v>1240</v>
      </c>
      <c r="F141" s="11" t="s">
        <v>64</v>
      </c>
      <c r="G141" s="11" t="s">
        <v>1240</v>
      </c>
      <c r="H141" s="11" t="s">
        <v>281</v>
      </c>
      <c r="I141" s="11" t="s">
        <v>1176</v>
      </c>
      <c r="J141" s="11" t="s">
        <v>1177</v>
      </c>
      <c r="K141" s="28">
        <v>151.80000000000001</v>
      </c>
      <c r="L141" s="28">
        <f t="shared" si="2"/>
        <v>151.80000000000001</v>
      </c>
      <c r="M141" s="28" t="e">
        <f>L141*(VLOOKUP(I141,#REF!,2,FALSE))</f>
        <v>#REF!</v>
      </c>
      <c r="N141" s="11" t="s">
        <v>67</v>
      </c>
      <c r="O141" s="11" t="s">
        <v>68</v>
      </c>
      <c r="P141" s="11" t="s">
        <v>69</v>
      </c>
      <c r="Q141" s="12">
        <v>41740.531990740739</v>
      </c>
      <c r="R141" s="12">
        <v>45393.531990740739</v>
      </c>
      <c r="S141" s="11" t="s">
        <v>70</v>
      </c>
      <c r="T141" s="12">
        <v>45393</v>
      </c>
      <c r="U141" s="11" t="s">
        <v>71</v>
      </c>
      <c r="V141" s="11" t="s">
        <v>104</v>
      </c>
      <c r="W141" s="11" t="s">
        <v>73</v>
      </c>
      <c r="X141" s="11" t="s">
        <v>73</v>
      </c>
      <c r="Y141" s="11" t="s">
        <v>433</v>
      </c>
      <c r="Z141" s="11" t="s">
        <v>106</v>
      </c>
      <c r="AA141" s="11" t="s">
        <v>1178</v>
      </c>
      <c r="AB141" s="11" t="s">
        <v>1241</v>
      </c>
      <c r="AC141" s="11" t="s">
        <v>78</v>
      </c>
      <c r="AD141" s="12"/>
      <c r="AE141" s="12"/>
      <c r="AF141" s="11"/>
      <c r="AG141" s="11" t="s">
        <v>78</v>
      </c>
      <c r="AH141" s="11" t="s">
        <v>78</v>
      </c>
      <c r="AI141" s="12"/>
      <c r="AJ141" s="11" t="s">
        <v>1242</v>
      </c>
      <c r="AK141" s="11" t="s">
        <v>78</v>
      </c>
      <c r="AL141" s="11" t="b">
        <v>0</v>
      </c>
      <c r="AM141" s="11" t="s">
        <v>1243</v>
      </c>
      <c r="AN141" s="11" t="b">
        <v>0</v>
      </c>
      <c r="AO141" s="11" t="b">
        <v>0</v>
      </c>
      <c r="AP141" s="11" t="b">
        <v>0</v>
      </c>
      <c r="AQ141" s="11" t="b">
        <v>0</v>
      </c>
      <c r="AR141" s="11" t="b">
        <v>0</v>
      </c>
      <c r="AS141" s="11" t="s">
        <v>84</v>
      </c>
      <c r="AT141" s="11" t="b">
        <v>0</v>
      </c>
      <c r="AU141" s="11" t="s">
        <v>1244</v>
      </c>
      <c r="AV141" s="11" t="s">
        <v>1233</v>
      </c>
      <c r="AW141" s="11" t="s">
        <v>1167</v>
      </c>
      <c r="AX141" s="12">
        <v>41778</v>
      </c>
      <c r="AY141" s="11" t="s">
        <v>85</v>
      </c>
      <c r="AZ141" s="11" t="s">
        <v>86</v>
      </c>
      <c r="BA141" s="11" t="s">
        <v>87</v>
      </c>
      <c r="BB141" s="11" t="b">
        <v>0</v>
      </c>
      <c r="BC141" s="11">
        <v>0</v>
      </c>
      <c r="BD141" s="11">
        <v>0</v>
      </c>
      <c r="BE141" s="11"/>
      <c r="BF141" s="11">
        <v>0</v>
      </c>
      <c r="BG141" s="11"/>
      <c r="BH141" s="11">
        <v>0</v>
      </c>
      <c r="BI141" s="11">
        <v>0</v>
      </c>
      <c r="BJ141" s="13">
        <v>151.80000000000001</v>
      </c>
    </row>
    <row r="142" spans="1:62" x14ac:dyDescent="0.25">
      <c r="A142" s="10" t="s">
        <v>2291</v>
      </c>
      <c r="B142" s="11" t="s">
        <v>2271</v>
      </c>
      <c r="C142" s="11" t="s">
        <v>2272</v>
      </c>
      <c r="D142" s="11" t="s">
        <v>828</v>
      </c>
      <c r="E142" s="11" t="s">
        <v>828</v>
      </c>
      <c r="F142" s="11" t="s">
        <v>64</v>
      </c>
      <c r="G142" s="11" t="s">
        <v>828</v>
      </c>
      <c r="H142" s="11" t="s">
        <v>281</v>
      </c>
      <c r="I142" s="11" t="s">
        <v>2274</v>
      </c>
      <c r="J142" s="11" t="s">
        <v>2275</v>
      </c>
      <c r="K142" s="28">
        <v>153.30000000000001</v>
      </c>
      <c r="L142" s="28">
        <f t="shared" si="2"/>
        <v>153.30000000000001</v>
      </c>
      <c r="M142" s="28" t="e">
        <f>L142*(VLOOKUP(I142,#REF!,2,FALSE))</f>
        <v>#REF!</v>
      </c>
      <c r="N142" s="11" t="s">
        <v>67</v>
      </c>
      <c r="O142" s="11" t="s">
        <v>68</v>
      </c>
      <c r="P142" s="11" t="s">
        <v>69</v>
      </c>
      <c r="Q142" s="12">
        <v>42401.479131944441</v>
      </c>
      <c r="R142" s="12">
        <v>45323</v>
      </c>
      <c r="S142" s="11" t="s">
        <v>70</v>
      </c>
      <c r="T142" s="12">
        <v>45323</v>
      </c>
      <c r="U142" s="11" t="s">
        <v>71</v>
      </c>
      <c r="V142" s="11" t="s">
        <v>72</v>
      </c>
      <c r="W142" s="11" t="s">
        <v>73</v>
      </c>
      <c r="X142" s="11" t="s">
        <v>73</v>
      </c>
      <c r="Y142" s="11" t="s">
        <v>74</v>
      </c>
      <c r="Z142" s="11" t="s">
        <v>106</v>
      </c>
      <c r="AA142" s="11" t="s">
        <v>2276</v>
      </c>
      <c r="AB142" s="11" t="s">
        <v>2292</v>
      </c>
      <c r="AC142" s="11" t="s">
        <v>2293</v>
      </c>
      <c r="AD142" s="12"/>
      <c r="AE142" s="12"/>
      <c r="AF142" s="11"/>
      <c r="AG142" s="11" t="s">
        <v>78</v>
      </c>
      <c r="AH142" s="11" t="s">
        <v>78</v>
      </c>
      <c r="AI142" s="12"/>
      <c r="AJ142" s="11" t="s">
        <v>78</v>
      </c>
      <c r="AK142" s="11" t="s">
        <v>78</v>
      </c>
      <c r="AL142" s="11" t="b">
        <v>0</v>
      </c>
      <c r="AM142" s="11" t="s">
        <v>2294</v>
      </c>
      <c r="AN142" s="11" t="b">
        <v>0</v>
      </c>
      <c r="AO142" s="11" t="b">
        <v>0</v>
      </c>
      <c r="AP142" s="11" t="b">
        <v>0</v>
      </c>
      <c r="AQ142" s="11" t="b">
        <v>0</v>
      </c>
      <c r="AR142" s="11" t="b">
        <v>0</v>
      </c>
      <c r="AS142" s="11" t="s">
        <v>84</v>
      </c>
      <c r="AT142" s="11" t="b">
        <v>0</v>
      </c>
      <c r="AU142" s="11" t="s">
        <v>317</v>
      </c>
      <c r="AV142" s="11" t="s">
        <v>78</v>
      </c>
      <c r="AW142" s="11" t="s">
        <v>78</v>
      </c>
      <c r="AX142" s="12">
        <v>42424</v>
      </c>
      <c r="AY142" s="11" t="s">
        <v>85</v>
      </c>
      <c r="AZ142" s="11" t="s">
        <v>86</v>
      </c>
      <c r="BA142" s="11" t="s">
        <v>87</v>
      </c>
      <c r="BB142" s="11" t="b">
        <v>0</v>
      </c>
      <c r="BC142" s="11">
        <v>0</v>
      </c>
      <c r="BD142" s="11">
        <v>0</v>
      </c>
      <c r="BE142" s="11"/>
      <c r="BF142" s="11">
        <v>0</v>
      </c>
      <c r="BG142" s="11"/>
      <c r="BH142" s="11">
        <v>0</v>
      </c>
      <c r="BI142" s="11">
        <v>0</v>
      </c>
      <c r="BJ142" s="13">
        <v>153.30000000000001</v>
      </c>
    </row>
    <row r="143" spans="1:62" x14ac:dyDescent="0.25">
      <c r="A143" s="10" t="s">
        <v>2621</v>
      </c>
      <c r="B143" s="11" t="s">
        <v>1395</v>
      </c>
      <c r="C143" s="11" t="s">
        <v>1396</v>
      </c>
      <c r="D143" s="11" t="s">
        <v>1915</v>
      </c>
      <c r="E143" s="11" t="s">
        <v>1135</v>
      </c>
      <c r="F143" s="11" t="s">
        <v>64</v>
      </c>
      <c r="G143" s="11" t="s">
        <v>1135</v>
      </c>
      <c r="H143" s="11" t="s">
        <v>2330</v>
      </c>
      <c r="I143" s="11" t="s">
        <v>1397</v>
      </c>
      <c r="J143" s="11"/>
      <c r="K143" s="28">
        <v>154.31</v>
      </c>
      <c r="L143" s="28">
        <f t="shared" si="2"/>
        <v>154.31</v>
      </c>
      <c r="M143" s="28" t="e">
        <f>L143*(VLOOKUP(I143,#REF!,2,FALSE))</f>
        <v>#REF!</v>
      </c>
      <c r="N143" s="11" t="s">
        <v>67</v>
      </c>
      <c r="O143" s="11" t="s">
        <v>68</v>
      </c>
      <c r="P143" s="11" t="s">
        <v>69</v>
      </c>
      <c r="Q143" s="12">
        <v>41121.409409722219</v>
      </c>
      <c r="R143" s="12">
        <v>45504.409409722219</v>
      </c>
      <c r="S143" s="11" t="s">
        <v>70</v>
      </c>
      <c r="T143" s="12">
        <v>45504</v>
      </c>
      <c r="U143" s="11" t="s">
        <v>71</v>
      </c>
      <c r="V143" s="11" t="s">
        <v>104</v>
      </c>
      <c r="W143" s="11" t="s">
        <v>73</v>
      </c>
      <c r="X143" s="11" t="s">
        <v>73</v>
      </c>
      <c r="Y143" s="11" t="s">
        <v>433</v>
      </c>
      <c r="Z143" s="11" t="s">
        <v>106</v>
      </c>
      <c r="AA143" s="11" t="s">
        <v>1398</v>
      </c>
      <c r="AB143" s="11" t="s">
        <v>1412</v>
      </c>
      <c r="AC143" s="11" t="s">
        <v>2622</v>
      </c>
      <c r="AD143" s="12"/>
      <c r="AE143" s="12"/>
      <c r="AF143" s="11"/>
      <c r="AG143" s="11" t="s">
        <v>78</v>
      </c>
      <c r="AH143" s="11" t="s">
        <v>78</v>
      </c>
      <c r="AI143" s="12"/>
      <c r="AJ143" s="11" t="s">
        <v>78</v>
      </c>
      <c r="AK143" s="11" t="s">
        <v>78</v>
      </c>
      <c r="AL143" s="11" t="b">
        <v>0</v>
      </c>
      <c r="AM143" s="11" t="s">
        <v>2623</v>
      </c>
      <c r="AN143" s="11" t="b">
        <v>0</v>
      </c>
      <c r="AO143" s="11" t="b">
        <v>0</v>
      </c>
      <c r="AP143" s="11" t="b">
        <v>0</v>
      </c>
      <c r="AQ143" s="11" t="b">
        <v>0</v>
      </c>
      <c r="AR143" s="11" t="b">
        <v>0</v>
      </c>
      <c r="AS143" s="11" t="s">
        <v>84</v>
      </c>
      <c r="AT143" s="11" t="b">
        <v>0</v>
      </c>
      <c r="AU143" s="11" t="s">
        <v>1700</v>
      </c>
      <c r="AV143" s="11" t="s">
        <v>78</v>
      </c>
      <c r="AW143" s="11" t="s">
        <v>78</v>
      </c>
      <c r="AX143" s="12">
        <v>41130</v>
      </c>
      <c r="AY143" s="11" t="s">
        <v>85</v>
      </c>
      <c r="AZ143" s="11" t="s">
        <v>86</v>
      </c>
      <c r="BA143" s="11" t="s">
        <v>87</v>
      </c>
      <c r="BB143" s="11" t="b">
        <v>0</v>
      </c>
      <c r="BC143" s="11">
        <v>5</v>
      </c>
      <c r="BD143" s="11">
        <v>3</v>
      </c>
      <c r="BE143" s="11">
        <v>209</v>
      </c>
      <c r="BF143" s="11">
        <v>0</v>
      </c>
      <c r="BG143" s="11"/>
      <c r="BH143" s="11">
        <v>0</v>
      </c>
      <c r="BI143" s="11">
        <v>0</v>
      </c>
      <c r="BJ143" s="13">
        <v>154.31</v>
      </c>
    </row>
    <row r="144" spans="1:62" x14ac:dyDescent="0.25">
      <c r="A144" s="6" t="s">
        <v>2509</v>
      </c>
      <c r="B144" s="7" t="s">
        <v>234</v>
      </c>
      <c r="C144" s="7" t="s">
        <v>235</v>
      </c>
      <c r="D144" s="7" t="s">
        <v>228</v>
      </c>
      <c r="E144" s="7" t="s">
        <v>228</v>
      </c>
      <c r="F144" s="7" t="s">
        <v>64</v>
      </c>
      <c r="G144" s="7" t="s">
        <v>228</v>
      </c>
      <c r="H144" s="7" t="s">
        <v>2330</v>
      </c>
      <c r="I144" s="7" t="s">
        <v>237</v>
      </c>
      <c r="J144" s="7" t="s">
        <v>2485</v>
      </c>
      <c r="K144" s="33">
        <v>154.44999999999999</v>
      </c>
      <c r="L144" s="33">
        <f t="shared" si="2"/>
        <v>154.44999999999999</v>
      </c>
      <c r="M144" s="33" t="e">
        <f>L144*(VLOOKUP(I144,#REF!,2,FALSE))</f>
        <v>#REF!</v>
      </c>
      <c r="N144" s="7" t="s">
        <v>67</v>
      </c>
      <c r="O144" s="7" t="s">
        <v>68</v>
      </c>
      <c r="P144" s="7" t="s">
        <v>69</v>
      </c>
      <c r="Q144" s="8">
        <v>44755.554965277777</v>
      </c>
      <c r="R144" s="8">
        <v>45486.554965277777</v>
      </c>
      <c r="S144" s="7" t="s">
        <v>70</v>
      </c>
      <c r="T144" s="8">
        <v>45486</v>
      </c>
      <c r="U144" s="7" t="s">
        <v>215</v>
      </c>
      <c r="V144" s="7" t="s">
        <v>104</v>
      </c>
      <c r="W144" s="7" t="s">
        <v>73</v>
      </c>
      <c r="X144" s="7" t="s">
        <v>73</v>
      </c>
      <c r="Y144" s="7" t="s">
        <v>74</v>
      </c>
      <c r="Z144" s="7" t="s">
        <v>75</v>
      </c>
      <c r="AA144" s="7" t="s">
        <v>1004</v>
      </c>
      <c r="AB144" s="7" t="s">
        <v>2510</v>
      </c>
      <c r="AC144" s="7" t="s">
        <v>78</v>
      </c>
      <c r="AD144" s="8"/>
      <c r="AE144" s="8"/>
      <c r="AF144" s="7"/>
      <c r="AG144" s="7" t="s">
        <v>78</v>
      </c>
      <c r="AH144" s="7" t="s">
        <v>78</v>
      </c>
      <c r="AI144" s="8"/>
      <c r="AJ144" s="7" t="s">
        <v>78</v>
      </c>
      <c r="AK144" s="7" t="s">
        <v>78</v>
      </c>
      <c r="AL144" s="7" t="b">
        <v>0</v>
      </c>
      <c r="AM144" s="7" t="s">
        <v>2511</v>
      </c>
      <c r="AN144" s="7" t="b">
        <v>0</v>
      </c>
      <c r="AO144" s="7" t="b">
        <v>0</v>
      </c>
      <c r="AP144" s="7" t="b">
        <v>0</v>
      </c>
      <c r="AQ144" s="7" t="b">
        <v>0</v>
      </c>
      <c r="AR144" s="7" t="b">
        <v>0</v>
      </c>
      <c r="AS144" s="7" t="s">
        <v>84</v>
      </c>
      <c r="AT144" s="7" t="b">
        <v>0</v>
      </c>
      <c r="AU144" s="7" t="s">
        <v>1700</v>
      </c>
      <c r="AV144" s="7" t="s">
        <v>78</v>
      </c>
      <c r="AW144" s="7" t="s">
        <v>78</v>
      </c>
      <c r="AX144" s="8">
        <v>44762</v>
      </c>
      <c r="AY144" s="7" t="s">
        <v>85</v>
      </c>
      <c r="AZ144" s="7" t="s">
        <v>86</v>
      </c>
      <c r="BA144" s="7" t="s">
        <v>87</v>
      </c>
      <c r="BB144" s="7" t="b">
        <v>0</v>
      </c>
      <c r="BC144" s="7">
        <v>0</v>
      </c>
      <c r="BD144" s="7">
        <v>0</v>
      </c>
      <c r="BE144" s="7"/>
      <c r="BF144" s="7">
        <v>0</v>
      </c>
      <c r="BG144" s="7"/>
      <c r="BH144" s="7">
        <v>0</v>
      </c>
      <c r="BI144" s="7">
        <v>0</v>
      </c>
      <c r="BJ144" s="9">
        <v>154.44999999999999</v>
      </c>
    </row>
    <row r="145" spans="1:62" x14ac:dyDescent="0.25">
      <c r="A145" s="10" t="s">
        <v>2488</v>
      </c>
      <c r="B145" s="11" t="s">
        <v>234</v>
      </c>
      <c r="C145" s="11" t="s">
        <v>235</v>
      </c>
      <c r="D145" s="11" t="s">
        <v>773</v>
      </c>
      <c r="E145" s="11" t="s">
        <v>773</v>
      </c>
      <c r="F145" s="11" t="s">
        <v>64</v>
      </c>
      <c r="G145" s="11" t="s">
        <v>773</v>
      </c>
      <c r="H145" s="11" t="s">
        <v>2330</v>
      </c>
      <c r="I145" s="11" t="s">
        <v>237</v>
      </c>
      <c r="J145" s="11" t="s">
        <v>2485</v>
      </c>
      <c r="K145" s="28">
        <v>154.51</v>
      </c>
      <c r="L145" s="28">
        <f t="shared" si="2"/>
        <v>154.51</v>
      </c>
      <c r="M145" s="28" t="e">
        <f>L145*(VLOOKUP(I145,#REF!,2,FALSE))</f>
        <v>#REF!</v>
      </c>
      <c r="N145" s="11" t="s">
        <v>67</v>
      </c>
      <c r="O145" s="11" t="s">
        <v>68</v>
      </c>
      <c r="P145" s="11" t="s">
        <v>69</v>
      </c>
      <c r="Q145" s="12">
        <v>43245.557152777779</v>
      </c>
      <c r="R145" s="12">
        <v>45437.557152777779</v>
      </c>
      <c r="S145" s="11" t="s">
        <v>70</v>
      </c>
      <c r="T145" s="12">
        <v>45437</v>
      </c>
      <c r="U145" s="11" t="s">
        <v>71</v>
      </c>
      <c r="V145" s="11" t="s">
        <v>104</v>
      </c>
      <c r="W145" s="11" t="s">
        <v>73</v>
      </c>
      <c r="X145" s="11" t="s">
        <v>73</v>
      </c>
      <c r="Y145" s="11" t="s">
        <v>74</v>
      </c>
      <c r="Z145" s="11" t="s">
        <v>75</v>
      </c>
      <c r="AA145" s="11" t="s">
        <v>1004</v>
      </c>
      <c r="AB145" s="11" t="s">
        <v>2489</v>
      </c>
      <c r="AC145" s="11" t="s">
        <v>78</v>
      </c>
      <c r="AD145" s="12"/>
      <c r="AE145" s="12"/>
      <c r="AF145" s="11"/>
      <c r="AG145" s="11" t="s">
        <v>78</v>
      </c>
      <c r="AH145" s="11" t="s">
        <v>78</v>
      </c>
      <c r="AI145" s="12"/>
      <c r="AJ145" s="11" t="s">
        <v>78</v>
      </c>
      <c r="AK145" s="11" t="s">
        <v>78</v>
      </c>
      <c r="AL145" s="11" t="b">
        <v>0</v>
      </c>
      <c r="AM145" s="11" t="s">
        <v>2490</v>
      </c>
      <c r="AN145" s="11" t="b">
        <v>0</v>
      </c>
      <c r="AO145" s="11" t="b">
        <v>0</v>
      </c>
      <c r="AP145" s="11" t="b">
        <v>0</v>
      </c>
      <c r="AQ145" s="11" t="b">
        <v>0</v>
      </c>
      <c r="AR145" s="11" t="b">
        <v>0</v>
      </c>
      <c r="AS145" s="11" t="s">
        <v>84</v>
      </c>
      <c r="AT145" s="11" t="b">
        <v>0</v>
      </c>
      <c r="AU145" s="11" t="s">
        <v>1700</v>
      </c>
      <c r="AV145" s="11" t="s">
        <v>78</v>
      </c>
      <c r="AW145" s="11" t="s">
        <v>78</v>
      </c>
      <c r="AX145" s="12">
        <v>43248</v>
      </c>
      <c r="AY145" s="11" t="s">
        <v>85</v>
      </c>
      <c r="AZ145" s="11" t="s">
        <v>86</v>
      </c>
      <c r="BA145" s="11" t="s">
        <v>87</v>
      </c>
      <c r="BB145" s="11" t="b">
        <v>0</v>
      </c>
      <c r="BC145" s="11">
        <v>0</v>
      </c>
      <c r="BD145" s="11">
        <v>0</v>
      </c>
      <c r="BE145" s="11"/>
      <c r="BF145" s="11">
        <v>0</v>
      </c>
      <c r="BG145" s="11"/>
      <c r="BH145" s="11">
        <v>0</v>
      </c>
      <c r="BI145" s="11">
        <v>0</v>
      </c>
      <c r="BJ145" s="13">
        <v>154.51</v>
      </c>
    </row>
    <row r="146" spans="1:62" x14ac:dyDescent="0.25">
      <c r="A146" s="6" t="s">
        <v>1255</v>
      </c>
      <c r="B146" s="7" t="s">
        <v>1174</v>
      </c>
      <c r="C146" s="7" t="s">
        <v>1175</v>
      </c>
      <c r="D146" s="7" t="s">
        <v>624</v>
      </c>
      <c r="E146" s="7" t="s">
        <v>625</v>
      </c>
      <c r="F146" s="7" t="s">
        <v>64</v>
      </c>
      <c r="G146" s="7" t="s">
        <v>625</v>
      </c>
      <c r="H146" s="7" t="s">
        <v>281</v>
      </c>
      <c r="I146" s="7" t="s">
        <v>1176</v>
      </c>
      <c r="J146" s="7" t="s">
        <v>1177</v>
      </c>
      <c r="K146" s="33">
        <v>155.4</v>
      </c>
      <c r="L146" s="33">
        <f t="shared" si="2"/>
        <v>155.4</v>
      </c>
      <c r="M146" s="33" t="e">
        <f>L146*(VLOOKUP(I146,#REF!,2,FALSE))</f>
        <v>#REF!</v>
      </c>
      <c r="N146" s="7" t="s">
        <v>67</v>
      </c>
      <c r="O146" s="7" t="s">
        <v>68</v>
      </c>
      <c r="P146" s="7" t="s">
        <v>69</v>
      </c>
      <c r="Q146" s="8">
        <v>42678.445775462962</v>
      </c>
      <c r="R146" s="8">
        <v>45234.445775462962</v>
      </c>
      <c r="S146" s="7" t="s">
        <v>70</v>
      </c>
      <c r="T146" s="8">
        <v>45234</v>
      </c>
      <c r="U146" s="7" t="s">
        <v>71</v>
      </c>
      <c r="V146" s="7" t="s">
        <v>104</v>
      </c>
      <c r="W146" s="7" t="s">
        <v>73</v>
      </c>
      <c r="X146" s="7" t="s">
        <v>73</v>
      </c>
      <c r="Y146" s="7" t="s">
        <v>74</v>
      </c>
      <c r="Z146" s="7" t="s">
        <v>106</v>
      </c>
      <c r="AA146" s="7" t="s">
        <v>1178</v>
      </c>
      <c r="AB146" s="7" t="s">
        <v>1256</v>
      </c>
      <c r="AC146" s="7" t="s">
        <v>78</v>
      </c>
      <c r="AD146" s="8"/>
      <c r="AE146" s="8"/>
      <c r="AF146" s="7"/>
      <c r="AG146" s="7" t="s">
        <v>78</v>
      </c>
      <c r="AH146" s="7" t="s">
        <v>78</v>
      </c>
      <c r="AI146" s="8"/>
      <c r="AJ146" s="7" t="s">
        <v>78</v>
      </c>
      <c r="AK146" s="7" t="s">
        <v>78</v>
      </c>
      <c r="AL146" s="7" t="b">
        <v>0</v>
      </c>
      <c r="AM146" s="7" t="s">
        <v>1257</v>
      </c>
      <c r="AN146" s="7" t="b">
        <v>0</v>
      </c>
      <c r="AO146" s="7" t="b">
        <v>0</v>
      </c>
      <c r="AP146" s="7" t="b">
        <v>0</v>
      </c>
      <c r="AQ146" s="7" t="b">
        <v>0</v>
      </c>
      <c r="AR146" s="7" t="b">
        <v>0</v>
      </c>
      <c r="AS146" s="7" t="s">
        <v>84</v>
      </c>
      <c r="AT146" s="7" t="b">
        <v>0</v>
      </c>
      <c r="AU146" s="7" t="s">
        <v>1258</v>
      </c>
      <c r="AV146" s="7" t="s">
        <v>78</v>
      </c>
      <c r="AW146" s="7" t="s">
        <v>78</v>
      </c>
      <c r="AX146" s="8">
        <v>42689</v>
      </c>
      <c r="AY146" s="7" t="s">
        <v>85</v>
      </c>
      <c r="AZ146" s="7" t="s">
        <v>86</v>
      </c>
      <c r="BA146" s="7" t="s">
        <v>87</v>
      </c>
      <c r="BB146" s="7" t="b">
        <v>0</v>
      </c>
      <c r="BC146" s="7">
        <v>0</v>
      </c>
      <c r="BD146" s="7">
        <v>0</v>
      </c>
      <c r="BE146" s="16"/>
      <c r="BF146" s="7">
        <v>0</v>
      </c>
      <c r="BG146" s="16"/>
      <c r="BH146" s="7">
        <v>0</v>
      </c>
      <c r="BI146" s="16">
        <v>0</v>
      </c>
      <c r="BJ146" s="17">
        <v>155.4</v>
      </c>
    </row>
    <row r="147" spans="1:62" x14ac:dyDescent="0.25">
      <c r="A147" s="6" t="s">
        <v>3090</v>
      </c>
      <c r="B147" s="7" t="s">
        <v>1395</v>
      </c>
      <c r="C147" s="7" t="s">
        <v>1396</v>
      </c>
      <c r="D147" s="7" t="s">
        <v>294</v>
      </c>
      <c r="E147" s="7" t="s">
        <v>295</v>
      </c>
      <c r="F147" s="7" t="s">
        <v>64</v>
      </c>
      <c r="G147" s="7" t="s">
        <v>295</v>
      </c>
      <c r="H147" s="7" t="s">
        <v>2330</v>
      </c>
      <c r="I147" s="7" t="s">
        <v>1397</v>
      </c>
      <c r="J147" s="7" t="s">
        <v>2855</v>
      </c>
      <c r="K147" s="33">
        <v>156.19</v>
      </c>
      <c r="L147" s="33">
        <f t="shared" si="2"/>
        <v>156.19</v>
      </c>
      <c r="M147" s="33" t="e">
        <f>L147*(VLOOKUP(I147,#REF!,2,FALSE))</f>
        <v>#REF!</v>
      </c>
      <c r="N147" s="7" t="s">
        <v>67</v>
      </c>
      <c r="O147" s="7" t="s">
        <v>68</v>
      </c>
      <c r="P147" s="7" t="s">
        <v>69</v>
      </c>
      <c r="Q147" s="8">
        <v>44088.590937499997</v>
      </c>
      <c r="R147" s="8">
        <v>45183.590937499997</v>
      </c>
      <c r="S147" s="7" t="s">
        <v>70</v>
      </c>
      <c r="T147" s="8">
        <v>45183</v>
      </c>
      <c r="U147" s="7" t="s">
        <v>71</v>
      </c>
      <c r="V147" s="7" t="s">
        <v>104</v>
      </c>
      <c r="W147" s="7" t="s">
        <v>73</v>
      </c>
      <c r="X147" s="7" t="s">
        <v>73</v>
      </c>
      <c r="Y147" s="7" t="s">
        <v>74</v>
      </c>
      <c r="Z147" s="7" t="s">
        <v>106</v>
      </c>
      <c r="AA147" s="7" t="s">
        <v>1485</v>
      </c>
      <c r="AB147" s="7" t="s">
        <v>3088</v>
      </c>
      <c r="AC147" s="7" t="s">
        <v>3091</v>
      </c>
      <c r="AD147" s="8"/>
      <c r="AE147" s="8"/>
      <c r="AF147" s="7"/>
      <c r="AG147" s="7" t="s">
        <v>78</v>
      </c>
      <c r="AH147" s="7" t="s">
        <v>78</v>
      </c>
      <c r="AI147" s="8"/>
      <c r="AJ147" s="7" t="s">
        <v>78</v>
      </c>
      <c r="AK147" s="7" t="s">
        <v>78</v>
      </c>
      <c r="AL147" s="7" t="b">
        <v>0</v>
      </c>
      <c r="AM147" s="7" t="s">
        <v>3092</v>
      </c>
      <c r="AN147" s="7" t="b">
        <v>0</v>
      </c>
      <c r="AO147" s="7" t="b">
        <v>0</v>
      </c>
      <c r="AP147" s="7" t="b">
        <v>0</v>
      </c>
      <c r="AQ147" s="7" t="b">
        <v>0</v>
      </c>
      <c r="AR147" s="7" t="b">
        <v>0</v>
      </c>
      <c r="AS147" s="7" t="s">
        <v>84</v>
      </c>
      <c r="AT147" s="7" t="b">
        <v>0</v>
      </c>
      <c r="AU147" s="7" t="s">
        <v>317</v>
      </c>
      <c r="AV147" s="7" t="s">
        <v>78</v>
      </c>
      <c r="AW147" s="7" t="s">
        <v>78</v>
      </c>
      <c r="AX147" s="8">
        <v>44091</v>
      </c>
      <c r="AY147" s="7" t="s">
        <v>85</v>
      </c>
      <c r="AZ147" s="7" t="s">
        <v>86</v>
      </c>
      <c r="BA147" s="7" t="s">
        <v>87</v>
      </c>
      <c r="BB147" s="7" t="b">
        <v>0</v>
      </c>
      <c r="BC147" s="7">
        <v>2</v>
      </c>
      <c r="BD147" s="7">
        <v>2</v>
      </c>
      <c r="BE147" s="7">
        <v>238.94</v>
      </c>
      <c r="BF147" s="7">
        <v>1</v>
      </c>
      <c r="BG147" s="7">
        <v>200</v>
      </c>
      <c r="BH147" s="7">
        <v>1</v>
      </c>
      <c r="BI147" s="7">
        <v>200</v>
      </c>
      <c r="BJ147" s="9">
        <v>156.19</v>
      </c>
    </row>
    <row r="148" spans="1:62" x14ac:dyDescent="0.25">
      <c r="A148" s="10" t="s">
        <v>2910</v>
      </c>
      <c r="B148" s="11" t="s">
        <v>1395</v>
      </c>
      <c r="C148" s="11" t="s">
        <v>1396</v>
      </c>
      <c r="D148" s="11" t="s">
        <v>2911</v>
      </c>
      <c r="E148" s="11" t="s">
        <v>2911</v>
      </c>
      <c r="F148" s="11" t="s">
        <v>64</v>
      </c>
      <c r="G148" s="11" t="s">
        <v>2911</v>
      </c>
      <c r="H148" s="11" t="s">
        <v>2330</v>
      </c>
      <c r="I148" s="11" t="s">
        <v>1397</v>
      </c>
      <c r="J148" s="11" t="s">
        <v>2691</v>
      </c>
      <c r="K148" s="28">
        <v>157.08000000000001</v>
      </c>
      <c r="L148" s="28">
        <f t="shared" si="2"/>
        <v>157.08000000000001</v>
      </c>
      <c r="M148" s="28" t="e">
        <f>L148*(VLOOKUP(I148,#REF!,2,FALSE))</f>
        <v>#REF!</v>
      </c>
      <c r="N148" s="11" t="s">
        <v>67</v>
      </c>
      <c r="O148" s="11" t="s">
        <v>68</v>
      </c>
      <c r="P148" s="11" t="s">
        <v>69</v>
      </c>
      <c r="Q148" s="12">
        <v>43409.358148148145</v>
      </c>
      <c r="R148" s="12">
        <v>45235.358148148145</v>
      </c>
      <c r="S148" s="11" t="s">
        <v>70</v>
      </c>
      <c r="T148" s="12">
        <v>45235</v>
      </c>
      <c r="U148" s="11" t="s">
        <v>71</v>
      </c>
      <c r="V148" s="11" t="s">
        <v>104</v>
      </c>
      <c r="W148" s="11" t="s">
        <v>73</v>
      </c>
      <c r="X148" s="11" t="s">
        <v>73</v>
      </c>
      <c r="Y148" s="11" t="s">
        <v>74</v>
      </c>
      <c r="Z148" s="11" t="s">
        <v>106</v>
      </c>
      <c r="AA148" s="11" t="s">
        <v>1398</v>
      </c>
      <c r="AB148" s="11" t="s">
        <v>1708</v>
      </c>
      <c r="AC148" s="11" t="s">
        <v>2912</v>
      </c>
      <c r="AD148" s="12"/>
      <c r="AE148" s="12"/>
      <c r="AF148" s="11"/>
      <c r="AG148" s="11" t="s">
        <v>78</v>
      </c>
      <c r="AH148" s="11" t="s">
        <v>78</v>
      </c>
      <c r="AI148" s="12"/>
      <c r="AJ148" s="11" t="s">
        <v>78</v>
      </c>
      <c r="AK148" s="11" t="s">
        <v>78</v>
      </c>
      <c r="AL148" s="11" t="b">
        <v>0</v>
      </c>
      <c r="AM148" s="11" t="s">
        <v>2913</v>
      </c>
      <c r="AN148" s="11" t="b">
        <v>0</v>
      </c>
      <c r="AO148" s="11" t="b">
        <v>0</v>
      </c>
      <c r="AP148" s="11" t="b">
        <v>0</v>
      </c>
      <c r="AQ148" s="11" t="b">
        <v>0</v>
      </c>
      <c r="AR148" s="11" t="b">
        <v>0</v>
      </c>
      <c r="AS148" s="11" t="s">
        <v>84</v>
      </c>
      <c r="AT148" s="11" t="b">
        <v>0</v>
      </c>
      <c r="AU148" s="11" t="s">
        <v>1700</v>
      </c>
      <c r="AV148" s="11" t="s">
        <v>78</v>
      </c>
      <c r="AW148" s="11" t="s">
        <v>78</v>
      </c>
      <c r="AX148" s="12">
        <v>43413</v>
      </c>
      <c r="AY148" s="11" t="s">
        <v>85</v>
      </c>
      <c r="AZ148" s="11" t="s">
        <v>86</v>
      </c>
      <c r="BA148" s="11" t="s">
        <v>87</v>
      </c>
      <c r="BB148" s="11" t="b">
        <v>0</v>
      </c>
      <c r="BC148" s="11">
        <v>0</v>
      </c>
      <c r="BD148" s="11">
        <v>0</v>
      </c>
      <c r="BE148" s="11"/>
      <c r="BF148" s="11">
        <v>0</v>
      </c>
      <c r="BG148" s="11"/>
      <c r="BH148" s="11">
        <v>0</v>
      </c>
      <c r="BI148" s="11">
        <v>0</v>
      </c>
      <c r="BJ148" s="13">
        <v>157.08000000000001</v>
      </c>
    </row>
    <row r="149" spans="1:62" x14ac:dyDescent="0.25">
      <c r="A149" s="6" t="s">
        <v>2760</v>
      </c>
      <c r="B149" s="7" t="s">
        <v>1395</v>
      </c>
      <c r="C149" s="7" t="s">
        <v>1396</v>
      </c>
      <c r="D149" s="7" t="s">
        <v>2761</v>
      </c>
      <c r="E149" s="7" t="s">
        <v>2762</v>
      </c>
      <c r="F149" s="7" t="s">
        <v>168</v>
      </c>
      <c r="G149" s="7" t="s">
        <v>2762</v>
      </c>
      <c r="H149" s="7" t="s">
        <v>2330</v>
      </c>
      <c r="I149" s="7" t="s">
        <v>1397</v>
      </c>
      <c r="J149" s="7" t="s">
        <v>2631</v>
      </c>
      <c r="K149" s="33">
        <v>157.83000000000001</v>
      </c>
      <c r="L149" s="33">
        <f t="shared" si="2"/>
        <v>157.83000000000001</v>
      </c>
      <c r="M149" s="33" t="e">
        <f>L149*(VLOOKUP(I149,#REF!,2,FALSE))</f>
        <v>#REF!</v>
      </c>
      <c r="N149" s="7" t="s">
        <v>67</v>
      </c>
      <c r="O149" s="7" t="s">
        <v>68</v>
      </c>
      <c r="P149" s="7" t="s">
        <v>160</v>
      </c>
      <c r="Q149" s="8">
        <v>42154.546134259261</v>
      </c>
      <c r="R149" s="8">
        <v>45442.546134259261</v>
      </c>
      <c r="S149" s="7" t="s">
        <v>70</v>
      </c>
      <c r="T149" s="8">
        <v>45442</v>
      </c>
      <c r="U149" s="7" t="s">
        <v>71</v>
      </c>
      <c r="V149" s="7" t="s">
        <v>104</v>
      </c>
      <c r="W149" s="7" t="s">
        <v>73</v>
      </c>
      <c r="X149" s="7" t="s">
        <v>73</v>
      </c>
      <c r="Y149" s="7" t="s">
        <v>74</v>
      </c>
      <c r="Z149" s="7" t="s">
        <v>106</v>
      </c>
      <c r="AA149" s="7" t="s">
        <v>1450</v>
      </c>
      <c r="AB149" s="7" t="s">
        <v>2763</v>
      </c>
      <c r="AC149" s="7" t="s">
        <v>78</v>
      </c>
      <c r="AD149" s="8"/>
      <c r="AE149" s="8"/>
      <c r="AF149" s="7"/>
      <c r="AG149" s="7" t="s">
        <v>78</v>
      </c>
      <c r="AH149" s="7" t="s">
        <v>78</v>
      </c>
      <c r="AI149" s="8"/>
      <c r="AJ149" s="7" t="s">
        <v>2764</v>
      </c>
      <c r="AK149" s="7" t="s">
        <v>78</v>
      </c>
      <c r="AL149" s="7" t="b">
        <v>0</v>
      </c>
      <c r="AM149" s="7" t="s">
        <v>2765</v>
      </c>
      <c r="AN149" s="7" t="b">
        <v>0</v>
      </c>
      <c r="AO149" s="7" t="b">
        <v>0</v>
      </c>
      <c r="AP149" s="7" t="b">
        <v>0</v>
      </c>
      <c r="AQ149" s="7" t="b">
        <v>0</v>
      </c>
      <c r="AR149" s="7" t="b">
        <v>0</v>
      </c>
      <c r="AS149" s="7" t="s">
        <v>84</v>
      </c>
      <c r="AT149" s="7" t="b">
        <v>0</v>
      </c>
      <c r="AU149" s="7" t="s">
        <v>1700</v>
      </c>
      <c r="AV149" s="7" t="s">
        <v>78</v>
      </c>
      <c r="AW149" s="7" t="s">
        <v>78</v>
      </c>
      <c r="AX149" s="8">
        <v>42165</v>
      </c>
      <c r="AY149" s="7" t="s">
        <v>85</v>
      </c>
      <c r="AZ149" s="7" t="s">
        <v>86</v>
      </c>
      <c r="BA149" s="7" t="s">
        <v>87</v>
      </c>
      <c r="BB149" s="7" t="b">
        <v>0</v>
      </c>
      <c r="BC149" s="7">
        <v>8</v>
      </c>
      <c r="BD149" s="7">
        <v>8</v>
      </c>
      <c r="BE149" s="7">
        <v>6246.49</v>
      </c>
      <c r="BF149" s="7">
        <v>0</v>
      </c>
      <c r="BG149" s="7"/>
      <c r="BH149" s="7">
        <v>0</v>
      </c>
      <c r="BI149" s="7">
        <v>0</v>
      </c>
      <c r="BJ149" s="9">
        <v>157.83000000000001</v>
      </c>
    </row>
    <row r="150" spans="1:62" x14ac:dyDescent="0.25">
      <c r="A150" s="6" t="s">
        <v>1874</v>
      </c>
      <c r="B150" s="7" t="s">
        <v>1395</v>
      </c>
      <c r="C150" s="7" t="s">
        <v>1396</v>
      </c>
      <c r="D150" s="7" t="s">
        <v>1875</v>
      </c>
      <c r="E150" s="7" t="s">
        <v>1875</v>
      </c>
      <c r="F150" s="7" t="s">
        <v>64</v>
      </c>
      <c r="G150" s="7"/>
      <c r="H150" s="7" t="s">
        <v>281</v>
      </c>
      <c r="I150" s="7" t="s">
        <v>1397</v>
      </c>
      <c r="J150" s="7" t="s">
        <v>1406</v>
      </c>
      <c r="K150" s="33">
        <v>157.85</v>
      </c>
      <c r="L150" s="33">
        <f t="shared" ref="L150:L213" si="3">K150</f>
        <v>157.85</v>
      </c>
      <c r="M150" s="33" t="e">
        <f>L150*(VLOOKUP(I150,#REF!,2,FALSE))</f>
        <v>#REF!</v>
      </c>
      <c r="N150" s="7" t="s">
        <v>67</v>
      </c>
      <c r="O150" s="7" t="s">
        <v>68</v>
      </c>
      <c r="P150" s="7" t="s">
        <v>69</v>
      </c>
      <c r="Q150" s="8">
        <v>44246.605590277781</v>
      </c>
      <c r="R150" s="8">
        <v>45341.605590277781</v>
      </c>
      <c r="S150" s="7" t="s">
        <v>70</v>
      </c>
      <c r="T150" s="8">
        <v>45341</v>
      </c>
      <c r="U150" s="7" t="s">
        <v>71</v>
      </c>
      <c r="V150" s="7" t="s">
        <v>104</v>
      </c>
      <c r="W150" s="7" t="s">
        <v>73</v>
      </c>
      <c r="X150" s="7" t="s">
        <v>73</v>
      </c>
      <c r="Y150" s="7" t="s">
        <v>105</v>
      </c>
      <c r="Z150" s="7" t="s">
        <v>106</v>
      </c>
      <c r="AA150" s="7" t="s">
        <v>1485</v>
      </c>
      <c r="AB150" s="7" t="s">
        <v>1876</v>
      </c>
      <c r="AC150" s="7" t="s">
        <v>1877</v>
      </c>
      <c r="AD150" s="8"/>
      <c r="AE150" s="8"/>
      <c r="AF150" s="7"/>
      <c r="AG150" s="7" t="s">
        <v>78</v>
      </c>
      <c r="AH150" s="7" t="s">
        <v>78</v>
      </c>
      <c r="AI150" s="8"/>
      <c r="AJ150" s="7" t="s">
        <v>78</v>
      </c>
      <c r="AK150" s="7" t="s">
        <v>78</v>
      </c>
      <c r="AL150" s="7" t="b">
        <v>0</v>
      </c>
      <c r="AM150" s="7" t="s">
        <v>1878</v>
      </c>
      <c r="AN150" s="7" t="b">
        <v>0</v>
      </c>
      <c r="AO150" s="7" t="b">
        <v>0</v>
      </c>
      <c r="AP150" s="7" t="b">
        <v>0</v>
      </c>
      <c r="AQ150" s="7" t="b">
        <v>0</v>
      </c>
      <c r="AR150" s="7" t="b">
        <v>0</v>
      </c>
      <c r="AS150" s="7" t="s">
        <v>84</v>
      </c>
      <c r="AT150" s="7" t="b">
        <v>0</v>
      </c>
      <c r="AU150" s="7" t="s">
        <v>317</v>
      </c>
      <c r="AV150" s="7" t="s">
        <v>78</v>
      </c>
      <c r="AW150" s="7" t="s">
        <v>78</v>
      </c>
      <c r="AX150" s="8">
        <v>44263</v>
      </c>
      <c r="AY150" s="7" t="s">
        <v>85</v>
      </c>
      <c r="AZ150" s="7" t="s">
        <v>86</v>
      </c>
      <c r="BA150" s="7" t="s">
        <v>87</v>
      </c>
      <c r="BB150" s="7" t="b">
        <v>0</v>
      </c>
      <c r="BC150" s="7">
        <v>1</v>
      </c>
      <c r="BD150" s="7">
        <v>1</v>
      </c>
      <c r="BE150" s="7">
        <v>200</v>
      </c>
      <c r="BF150" s="7">
        <v>1</v>
      </c>
      <c r="BG150" s="7">
        <v>200</v>
      </c>
      <c r="BH150" s="7">
        <v>1</v>
      </c>
      <c r="BI150" s="7">
        <v>200</v>
      </c>
      <c r="BJ150" s="9">
        <v>157.85</v>
      </c>
    </row>
    <row r="151" spans="1:62" x14ac:dyDescent="0.25">
      <c r="A151" s="6" t="s">
        <v>3302</v>
      </c>
      <c r="B151" s="7" t="s">
        <v>2271</v>
      </c>
      <c r="C151" s="7" t="s">
        <v>2272</v>
      </c>
      <c r="D151" s="7" t="s">
        <v>3303</v>
      </c>
      <c r="E151" s="7" t="s">
        <v>3303</v>
      </c>
      <c r="F151" s="7" t="s">
        <v>64</v>
      </c>
      <c r="G151" s="7" t="s">
        <v>3303</v>
      </c>
      <c r="H151" s="7" t="s">
        <v>2330</v>
      </c>
      <c r="I151" s="7" t="s">
        <v>2274</v>
      </c>
      <c r="J151" s="7" t="s">
        <v>3286</v>
      </c>
      <c r="K151" s="33">
        <v>158.30000000000001</v>
      </c>
      <c r="L151" s="33">
        <f t="shared" si="3"/>
        <v>158.30000000000001</v>
      </c>
      <c r="M151" s="33" t="e">
        <f>L151*(VLOOKUP(I151,#REF!,2,FALSE))</f>
        <v>#REF!</v>
      </c>
      <c r="N151" s="7" t="s">
        <v>67</v>
      </c>
      <c r="O151" s="7" t="s">
        <v>68</v>
      </c>
      <c r="P151" s="7" t="s">
        <v>69</v>
      </c>
      <c r="Q151" s="8">
        <v>41686.346261574072</v>
      </c>
      <c r="R151" s="8">
        <v>45338.346261574072</v>
      </c>
      <c r="S151" s="7" t="s">
        <v>70</v>
      </c>
      <c r="T151" s="8">
        <v>45338</v>
      </c>
      <c r="U151" s="7" t="s">
        <v>71</v>
      </c>
      <c r="V151" s="7" t="s">
        <v>72</v>
      </c>
      <c r="W151" s="7" t="s">
        <v>73</v>
      </c>
      <c r="X151" s="7" t="s">
        <v>73</v>
      </c>
      <c r="Y151" s="7" t="s">
        <v>287</v>
      </c>
      <c r="Z151" s="7" t="s">
        <v>106</v>
      </c>
      <c r="AA151" s="7" t="s">
        <v>2276</v>
      </c>
      <c r="AB151" s="7" t="s">
        <v>3304</v>
      </c>
      <c r="AC151" s="7" t="s">
        <v>78</v>
      </c>
      <c r="AD151" s="8"/>
      <c r="AE151" s="8"/>
      <c r="AF151" s="7"/>
      <c r="AG151" s="7" t="s">
        <v>78</v>
      </c>
      <c r="AH151" s="7" t="s">
        <v>78</v>
      </c>
      <c r="AI151" s="8"/>
      <c r="AJ151" s="7" t="s">
        <v>3305</v>
      </c>
      <c r="AK151" s="7" t="s">
        <v>78</v>
      </c>
      <c r="AL151" s="7" t="b">
        <v>0</v>
      </c>
      <c r="AM151" s="7" t="s">
        <v>3306</v>
      </c>
      <c r="AN151" s="7" t="b">
        <v>0</v>
      </c>
      <c r="AO151" s="7" t="b">
        <v>0</v>
      </c>
      <c r="AP151" s="7" t="b">
        <v>0</v>
      </c>
      <c r="AQ151" s="7" t="b">
        <v>0</v>
      </c>
      <c r="AR151" s="7" t="b">
        <v>0</v>
      </c>
      <c r="AS151" s="7" t="s">
        <v>84</v>
      </c>
      <c r="AT151" s="7" t="b">
        <v>0</v>
      </c>
      <c r="AU151" s="7" t="s">
        <v>3296</v>
      </c>
      <c r="AV151" s="7" t="s">
        <v>78</v>
      </c>
      <c r="AW151" s="7" t="s">
        <v>78</v>
      </c>
      <c r="AX151" s="8">
        <v>41712</v>
      </c>
      <c r="AY151" s="7" t="s">
        <v>85</v>
      </c>
      <c r="AZ151" s="7" t="s">
        <v>86</v>
      </c>
      <c r="BA151" s="7" t="s">
        <v>87</v>
      </c>
      <c r="BB151" s="7" t="b">
        <v>0</v>
      </c>
      <c r="BC151" s="7">
        <v>0</v>
      </c>
      <c r="BD151" s="7">
        <v>0</v>
      </c>
      <c r="BE151" s="16"/>
      <c r="BF151" s="7">
        <v>0</v>
      </c>
      <c r="BG151" s="16"/>
      <c r="BH151" s="7">
        <v>0</v>
      </c>
      <c r="BI151" s="16">
        <v>0</v>
      </c>
      <c r="BJ151" s="17">
        <v>158.30000000000001</v>
      </c>
    </row>
    <row r="152" spans="1:62" x14ac:dyDescent="0.25">
      <c r="A152" s="10" t="s">
        <v>745</v>
      </c>
      <c r="B152" s="11" t="s">
        <v>61</v>
      </c>
      <c r="C152" s="11" t="s">
        <v>62</v>
      </c>
      <c r="D152" s="11" t="s">
        <v>746</v>
      </c>
      <c r="E152" s="11" t="s">
        <v>746</v>
      </c>
      <c r="F152" s="11" t="s">
        <v>64</v>
      </c>
      <c r="G152" s="11" t="s">
        <v>746</v>
      </c>
      <c r="H152" s="11" t="s">
        <v>281</v>
      </c>
      <c r="I152" s="11" t="s">
        <v>66</v>
      </c>
      <c r="J152" s="11" t="s">
        <v>282</v>
      </c>
      <c r="K152" s="28">
        <v>159.85</v>
      </c>
      <c r="L152" s="28">
        <f t="shared" si="3"/>
        <v>159.85</v>
      </c>
      <c r="M152" s="28" t="e">
        <f>L152*(VLOOKUP(I152,#REF!,2,FALSE))</f>
        <v>#REF!</v>
      </c>
      <c r="N152" s="11" t="s">
        <v>67</v>
      </c>
      <c r="O152" s="11" t="s">
        <v>68</v>
      </c>
      <c r="P152" s="11" t="s">
        <v>69</v>
      </c>
      <c r="Q152" s="12">
        <v>44872.347812499997</v>
      </c>
      <c r="R152" s="12">
        <v>45237.326261574075</v>
      </c>
      <c r="S152" s="11" t="s">
        <v>70</v>
      </c>
      <c r="T152" s="12">
        <v>45237</v>
      </c>
      <c r="U152" s="11" t="s">
        <v>71</v>
      </c>
      <c r="V152" s="11" t="s">
        <v>104</v>
      </c>
      <c r="W152" s="11" t="s">
        <v>73</v>
      </c>
      <c r="X152" s="11" t="s">
        <v>73</v>
      </c>
      <c r="Y152" s="11" t="s">
        <v>74</v>
      </c>
      <c r="Z152" s="11" t="s">
        <v>75</v>
      </c>
      <c r="AA152" s="11" t="s">
        <v>122</v>
      </c>
      <c r="AB152" s="11" t="s">
        <v>747</v>
      </c>
      <c r="AC152" s="11" t="s">
        <v>78</v>
      </c>
      <c r="AD152" s="12"/>
      <c r="AE152" s="12"/>
      <c r="AF152" s="11"/>
      <c r="AG152" s="11" t="s">
        <v>78</v>
      </c>
      <c r="AH152" s="11" t="s">
        <v>78</v>
      </c>
      <c r="AI152" s="12"/>
      <c r="AJ152" s="11" t="s">
        <v>748</v>
      </c>
      <c r="AK152" s="11" t="s">
        <v>78</v>
      </c>
      <c r="AL152" s="11" t="b">
        <v>0</v>
      </c>
      <c r="AM152" s="11" t="s">
        <v>749</v>
      </c>
      <c r="AN152" s="11" t="b">
        <v>0</v>
      </c>
      <c r="AO152" s="11" t="b">
        <v>0</v>
      </c>
      <c r="AP152" s="11" t="b">
        <v>0</v>
      </c>
      <c r="AQ152" s="11" t="b">
        <v>0</v>
      </c>
      <c r="AR152" s="11" t="b">
        <v>0</v>
      </c>
      <c r="AS152" s="11" t="s">
        <v>84</v>
      </c>
      <c r="AT152" s="11" t="b">
        <v>0</v>
      </c>
      <c r="AU152" s="11" t="s">
        <v>710</v>
      </c>
      <c r="AV152" s="11" t="s">
        <v>78</v>
      </c>
      <c r="AW152" s="11" t="s">
        <v>78</v>
      </c>
      <c r="AX152" s="12">
        <v>44838</v>
      </c>
      <c r="AY152" s="11" t="s">
        <v>85</v>
      </c>
      <c r="AZ152" s="11" t="s">
        <v>86</v>
      </c>
      <c r="BA152" s="11" t="s">
        <v>87</v>
      </c>
      <c r="BB152" s="11" t="b">
        <v>0</v>
      </c>
      <c r="BC152" s="11">
        <v>0</v>
      </c>
      <c r="BD152" s="11">
        <v>0</v>
      </c>
      <c r="BE152" s="11"/>
      <c r="BF152" s="11">
        <v>0</v>
      </c>
      <c r="BG152" s="11"/>
      <c r="BH152" s="11">
        <v>0</v>
      </c>
      <c r="BI152" s="11">
        <v>0</v>
      </c>
      <c r="BJ152" s="13">
        <v>159.85</v>
      </c>
    </row>
    <row r="153" spans="1:62" x14ac:dyDescent="0.25">
      <c r="A153" s="10" t="s">
        <v>1977</v>
      </c>
      <c r="B153" s="11" t="s">
        <v>1395</v>
      </c>
      <c r="C153" s="11" t="s">
        <v>1396</v>
      </c>
      <c r="D153" s="11" t="s">
        <v>1978</v>
      </c>
      <c r="E153" s="11" t="s">
        <v>1978</v>
      </c>
      <c r="F153" s="11" t="s">
        <v>64</v>
      </c>
      <c r="G153" s="11" t="s">
        <v>1979</v>
      </c>
      <c r="H153" s="11" t="s">
        <v>281</v>
      </c>
      <c r="I153" s="11" t="s">
        <v>1397</v>
      </c>
      <c r="J153" s="11" t="s">
        <v>1406</v>
      </c>
      <c r="K153" s="28">
        <v>160.18</v>
      </c>
      <c r="L153" s="28">
        <f t="shared" si="3"/>
        <v>160.18</v>
      </c>
      <c r="M153" s="28" t="e">
        <f>L153*(VLOOKUP(I153,#REF!,2,FALSE))</f>
        <v>#REF!</v>
      </c>
      <c r="N153" s="11" t="s">
        <v>67</v>
      </c>
      <c r="O153" s="11" t="s">
        <v>68</v>
      </c>
      <c r="P153" s="11" t="s">
        <v>69</v>
      </c>
      <c r="Q153" s="12">
        <v>44867.52039351852</v>
      </c>
      <c r="R153" s="12">
        <v>45232.52039351852</v>
      </c>
      <c r="S153" s="11" t="s">
        <v>70</v>
      </c>
      <c r="T153" s="12">
        <v>45232</v>
      </c>
      <c r="U153" s="11" t="s">
        <v>91</v>
      </c>
      <c r="V153" s="11" t="s">
        <v>104</v>
      </c>
      <c r="W153" s="11" t="s">
        <v>73</v>
      </c>
      <c r="X153" s="11" t="s">
        <v>73</v>
      </c>
      <c r="Y153" s="11" t="s">
        <v>105</v>
      </c>
      <c r="Z153" s="11" t="s">
        <v>106</v>
      </c>
      <c r="AA153" s="11" t="s">
        <v>1450</v>
      </c>
      <c r="AB153" s="11" t="s">
        <v>1952</v>
      </c>
      <c r="AC153" s="11" t="s">
        <v>1980</v>
      </c>
      <c r="AD153" s="12"/>
      <c r="AE153" s="12"/>
      <c r="AF153" s="11"/>
      <c r="AG153" s="11" t="s">
        <v>78</v>
      </c>
      <c r="AH153" s="11" t="s">
        <v>78</v>
      </c>
      <c r="AI153" s="12"/>
      <c r="AJ153" s="11" t="s">
        <v>78</v>
      </c>
      <c r="AK153" s="11" t="s">
        <v>78</v>
      </c>
      <c r="AL153" s="11" t="b">
        <v>0</v>
      </c>
      <c r="AM153" s="11" t="s">
        <v>1981</v>
      </c>
      <c r="AN153" s="11" t="b">
        <v>0</v>
      </c>
      <c r="AO153" s="11" t="b">
        <v>0</v>
      </c>
      <c r="AP153" s="11" t="b">
        <v>0</v>
      </c>
      <c r="AQ153" s="11" t="b">
        <v>0</v>
      </c>
      <c r="AR153" s="11" t="b">
        <v>0</v>
      </c>
      <c r="AS153" s="11" t="s">
        <v>96</v>
      </c>
      <c r="AT153" s="11" t="b">
        <v>0</v>
      </c>
      <c r="AU153" s="11" t="s">
        <v>710</v>
      </c>
      <c r="AV153" s="11" t="s">
        <v>78</v>
      </c>
      <c r="AW153" s="11" t="s">
        <v>78</v>
      </c>
      <c r="AX153" s="12">
        <v>44874</v>
      </c>
      <c r="AY153" s="11" t="s">
        <v>85</v>
      </c>
      <c r="AZ153" s="11" t="s">
        <v>86</v>
      </c>
      <c r="BA153" s="11" t="s">
        <v>87</v>
      </c>
      <c r="BB153" s="11" t="b">
        <v>0</v>
      </c>
      <c r="BC153" s="11">
        <v>1</v>
      </c>
      <c r="BD153" s="11">
        <v>1</v>
      </c>
      <c r="BE153" s="11">
        <v>136.84</v>
      </c>
      <c r="BF153" s="11">
        <v>1</v>
      </c>
      <c r="BG153" s="11">
        <v>136.84</v>
      </c>
      <c r="BH153" s="11">
        <v>1</v>
      </c>
      <c r="BI153" s="11">
        <v>136.84</v>
      </c>
      <c r="BJ153" s="13">
        <v>160.18</v>
      </c>
    </row>
    <row r="154" spans="1:62" x14ac:dyDescent="0.25">
      <c r="A154" s="6" t="s">
        <v>3059</v>
      </c>
      <c r="B154" s="7" t="s">
        <v>3060</v>
      </c>
      <c r="C154" s="7" t="s">
        <v>3061</v>
      </c>
      <c r="D154" s="7" t="s">
        <v>3062</v>
      </c>
      <c r="E154" s="7" t="s">
        <v>3062</v>
      </c>
      <c r="F154" s="7" t="s">
        <v>64</v>
      </c>
      <c r="G154" s="7" t="s">
        <v>3062</v>
      </c>
      <c r="H154" s="7" t="s">
        <v>2970</v>
      </c>
      <c r="I154" s="7" t="s">
        <v>3063</v>
      </c>
      <c r="J154" s="7"/>
      <c r="K154" s="33">
        <v>160.22999999999999</v>
      </c>
      <c r="L154" s="33">
        <f t="shared" si="3"/>
        <v>160.22999999999999</v>
      </c>
      <c r="M154" s="33" t="e">
        <f>L154*(VLOOKUP(I154,#REF!,2,FALSE))</f>
        <v>#REF!</v>
      </c>
      <c r="N154" s="7" t="s">
        <v>67</v>
      </c>
      <c r="O154" s="7" t="s">
        <v>68</v>
      </c>
      <c r="P154" s="7" t="s">
        <v>69</v>
      </c>
      <c r="Q154" s="8">
        <v>42660.521481481483</v>
      </c>
      <c r="R154" s="8">
        <v>45216</v>
      </c>
      <c r="S154" s="7" t="s">
        <v>70</v>
      </c>
      <c r="T154" s="8">
        <v>45216</v>
      </c>
      <c r="U154" s="7" t="s">
        <v>91</v>
      </c>
      <c r="V154" s="7" t="s">
        <v>104</v>
      </c>
      <c r="W154" s="7" t="s">
        <v>73</v>
      </c>
      <c r="X154" s="7" t="s">
        <v>73</v>
      </c>
      <c r="Y154" s="7" t="s">
        <v>105</v>
      </c>
      <c r="Z154" s="7" t="s">
        <v>115</v>
      </c>
      <c r="AA154" s="7" t="s">
        <v>3064</v>
      </c>
      <c r="AB154" s="7" t="s">
        <v>3065</v>
      </c>
      <c r="AC154" s="7" t="s">
        <v>78</v>
      </c>
      <c r="AD154" s="8"/>
      <c r="AE154" s="8"/>
      <c r="AF154" s="7"/>
      <c r="AG154" s="7" t="s">
        <v>78</v>
      </c>
      <c r="AH154" s="7" t="s">
        <v>78</v>
      </c>
      <c r="AI154" s="8"/>
      <c r="AJ154" s="7" t="s">
        <v>78</v>
      </c>
      <c r="AK154" s="7" t="s">
        <v>78</v>
      </c>
      <c r="AL154" s="7" t="b">
        <v>0</v>
      </c>
      <c r="AM154" s="7" t="s">
        <v>3066</v>
      </c>
      <c r="AN154" s="7" t="b">
        <v>1</v>
      </c>
      <c r="AO154" s="7" t="b">
        <v>0</v>
      </c>
      <c r="AP154" s="7" t="b">
        <v>0</v>
      </c>
      <c r="AQ154" s="7" t="b">
        <v>0</v>
      </c>
      <c r="AR154" s="7" t="b">
        <v>0</v>
      </c>
      <c r="AS154" s="7" t="s">
        <v>96</v>
      </c>
      <c r="AT154" s="7" t="b">
        <v>0</v>
      </c>
      <c r="AU154" s="7" t="s">
        <v>2980</v>
      </c>
      <c r="AV154" s="7" t="s">
        <v>3067</v>
      </c>
      <c r="AW154" s="7" t="s">
        <v>78</v>
      </c>
      <c r="AX154" s="8">
        <v>42919</v>
      </c>
      <c r="AY154" s="7" t="s">
        <v>85</v>
      </c>
      <c r="AZ154" s="7" t="s">
        <v>86</v>
      </c>
      <c r="BA154" s="7" t="s">
        <v>87</v>
      </c>
      <c r="BB154" s="7" t="b">
        <v>0</v>
      </c>
      <c r="BC154" s="7">
        <v>0</v>
      </c>
      <c r="BD154" s="7">
        <v>0</v>
      </c>
      <c r="BE154" s="7"/>
      <c r="BF154" s="7">
        <v>0</v>
      </c>
      <c r="BG154" s="7"/>
      <c r="BH154" s="7">
        <v>0</v>
      </c>
      <c r="BI154" s="7">
        <v>0</v>
      </c>
      <c r="BJ154" s="9">
        <v>160.22999999999999</v>
      </c>
    </row>
    <row r="155" spans="1:62" x14ac:dyDescent="0.25">
      <c r="A155" s="10" t="s">
        <v>2746</v>
      </c>
      <c r="B155" s="11" t="s">
        <v>1395</v>
      </c>
      <c r="C155" s="11" t="s">
        <v>1396</v>
      </c>
      <c r="D155" s="11" t="s">
        <v>2747</v>
      </c>
      <c r="E155" s="11" t="s">
        <v>2747</v>
      </c>
      <c r="F155" s="11" t="s">
        <v>64</v>
      </c>
      <c r="G155" s="11" t="s">
        <v>2747</v>
      </c>
      <c r="H155" s="11" t="s">
        <v>2330</v>
      </c>
      <c r="I155" s="11" t="s">
        <v>1397</v>
      </c>
      <c r="J155" s="11" t="s">
        <v>2686</v>
      </c>
      <c r="K155" s="28">
        <v>160.82</v>
      </c>
      <c r="L155" s="28">
        <f t="shared" si="3"/>
        <v>160.82</v>
      </c>
      <c r="M155" s="28" t="e">
        <f>L155*(VLOOKUP(I155,#REF!,2,FALSE))</f>
        <v>#REF!</v>
      </c>
      <c r="N155" s="11" t="s">
        <v>67</v>
      </c>
      <c r="O155" s="11" t="s">
        <v>68</v>
      </c>
      <c r="P155" s="11" t="s">
        <v>69</v>
      </c>
      <c r="Q155" s="12">
        <v>42074.551747685182</v>
      </c>
      <c r="R155" s="12">
        <v>45362.551747685182</v>
      </c>
      <c r="S155" s="11" t="s">
        <v>70</v>
      </c>
      <c r="T155" s="12">
        <v>45180</v>
      </c>
      <c r="U155" s="11" t="s">
        <v>71</v>
      </c>
      <c r="V155" s="11" t="s">
        <v>72</v>
      </c>
      <c r="W155" s="11" t="s">
        <v>73</v>
      </c>
      <c r="X155" s="11" t="s">
        <v>73</v>
      </c>
      <c r="Y155" s="11" t="s">
        <v>433</v>
      </c>
      <c r="Z155" s="11" t="s">
        <v>106</v>
      </c>
      <c r="AA155" s="11" t="s">
        <v>1398</v>
      </c>
      <c r="AB155" s="11" t="s">
        <v>2748</v>
      </c>
      <c r="AC155" s="11" t="s">
        <v>2749</v>
      </c>
      <c r="AD155" s="12"/>
      <c r="AE155" s="12"/>
      <c r="AF155" s="11"/>
      <c r="AG155" s="11" t="s">
        <v>78</v>
      </c>
      <c r="AH155" s="11" t="s">
        <v>78</v>
      </c>
      <c r="AI155" s="12"/>
      <c r="AJ155" s="11" t="s">
        <v>78</v>
      </c>
      <c r="AK155" s="11" t="s">
        <v>78</v>
      </c>
      <c r="AL155" s="11" t="b">
        <v>0</v>
      </c>
      <c r="AM155" s="11" t="s">
        <v>2750</v>
      </c>
      <c r="AN155" s="11" t="b">
        <v>0</v>
      </c>
      <c r="AO155" s="11" t="b">
        <v>0</v>
      </c>
      <c r="AP155" s="11" t="b">
        <v>0</v>
      </c>
      <c r="AQ155" s="11" t="b">
        <v>0</v>
      </c>
      <c r="AR155" s="11" t="b">
        <v>0</v>
      </c>
      <c r="AS155" s="11" t="s">
        <v>84</v>
      </c>
      <c r="AT155" s="11" t="b">
        <v>0</v>
      </c>
      <c r="AU155" s="11" t="s">
        <v>1700</v>
      </c>
      <c r="AV155" s="11" t="s">
        <v>78</v>
      </c>
      <c r="AW155" s="11" t="s">
        <v>78</v>
      </c>
      <c r="AX155" s="12">
        <v>42086</v>
      </c>
      <c r="AY155" s="11" t="s">
        <v>85</v>
      </c>
      <c r="AZ155" s="11" t="s">
        <v>86</v>
      </c>
      <c r="BA155" s="11" t="s">
        <v>87</v>
      </c>
      <c r="BB155" s="11" t="b">
        <v>0</v>
      </c>
      <c r="BC155" s="11">
        <v>2</v>
      </c>
      <c r="BD155" s="11">
        <v>1</v>
      </c>
      <c r="BE155" s="11">
        <v>200</v>
      </c>
      <c r="BF155" s="11">
        <v>0</v>
      </c>
      <c r="BG155" s="11"/>
      <c r="BH155" s="11">
        <v>0</v>
      </c>
      <c r="BI155" s="11">
        <v>0</v>
      </c>
      <c r="BJ155" s="13">
        <v>160.82</v>
      </c>
    </row>
    <row r="156" spans="1:62" x14ac:dyDescent="0.25">
      <c r="A156" s="10" t="s">
        <v>2778</v>
      </c>
      <c r="B156" s="11" t="s">
        <v>1395</v>
      </c>
      <c r="C156" s="11" t="s">
        <v>1396</v>
      </c>
      <c r="D156" s="11" t="s">
        <v>306</v>
      </c>
      <c r="E156" s="11" t="s">
        <v>306</v>
      </c>
      <c r="F156" s="11" t="s">
        <v>64</v>
      </c>
      <c r="G156" s="11" t="s">
        <v>306</v>
      </c>
      <c r="H156" s="11" t="s">
        <v>2330</v>
      </c>
      <c r="I156" s="11" t="s">
        <v>1397</v>
      </c>
      <c r="J156" s="11" t="s">
        <v>2631</v>
      </c>
      <c r="K156" s="28">
        <v>161.09</v>
      </c>
      <c r="L156" s="28">
        <f t="shared" si="3"/>
        <v>161.09</v>
      </c>
      <c r="M156" s="28" t="e">
        <f>L156*(VLOOKUP(I156,#REF!,2,FALSE))</f>
        <v>#REF!</v>
      </c>
      <c r="N156" s="11" t="s">
        <v>67</v>
      </c>
      <c r="O156" s="11" t="s">
        <v>68</v>
      </c>
      <c r="P156" s="11" t="s">
        <v>69</v>
      </c>
      <c r="Q156" s="12">
        <v>42366.487974537034</v>
      </c>
      <c r="R156" s="12">
        <v>45288.487974537034</v>
      </c>
      <c r="S156" s="11" t="s">
        <v>70</v>
      </c>
      <c r="T156" s="12">
        <v>45288</v>
      </c>
      <c r="U156" s="11" t="s">
        <v>71</v>
      </c>
      <c r="V156" s="11" t="s">
        <v>104</v>
      </c>
      <c r="W156" s="11" t="s">
        <v>73</v>
      </c>
      <c r="X156" s="11" t="s">
        <v>73</v>
      </c>
      <c r="Y156" s="11" t="s">
        <v>287</v>
      </c>
      <c r="Z156" s="11" t="s">
        <v>106</v>
      </c>
      <c r="AA156" s="11" t="s">
        <v>1421</v>
      </c>
      <c r="AB156" s="11" t="s">
        <v>2779</v>
      </c>
      <c r="AC156" s="11" t="s">
        <v>2780</v>
      </c>
      <c r="AD156" s="12"/>
      <c r="AE156" s="12"/>
      <c r="AF156" s="11"/>
      <c r="AG156" s="11" t="s">
        <v>78</v>
      </c>
      <c r="AH156" s="11" t="s">
        <v>78</v>
      </c>
      <c r="AI156" s="12"/>
      <c r="AJ156" s="11" t="s">
        <v>2781</v>
      </c>
      <c r="AK156" s="11" t="s">
        <v>78</v>
      </c>
      <c r="AL156" s="11" t="b">
        <v>0</v>
      </c>
      <c r="AM156" s="11" t="s">
        <v>2782</v>
      </c>
      <c r="AN156" s="11" t="b">
        <v>0</v>
      </c>
      <c r="AO156" s="11" t="b">
        <v>0</v>
      </c>
      <c r="AP156" s="11" t="b">
        <v>0</v>
      </c>
      <c r="AQ156" s="11" t="b">
        <v>0</v>
      </c>
      <c r="AR156" s="11" t="b">
        <v>0</v>
      </c>
      <c r="AS156" s="11" t="s">
        <v>84</v>
      </c>
      <c r="AT156" s="11" t="b">
        <v>0</v>
      </c>
      <c r="AU156" s="11" t="s">
        <v>1700</v>
      </c>
      <c r="AV156" s="11" t="s">
        <v>78</v>
      </c>
      <c r="AW156" s="11" t="s">
        <v>78</v>
      </c>
      <c r="AX156" s="12">
        <v>42352</v>
      </c>
      <c r="AY156" s="11" t="s">
        <v>85</v>
      </c>
      <c r="AZ156" s="11" t="s">
        <v>86</v>
      </c>
      <c r="BA156" s="11" t="s">
        <v>87</v>
      </c>
      <c r="BB156" s="11" t="b">
        <v>0</v>
      </c>
      <c r="BC156" s="11">
        <v>2</v>
      </c>
      <c r="BD156" s="11">
        <v>2</v>
      </c>
      <c r="BE156" s="11">
        <v>140.65</v>
      </c>
      <c r="BF156" s="11">
        <v>0</v>
      </c>
      <c r="BG156" s="11"/>
      <c r="BH156" s="11">
        <v>0</v>
      </c>
      <c r="BI156" s="11">
        <v>0</v>
      </c>
      <c r="BJ156" s="13">
        <v>161.09</v>
      </c>
    </row>
    <row r="157" spans="1:62" x14ac:dyDescent="0.25">
      <c r="A157" s="6" t="s">
        <v>1951</v>
      </c>
      <c r="B157" s="7" t="s">
        <v>1395</v>
      </c>
      <c r="C157" s="7" t="s">
        <v>1396</v>
      </c>
      <c r="D157" s="7" t="s">
        <v>682</v>
      </c>
      <c r="E157" s="7" t="s">
        <v>682</v>
      </c>
      <c r="F157" s="7" t="s">
        <v>64</v>
      </c>
      <c r="G157" s="7" t="s">
        <v>682</v>
      </c>
      <c r="H157" s="7" t="s">
        <v>281</v>
      </c>
      <c r="I157" s="7" t="s">
        <v>1397</v>
      </c>
      <c r="J157" s="7" t="s">
        <v>1406</v>
      </c>
      <c r="K157" s="33">
        <v>162.43</v>
      </c>
      <c r="L157" s="33">
        <f t="shared" si="3"/>
        <v>162.43</v>
      </c>
      <c r="M157" s="33" t="e">
        <f>L157*(VLOOKUP(I157,#REF!,2,FALSE))</f>
        <v>#REF!</v>
      </c>
      <c r="N157" s="7" t="s">
        <v>67</v>
      </c>
      <c r="O157" s="7" t="s">
        <v>68</v>
      </c>
      <c r="P157" s="7" t="s">
        <v>69</v>
      </c>
      <c r="Q157" s="8">
        <v>44758.465231481481</v>
      </c>
      <c r="R157" s="8">
        <v>45489.465231481481</v>
      </c>
      <c r="S157" s="7" t="s">
        <v>70</v>
      </c>
      <c r="T157" s="8">
        <v>45489</v>
      </c>
      <c r="U157" s="7" t="s">
        <v>71</v>
      </c>
      <c r="V157" s="7" t="s">
        <v>104</v>
      </c>
      <c r="W157" s="7" t="s">
        <v>73</v>
      </c>
      <c r="X157" s="7" t="s">
        <v>73</v>
      </c>
      <c r="Y157" s="7" t="s">
        <v>74</v>
      </c>
      <c r="Z157" s="7" t="s">
        <v>106</v>
      </c>
      <c r="AA157" s="7" t="s">
        <v>1947</v>
      </c>
      <c r="AB157" s="7" t="s">
        <v>1952</v>
      </c>
      <c r="AC157" s="7" t="s">
        <v>1953</v>
      </c>
      <c r="AD157" s="8"/>
      <c r="AE157" s="8"/>
      <c r="AF157" s="7"/>
      <c r="AG157" s="7" t="s">
        <v>78</v>
      </c>
      <c r="AH157" s="7" t="s">
        <v>78</v>
      </c>
      <c r="AI157" s="8"/>
      <c r="AJ157" s="7" t="s">
        <v>78</v>
      </c>
      <c r="AK157" s="7" t="s">
        <v>78</v>
      </c>
      <c r="AL157" s="7" t="b">
        <v>0</v>
      </c>
      <c r="AM157" s="7" t="s">
        <v>1954</v>
      </c>
      <c r="AN157" s="7" t="b">
        <v>0</v>
      </c>
      <c r="AO157" s="7" t="b">
        <v>0</v>
      </c>
      <c r="AP157" s="7" t="b">
        <v>0</v>
      </c>
      <c r="AQ157" s="7" t="b">
        <v>0</v>
      </c>
      <c r="AR157" s="7" t="b">
        <v>0</v>
      </c>
      <c r="AS157" s="7" t="s">
        <v>84</v>
      </c>
      <c r="AT157" s="7" t="b">
        <v>0</v>
      </c>
      <c r="AU157" s="7" t="s">
        <v>710</v>
      </c>
      <c r="AV157" s="7" t="s">
        <v>78</v>
      </c>
      <c r="AW157" s="7" t="s">
        <v>78</v>
      </c>
      <c r="AX157" s="8">
        <v>44762</v>
      </c>
      <c r="AY157" s="7" t="s">
        <v>85</v>
      </c>
      <c r="AZ157" s="7" t="s">
        <v>86</v>
      </c>
      <c r="BA157" s="7" t="s">
        <v>87</v>
      </c>
      <c r="BB157" s="7" t="b">
        <v>0</v>
      </c>
      <c r="BC157" s="7">
        <v>0</v>
      </c>
      <c r="BD157" s="7">
        <v>0</v>
      </c>
      <c r="BE157" s="7"/>
      <c r="BF157" s="7">
        <v>0</v>
      </c>
      <c r="BG157" s="7"/>
      <c r="BH157" s="7">
        <v>0</v>
      </c>
      <c r="BI157" s="7">
        <v>0</v>
      </c>
      <c r="BJ157" s="9">
        <v>162.43</v>
      </c>
    </row>
    <row r="158" spans="1:62" x14ac:dyDescent="0.25">
      <c r="A158" s="10" t="s">
        <v>2504</v>
      </c>
      <c r="B158" s="11" t="s">
        <v>234</v>
      </c>
      <c r="C158" s="11" t="s">
        <v>235</v>
      </c>
      <c r="D158" s="11" t="s">
        <v>2505</v>
      </c>
      <c r="E158" s="11" t="s">
        <v>2505</v>
      </c>
      <c r="F158" s="11" t="s">
        <v>64</v>
      </c>
      <c r="G158" s="11" t="s">
        <v>286</v>
      </c>
      <c r="H158" s="11" t="s">
        <v>2330</v>
      </c>
      <c r="I158" s="11" t="s">
        <v>237</v>
      </c>
      <c r="J158" s="11" t="s">
        <v>2485</v>
      </c>
      <c r="K158" s="28">
        <v>162.61000000000001</v>
      </c>
      <c r="L158" s="28">
        <f t="shared" si="3"/>
        <v>162.61000000000001</v>
      </c>
      <c r="M158" s="28" t="e">
        <f>L158*(VLOOKUP(I158,#REF!,2,FALSE))</f>
        <v>#REF!</v>
      </c>
      <c r="N158" s="11" t="s">
        <v>67</v>
      </c>
      <c r="O158" s="11" t="s">
        <v>68</v>
      </c>
      <c r="P158" s="11" t="s">
        <v>69</v>
      </c>
      <c r="Q158" s="12">
        <v>44532.453611111108</v>
      </c>
      <c r="R158" s="12">
        <v>45262.453611111108</v>
      </c>
      <c r="S158" s="11" t="s">
        <v>70</v>
      </c>
      <c r="T158" s="12">
        <v>45262</v>
      </c>
      <c r="U158" s="11" t="s">
        <v>71</v>
      </c>
      <c r="V158" s="11" t="s">
        <v>104</v>
      </c>
      <c r="W158" s="11" t="s">
        <v>73</v>
      </c>
      <c r="X158" s="11" t="s">
        <v>73</v>
      </c>
      <c r="Y158" s="11" t="s">
        <v>105</v>
      </c>
      <c r="Z158" s="11" t="s">
        <v>75</v>
      </c>
      <c r="AA158" s="11" t="s">
        <v>239</v>
      </c>
      <c r="AB158" s="11" t="s">
        <v>2506</v>
      </c>
      <c r="AC158" s="11" t="s">
        <v>78</v>
      </c>
      <c r="AD158" s="12">
        <v>44935</v>
      </c>
      <c r="AE158" s="12">
        <v>44897</v>
      </c>
      <c r="AF158" s="11" t="s">
        <v>1470</v>
      </c>
      <c r="AG158" s="11" t="s">
        <v>80</v>
      </c>
      <c r="AH158" s="11" t="s">
        <v>2507</v>
      </c>
      <c r="AI158" s="12">
        <v>44935</v>
      </c>
      <c r="AJ158" s="11" t="s">
        <v>78</v>
      </c>
      <c r="AK158" s="11" t="s">
        <v>78</v>
      </c>
      <c r="AL158" s="11" t="b">
        <v>0</v>
      </c>
      <c r="AM158" s="11" t="s">
        <v>2508</v>
      </c>
      <c r="AN158" s="11" t="b">
        <v>0</v>
      </c>
      <c r="AO158" s="11" t="b">
        <v>0</v>
      </c>
      <c r="AP158" s="11" t="b">
        <v>0</v>
      </c>
      <c r="AQ158" s="11" t="b">
        <v>0</v>
      </c>
      <c r="AR158" s="11" t="b">
        <v>0</v>
      </c>
      <c r="AS158" s="11" t="s">
        <v>84</v>
      </c>
      <c r="AT158" s="11" t="b">
        <v>0</v>
      </c>
      <c r="AU158" s="11" t="s">
        <v>1700</v>
      </c>
      <c r="AV158" s="11" t="s">
        <v>78</v>
      </c>
      <c r="AW158" s="11" t="s">
        <v>78</v>
      </c>
      <c r="AX158" s="12">
        <v>44533</v>
      </c>
      <c r="AY158" s="11" t="s">
        <v>85</v>
      </c>
      <c r="AZ158" s="11" t="s">
        <v>86</v>
      </c>
      <c r="BA158" s="11" t="s">
        <v>87</v>
      </c>
      <c r="BB158" s="11" t="b">
        <v>0</v>
      </c>
      <c r="BC158" s="11">
        <v>0</v>
      </c>
      <c r="BD158" s="11">
        <v>0</v>
      </c>
      <c r="BE158" s="11"/>
      <c r="BF158" s="11">
        <v>0</v>
      </c>
      <c r="BG158" s="11"/>
      <c r="BH158" s="11">
        <v>0</v>
      </c>
      <c r="BI158" s="11">
        <v>0</v>
      </c>
      <c r="BJ158" s="13">
        <v>162.61000000000001</v>
      </c>
    </row>
    <row r="159" spans="1:62" x14ac:dyDescent="0.25">
      <c r="A159" s="6" t="s">
        <v>1906</v>
      </c>
      <c r="B159" s="7" t="s">
        <v>1395</v>
      </c>
      <c r="C159" s="7" t="s">
        <v>1396</v>
      </c>
      <c r="D159" s="7" t="s">
        <v>1852</v>
      </c>
      <c r="E159" s="7" t="s">
        <v>1852</v>
      </c>
      <c r="F159" s="7" t="s">
        <v>64</v>
      </c>
      <c r="G159" s="7"/>
      <c r="H159" s="7" t="s">
        <v>65</v>
      </c>
      <c r="I159" s="7" t="s">
        <v>1397</v>
      </c>
      <c r="J159" s="7"/>
      <c r="K159" s="33">
        <v>162.84</v>
      </c>
      <c r="L159" s="33">
        <f t="shared" si="3"/>
        <v>162.84</v>
      </c>
      <c r="M159" s="33" t="e">
        <f>L159*(VLOOKUP(I159,#REF!,2,FALSE))</f>
        <v>#REF!</v>
      </c>
      <c r="N159" s="7" t="s">
        <v>67</v>
      </c>
      <c r="O159" s="7" t="s">
        <v>68</v>
      </c>
      <c r="P159" s="7" t="s">
        <v>69</v>
      </c>
      <c r="Q159" s="8">
        <v>40164.396701388891</v>
      </c>
      <c r="R159" s="8">
        <v>45277</v>
      </c>
      <c r="S159" s="7" t="s">
        <v>70</v>
      </c>
      <c r="T159" s="8">
        <v>45277</v>
      </c>
      <c r="U159" s="7" t="s">
        <v>71</v>
      </c>
      <c r="V159" s="7" t="s">
        <v>104</v>
      </c>
      <c r="W159" s="7" t="s">
        <v>73</v>
      </c>
      <c r="X159" s="7" t="s">
        <v>73</v>
      </c>
      <c r="Y159" s="7" t="s">
        <v>287</v>
      </c>
      <c r="Z159" s="7" t="s">
        <v>106</v>
      </c>
      <c r="AA159" s="7" t="s">
        <v>1457</v>
      </c>
      <c r="AB159" s="7" t="s">
        <v>1907</v>
      </c>
      <c r="AC159" s="7" t="s">
        <v>78</v>
      </c>
      <c r="AD159" s="8"/>
      <c r="AE159" s="8"/>
      <c r="AF159" s="7"/>
      <c r="AG159" s="7" t="s">
        <v>78</v>
      </c>
      <c r="AH159" s="7" t="s">
        <v>78</v>
      </c>
      <c r="AI159" s="8"/>
      <c r="AJ159" s="7" t="s">
        <v>1908</v>
      </c>
      <c r="AK159" s="7" t="s">
        <v>78</v>
      </c>
      <c r="AL159" s="7" t="b">
        <v>0</v>
      </c>
      <c r="AM159" s="7" t="s">
        <v>1909</v>
      </c>
      <c r="AN159" s="7" t="b">
        <v>0</v>
      </c>
      <c r="AO159" s="7" t="b">
        <v>0</v>
      </c>
      <c r="AP159" s="7" t="b">
        <v>0</v>
      </c>
      <c r="AQ159" s="7" t="b">
        <v>0</v>
      </c>
      <c r="AR159" s="7" t="b">
        <v>0</v>
      </c>
      <c r="AS159" s="7" t="s">
        <v>84</v>
      </c>
      <c r="AT159" s="7" t="b">
        <v>0</v>
      </c>
      <c r="AU159" s="7" t="s">
        <v>1905</v>
      </c>
      <c r="AV159" s="7" t="s">
        <v>78</v>
      </c>
      <c r="AW159" s="7" t="s">
        <v>78</v>
      </c>
      <c r="AX159" s="8">
        <v>40193</v>
      </c>
      <c r="AY159" s="7" t="s">
        <v>85</v>
      </c>
      <c r="AZ159" s="7" t="s">
        <v>86</v>
      </c>
      <c r="BA159" s="7" t="s">
        <v>87</v>
      </c>
      <c r="BB159" s="7" t="b">
        <v>0</v>
      </c>
      <c r="BC159" s="7">
        <v>4</v>
      </c>
      <c r="BD159" s="7">
        <v>3</v>
      </c>
      <c r="BE159" s="7">
        <v>943.15</v>
      </c>
      <c r="BF159" s="7">
        <v>0</v>
      </c>
      <c r="BG159" s="7"/>
      <c r="BH159" s="7">
        <v>0</v>
      </c>
      <c r="BI159" s="7">
        <v>0</v>
      </c>
      <c r="BJ159" s="9">
        <v>162.84</v>
      </c>
    </row>
    <row r="160" spans="1:62" x14ac:dyDescent="0.25">
      <c r="A160" s="10" t="s">
        <v>2015</v>
      </c>
      <c r="B160" s="11" t="s">
        <v>1395</v>
      </c>
      <c r="C160" s="11" t="s">
        <v>1396</v>
      </c>
      <c r="D160" s="11" t="s">
        <v>422</v>
      </c>
      <c r="E160" s="11" t="s">
        <v>422</v>
      </c>
      <c r="F160" s="11" t="s">
        <v>64</v>
      </c>
      <c r="G160" s="11" t="s">
        <v>422</v>
      </c>
      <c r="H160" s="11" t="s">
        <v>281</v>
      </c>
      <c r="I160" s="11" t="s">
        <v>1397</v>
      </c>
      <c r="J160" s="11" t="s">
        <v>1406</v>
      </c>
      <c r="K160" s="28">
        <v>163.12</v>
      </c>
      <c r="L160" s="28">
        <f t="shared" si="3"/>
        <v>163.12</v>
      </c>
      <c r="M160" s="28" t="e">
        <f>L160*(VLOOKUP(I160,#REF!,2,FALSE))</f>
        <v>#REF!</v>
      </c>
      <c r="N160" s="11" t="s">
        <v>67</v>
      </c>
      <c r="O160" s="11" t="s">
        <v>68</v>
      </c>
      <c r="P160" s="11" t="s">
        <v>69</v>
      </c>
      <c r="Q160" s="12">
        <v>45066.628657407404</v>
      </c>
      <c r="R160" s="12">
        <v>45432.301018518519</v>
      </c>
      <c r="S160" s="11" t="s">
        <v>70</v>
      </c>
      <c r="T160" s="12">
        <v>45432</v>
      </c>
      <c r="U160" s="11" t="s">
        <v>71</v>
      </c>
      <c r="V160" s="11" t="s">
        <v>104</v>
      </c>
      <c r="W160" s="11" t="s">
        <v>73</v>
      </c>
      <c r="X160" s="11" t="s">
        <v>73</v>
      </c>
      <c r="Y160" s="11" t="s">
        <v>135</v>
      </c>
      <c r="Z160" s="11" t="s">
        <v>106</v>
      </c>
      <c r="AA160" s="11" t="s">
        <v>1398</v>
      </c>
      <c r="AB160" s="11" t="s">
        <v>2016</v>
      </c>
      <c r="AC160" s="11" t="s">
        <v>2017</v>
      </c>
      <c r="AD160" s="12"/>
      <c r="AE160" s="12"/>
      <c r="AF160" s="11"/>
      <c r="AG160" s="11" t="s">
        <v>78</v>
      </c>
      <c r="AH160" s="11" t="s">
        <v>78</v>
      </c>
      <c r="AI160" s="12"/>
      <c r="AJ160" s="11" t="s">
        <v>2018</v>
      </c>
      <c r="AK160" s="11" t="s">
        <v>78</v>
      </c>
      <c r="AL160" s="11" t="b">
        <v>0</v>
      </c>
      <c r="AM160" s="11" t="s">
        <v>2019</v>
      </c>
      <c r="AN160" s="11" t="b">
        <v>0</v>
      </c>
      <c r="AO160" s="11" t="b">
        <v>0</v>
      </c>
      <c r="AP160" s="11" t="b">
        <v>0</v>
      </c>
      <c r="AQ160" s="11" t="b">
        <v>0</v>
      </c>
      <c r="AR160" s="11" t="b">
        <v>0</v>
      </c>
      <c r="AS160" s="11" t="s">
        <v>84</v>
      </c>
      <c r="AT160" s="11" t="b">
        <v>0</v>
      </c>
      <c r="AU160" s="11" t="s">
        <v>710</v>
      </c>
      <c r="AV160" s="11" t="s">
        <v>78</v>
      </c>
      <c r="AW160" s="11" t="s">
        <v>78</v>
      </c>
      <c r="AX160" s="12">
        <v>45048</v>
      </c>
      <c r="AY160" s="11" t="s">
        <v>85</v>
      </c>
      <c r="AZ160" s="11" t="s">
        <v>86</v>
      </c>
      <c r="BA160" s="11" t="s">
        <v>87</v>
      </c>
      <c r="BB160" s="11" t="b">
        <v>0</v>
      </c>
      <c r="BC160" s="11">
        <v>0</v>
      </c>
      <c r="BD160" s="11">
        <v>0</v>
      </c>
      <c r="BE160" s="14"/>
      <c r="BF160" s="11">
        <v>0</v>
      </c>
      <c r="BG160" s="14"/>
      <c r="BH160" s="11">
        <v>0</v>
      </c>
      <c r="BI160" s="14">
        <v>0</v>
      </c>
      <c r="BJ160" s="15">
        <v>163.12</v>
      </c>
    </row>
    <row r="161" spans="1:62" x14ac:dyDescent="0.25">
      <c r="A161" s="10" t="s">
        <v>3193</v>
      </c>
      <c r="B161" s="11" t="s">
        <v>2271</v>
      </c>
      <c r="C161" s="11" t="s">
        <v>2272</v>
      </c>
      <c r="D161" s="11" t="s">
        <v>3194</v>
      </c>
      <c r="E161" s="11" t="s">
        <v>3194</v>
      </c>
      <c r="F161" s="11" t="s">
        <v>64</v>
      </c>
      <c r="G161" s="11" t="s">
        <v>3194</v>
      </c>
      <c r="H161" s="11" t="s">
        <v>65</v>
      </c>
      <c r="I161" s="11" t="s">
        <v>2274</v>
      </c>
      <c r="J161" s="11"/>
      <c r="K161" s="28">
        <v>163.32</v>
      </c>
      <c r="L161" s="28">
        <f t="shared" si="3"/>
        <v>163.32</v>
      </c>
      <c r="M161" s="28" t="e">
        <f>L161*(VLOOKUP(I161,#REF!,2,FALSE))</f>
        <v>#REF!</v>
      </c>
      <c r="N161" s="11" t="s">
        <v>67</v>
      </c>
      <c r="O161" s="11" t="s">
        <v>68</v>
      </c>
      <c r="P161" s="11" t="s">
        <v>69</v>
      </c>
      <c r="Q161" s="12">
        <v>37512</v>
      </c>
      <c r="R161" s="12">
        <v>45182</v>
      </c>
      <c r="S161" s="11" t="s">
        <v>78</v>
      </c>
      <c r="T161" s="12">
        <v>45182</v>
      </c>
      <c r="U161" s="11" t="s">
        <v>91</v>
      </c>
      <c r="V161" s="11" t="s">
        <v>514</v>
      </c>
      <c r="W161" s="11" t="s">
        <v>73</v>
      </c>
      <c r="X161" s="11" t="s">
        <v>73</v>
      </c>
      <c r="Y161" s="11" t="s">
        <v>151</v>
      </c>
      <c r="Z161" s="11" t="s">
        <v>106</v>
      </c>
      <c r="AA161" s="11" t="s">
        <v>2276</v>
      </c>
      <c r="AB161" s="11" t="s">
        <v>3195</v>
      </c>
      <c r="AC161" s="11" t="s">
        <v>78</v>
      </c>
      <c r="AD161" s="12"/>
      <c r="AE161" s="12"/>
      <c r="AF161" s="11" t="s">
        <v>254</v>
      </c>
      <c r="AG161" s="11" t="s">
        <v>80</v>
      </c>
      <c r="AH161" s="11" t="s">
        <v>3196</v>
      </c>
      <c r="AI161" s="12">
        <v>41551</v>
      </c>
      <c r="AJ161" s="11" t="s">
        <v>78</v>
      </c>
      <c r="AK161" s="11" t="s">
        <v>3197</v>
      </c>
      <c r="AL161" s="11" t="b">
        <v>1</v>
      </c>
      <c r="AM161" s="11" t="s">
        <v>3198</v>
      </c>
      <c r="AN161" s="11" t="b">
        <v>0</v>
      </c>
      <c r="AO161" s="11" t="b">
        <v>0</v>
      </c>
      <c r="AP161" s="11" t="b">
        <v>0</v>
      </c>
      <c r="AQ161" s="11" t="b">
        <v>0</v>
      </c>
      <c r="AR161" s="11" t="b">
        <v>0</v>
      </c>
      <c r="AS161" s="11" t="s">
        <v>96</v>
      </c>
      <c r="AT161" s="11" t="b">
        <v>0</v>
      </c>
      <c r="AU161" s="11" t="s">
        <v>78</v>
      </c>
      <c r="AV161" s="11" t="s">
        <v>78</v>
      </c>
      <c r="AW161" s="11" t="s">
        <v>78</v>
      </c>
      <c r="AX161" s="12">
        <v>37512</v>
      </c>
      <c r="AY161" s="11" t="s">
        <v>85</v>
      </c>
      <c r="AZ161" s="11" t="s">
        <v>86</v>
      </c>
      <c r="BA161" s="11" t="s">
        <v>87</v>
      </c>
      <c r="BB161" s="11" t="b">
        <v>0</v>
      </c>
      <c r="BC161" s="11">
        <v>0</v>
      </c>
      <c r="BD161" s="11">
        <v>0</v>
      </c>
      <c r="BE161" s="11"/>
      <c r="BF161" s="11">
        <v>0</v>
      </c>
      <c r="BG161" s="11"/>
      <c r="BH161" s="11">
        <v>0</v>
      </c>
      <c r="BI161" s="11">
        <v>0</v>
      </c>
      <c r="BJ161" s="13">
        <v>163.32</v>
      </c>
    </row>
    <row r="162" spans="1:62" x14ac:dyDescent="0.25">
      <c r="A162" s="10" t="s">
        <v>1056</v>
      </c>
      <c r="B162" s="11" t="s">
        <v>234</v>
      </c>
      <c r="C162" s="11" t="s">
        <v>235</v>
      </c>
      <c r="D162" s="11" t="s">
        <v>466</v>
      </c>
      <c r="E162" s="11" t="s">
        <v>466</v>
      </c>
      <c r="F162" s="11" t="s">
        <v>64</v>
      </c>
      <c r="G162" s="11" t="s">
        <v>466</v>
      </c>
      <c r="H162" s="11" t="s">
        <v>281</v>
      </c>
      <c r="I162" s="11" t="s">
        <v>237</v>
      </c>
      <c r="J162" s="11" t="s">
        <v>1022</v>
      </c>
      <c r="K162" s="28">
        <v>164.4</v>
      </c>
      <c r="L162" s="28">
        <f t="shared" si="3"/>
        <v>164.4</v>
      </c>
      <c r="M162" s="28" t="e">
        <f>L162*(VLOOKUP(I162,#REF!,2,FALSE))</f>
        <v>#REF!</v>
      </c>
      <c r="N162" s="11" t="s">
        <v>67</v>
      </c>
      <c r="O162" s="11" t="s">
        <v>68</v>
      </c>
      <c r="P162" s="11" t="s">
        <v>69</v>
      </c>
      <c r="Q162" s="12">
        <v>45017</v>
      </c>
      <c r="R162" s="12">
        <v>45383.557060185187</v>
      </c>
      <c r="S162" s="11" t="s">
        <v>70</v>
      </c>
      <c r="T162" s="12">
        <v>45383</v>
      </c>
      <c r="U162" s="11" t="s">
        <v>71</v>
      </c>
      <c r="V162" s="11" t="s">
        <v>104</v>
      </c>
      <c r="W162" s="11" t="s">
        <v>73</v>
      </c>
      <c r="X162" s="11" t="s">
        <v>73</v>
      </c>
      <c r="Y162" s="11" t="s">
        <v>74</v>
      </c>
      <c r="Z162" s="11" t="s">
        <v>75</v>
      </c>
      <c r="AA162" s="11" t="s">
        <v>1016</v>
      </c>
      <c r="AB162" s="11" t="s">
        <v>1057</v>
      </c>
      <c r="AC162" s="11" t="s">
        <v>78</v>
      </c>
      <c r="AD162" s="12"/>
      <c r="AE162" s="12"/>
      <c r="AF162" s="11"/>
      <c r="AG162" s="11" t="s">
        <v>78</v>
      </c>
      <c r="AH162" s="11" t="s">
        <v>78</v>
      </c>
      <c r="AI162" s="12"/>
      <c r="AJ162" s="11" t="s">
        <v>1058</v>
      </c>
      <c r="AK162" s="11" t="s">
        <v>78</v>
      </c>
      <c r="AL162" s="11" t="b">
        <v>0</v>
      </c>
      <c r="AM162" s="11" t="s">
        <v>1059</v>
      </c>
      <c r="AN162" s="11" t="b">
        <v>0</v>
      </c>
      <c r="AO162" s="11" t="b">
        <v>0</v>
      </c>
      <c r="AP162" s="11" t="b">
        <v>0</v>
      </c>
      <c r="AQ162" s="11" t="b">
        <v>0</v>
      </c>
      <c r="AR162" s="11" t="b">
        <v>0</v>
      </c>
      <c r="AS162" s="11" t="s">
        <v>84</v>
      </c>
      <c r="AT162" s="11" t="b">
        <v>0</v>
      </c>
      <c r="AU162" s="11" t="s">
        <v>710</v>
      </c>
      <c r="AV162" s="11" t="s">
        <v>78</v>
      </c>
      <c r="AW162" s="11" t="s">
        <v>78</v>
      </c>
      <c r="AX162" s="12">
        <v>44995</v>
      </c>
      <c r="AY162" s="11" t="s">
        <v>85</v>
      </c>
      <c r="AZ162" s="11" t="s">
        <v>86</v>
      </c>
      <c r="BA162" s="11" t="s">
        <v>87</v>
      </c>
      <c r="BB162" s="11" t="b">
        <v>0</v>
      </c>
      <c r="BC162" s="11">
        <v>0</v>
      </c>
      <c r="BD162" s="11">
        <v>0</v>
      </c>
      <c r="BE162" s="11"/>
      <c r="BF162" s="11">
        <v>0</v>
      </c>
      <c r="BG162" s="11"/>
      <c r="BH162" s="11">
        <v>0</v>
      </c>
      <c r="BI162" s="11">
        <v>0</v>
      </c>
      <c r="BJ162" s="13">
        <v>164.4</v>
      </c>
    </row>
    <row r="163" spans="1:62" x14ac:dyDescent="0.25">
      <c r="A163" s="10" t="s">
        <v>2238</v>
      </c>
      <c r="B163" s="11" t="s">
        <v>2239</v>
      </c>
      <c r="C163" s="11" t="s">
        <v>2240</v>
      </c>
      <c r="D163" s="11" t="s">
        <v>2241</v>
      </c>
      <c r="E163" s="11" t="s">
        <v>2241</v>
      </c>
      <c r="F163" s="11" t="s">
        <v>168</v>
      </c>
      <c r="G163" s="11" t="s">
        <v>2241</v>
      </c>
      <c r="H163" s="11" t="s">
        <v>281</v>
      </c>
      <c r="I163" s="11" t="s">
        <v>272</v>
      </c>
      <c r="J163" s="11"/>
      <c r="K163" s="28">
        <v>165.9</v>
      </c>
      <c r="L163" s="28">
        <f t="shared" si="3"/>
        <v>165.9</v>
      </c>
      <c r="M163" s="28" t="e">
        <f>L163*(VLOOKUP(I163,#REF!,2,FALSE))</f>
        <v>#REF!</v>
      </c>
      <c r="N163" s="11" t="s">
        <v>67</v>
      </c>
      <c r="O163" s="11" t="s">
        <v>68</v>
      </c>
      <c r="P163" s="11" t="s">
        <v>160</v>
      </c>
      <c r="Q163" s="12">
        <v>41486.694016203706</v>
      </c>
      <c r="R163" s="12">
        <v>45504.694016203706</v>
      </c>
      <c r="S163" s="11" t="s">
        <v>70</v>
      </c>
      <c r="T163" s="12">
        <v>45504</v>
      </c>
      <c r="U163" s="11" t="s">
        <v>71</v>
      </c>
      <c r="V163" s="11" t="s">
        <v>104</v>
      </c>
      <c r="W163" s="11" t="s">
        <v>73</v>
      </c>
      <c r="X163" s="11" t="s">
        <v>73</v>
      </c>
      <c r="Y163" s="11" t="s">
        <v>74</v>
      </c>
      <c r="Z163" s="11" t="s">
        <v>274</v>
      </c>
      <c r="AA163" s="11" t="s">
        <v>2242</v>
      </c>
      <c r="AB163" s="11" t="s">
        <v>2243</v>
      </c>
      <c r="AC163" s="11" t="s">
        <v>78</v>
      </c>
      <c r="AD163" s="12">
        <v>44295</v>
      </c>
      <c r="AE163" s="12"/>
      <c r="AF163" s="11" t="s">
        <v>2244</v>
      </c>
      <c r="AG163" s="11" t="s">
        <v>1680</v>
      </c>
      <c r="AH163" s="11" t="s">
        <v>2245</v>
      </c>
      <c r="AI163" s="12">
        <v>44295</v>
      </c>
      <c r="AJ163" s="11" t="s">
        <v>2246</v>
      </c>
      <c r="AK163" s="11" t="s">
        <v>78</v>
      </c>
      <c r="AL163" s="11" t="b">
        <v>0</v>
      </c>
      <c r="AM163" s="11" t="s">
        <v>2247</v>
      </c>
      <c r="AN163" s="11" t="b">
        <v>0</v>
      </c>
      <c r="AO163" s="11" t="b">
        <v>0</v>
      </c>
      <c r="AP163" s="11" t="b">
        <v>0</v>
      </c>
      <c r="AQ163" s="11" t="b">
        <v>0</v>
      </c>
      <c r="AR163" s="11" t="b">
        <v>0</v>
      </c>
      <c r="AS163" s="11" t="s">
        <v>84</v>
      </c>
      <c r="AT163" s="11" t="b">
        <v>0</v>
      </c>
      <c r="AU163" s="11" t="s">
        <v>1210</v>
      </c>
      <c r="AV163" s="11" t="s">
        <v>78</v>
      </c>
      <c r="AW163" s="11" t="s">
        <v>78</v>
      </c>
      <c r="AX163" s="12">
        <v>41515</v>
      </c>
      <c r="AY163" s="11" t="s">
        <v>85</v>
      </c>
      <c r="AZ163" s="11" t="s">
        <v>86</v>
      </c>
      <c r="BA163" s="11" t="s">
        <v>87</v>
      </c>
      <c r="BB163" s="11" t="b">
        <v>0</v>
      </c>
      <c r="BC163" s="11">
        <v>0</v>
      </c>
      <c r="BD163" s="11">
        <v>0</v>
      </c>
      <c r="BE163" s="11"/>
      <c r="BF163" s="11">
        <v>0</v>
      </c>
      <c r="BG163" s="11"/>
      <c r="BH163" s="11">
        <v>0</v>
      </c>
      <c r="BI163" s="11">
        <v>0</v>
      </c>
      <c r="BJ163" s="13">
        <v>165.9</v>
      </c>
    </row>
    <row r="164" spans="1:62" x14ac:dyDescent="0.25">
      <c r="A164" s="6" t="s">
        <v>1857</v>
      </c>
      <c r="B164" s="7" t="s">
        <v>1395</v>
      </c>
      <c r="C164" s="7" t="s">
        <v>1396</v>
      </c>
      <c r="D164" s="7" t="s">
        <v>1858</v>
      </c>
      <c r="E164" s="7" t="s">
        <v>1858</v>
      </c>
      <c r="F164" s="7" t="s">
        <v>64</v>
      </c>
      <c r="G164" s="7"/>
      <c r="H164" s="7" t="s">
        <v>281</v>
      </c>
      <c r="I164" s="7" t="s">
        <v>1397</v>
      </c>
      <c r="J164" s="7" t="s">
        <v>1406</v>
      </c>
      <c r="K164" s="33">
        <v>165.99</v>
      </c>
      <c r="L164" s="33">
        <f t="shared" si="3"/>
        <v>165.99</v>
      </c>
      <c r="M164" s="33" t="e">
        <f>L164*(VLOOKUP(I164,#REF!,2,FALSE))</f>
        <v>#REF!</v>
      </c>
      <c r="N164" s="7" t="s">
        <v>67</v>
      </c>
      <c r="O164" s="7" t="s">
        <v>68</v>
      </c>
      <c r="P164" s="7" t="s">
        <v>69</v>
      </c>
      <c r="Q164" s="8">
        <v>44256.662083333336</v>
      </c>
      <c r="R164" s="8">
        <v>45352.662083333336</v>
      </c>
      <c r="S164" s="7" t="s">
        <v>70</v>
      </c>
      <c r="T164" s="8">
        <v>45352</v>
      </c>
      <c r="U164" s="7" t="s">
        <v>71</v>
      </c>
      <c r="V164" s="7" t="s">
        <v>104</v>
      </c>
      <c r="W164" s="7" t="s">
        <v>73</v>
      </c>
      <c r="X164" s="7" t="s">
        <v>73</v>
      </c>
      <c r="Y164" s="7" t="s">
        <v>105</v>
      </c>
      <c r="Z164" s="7" t="s">
        <v>106</v>
      </c>
      <c r="AA164" s="7" t="s">
        <v>1398</v>
      </c>
      <c r="AB164" s="7" t="s">
        <v>1859</v>
      </c>
      <c r="AC164" s="7" t="s">
        <v>1860</v>
      </c>
      <c r="AD164" s="8"/>
      <c r="AE164" s="8"/>
      <c r="AF164" s="7"/>
      <c r="AG164" s="7" t="s">
        <v>78</v>
      </c>
      <c r="AH164" s="7" t="s">
        <v>78</v>
      </c>
      <c r="AI164" s="8"/>
      <c r="AJ164" s="7" t="s">
        <v>78</v>
      </c>
      <c r="AK164" s="7" t="s">
        <v>78</v>
      </c>
      <c r="AL164" s="7" t="b">
        <v>0</v>
      </c>
      <c r="AM164" s="7" t="s">
        <v>1861</v>
      </c>
      <c r="AN164" s="7" t="b">
        <v>0</v>
      </c>
      <c r="AO164" s="7" t="b">
        <v>0</v>
      </c>
      <c r="AP164" s="7" t="b">
        <v>0</v>
      </c>
      <c r="AQ164" s="7" t="b">
        <v>0</v>
      </c>
      <c r="AR164" s="7" t="b">
        <v>0</v>
      </c>
      <c r="AS164" s="7" t="s">
        <v>84</v>
      </c>
      <c r="AT164" s="7" t="b">
        <v>0</v>
      </c>
      <c r="AU164" s="7" t="s">
        <v>317</v>
      </c>
      <c r="AV164" s="7" t="s">
        <v>78</v>
      </c>
      <c r="AW164" s="7" t="s">
        <v>78</v>
      </c>
      <c r="AX164" s="8">
        <v>44223</v>
      </c>
      <c r="AY164" s="7" t="s">
        <v>85</v>
      </c>
      <c r="AZ164" s="7" t="s">
        <v>86</v>
      </c>
      <c r="BA164" s="7" t="s">
        <v>87</v>
      </c>
      <c r="BB164" s="7" t="b">
        <v>0</v>
      </c>
      <c r="BC164" s="7">
        <v>1</v>
      </c>
      <c r="BD164" s="7">
        <v>1</v>
      </c>
      <c r="BE164" s="7">
        <v>87.2</v>
      </c>
      <c r="BF164" s="7">
        <v>0</v>
      </c>
      <c r="BG164" s="7"/>
      <c r="BH164" s="7">
        <v>0</v>
      </c>
      <c r="BI164" s="7">
        <v>0</v>
      </c>
      <c r="BJ164" s="9">
        <v>165.99</v>
      </c>
    </row>
    <row r="165" spans="1:62" x14ac:dyDescent="0.25">
      <c r="A165" s="10" t="s">
        <v>2684</v>
      </c>
      <c r="B165" s="11" t="s">
        <v>1395</v>
      </c>
      <c r="C165" s="11" t="s">
        <v>1396</v>
      </c>
      <c r="D165" s="11" t="s">
        <v>2685</v>
      </c>
      <c r="E165" s="11" t="s">
        <v>2685</v>
      </c>
      <c r="F165" s="11" t="s">
        <v>168</v>
      </c>
      <c r="G165" s="11" t="s">
        <v>2685</v>
      </c>
      <c r="H165" s="11" t="s">
        <v>2330</v>
      </c>
      <c r="I165" s="11" t="s">
        <v>1397</v>
      </c>
      <c r="J165" s="11" t="s">
        <v>2686</v>
      </c>
      <c r="K165" s="28">
        <v>166.32</v>
      </c>
      <c r="L165" s="28">
        <f t="shared" si="3"/>
        <v>166.32</v>
      </c>
      <c r="M165" s="28" t="e">
        <f>L165*(VLOOKUP(I165,#REF!,2,FALSE))</f>
        <v>#REF!</v>
      </c>
      <c r="N165" s="11" t="s">
        <v>67</v>
      </c>
      <c r="O165" s="11" t="s">
        <v>68</v>
      </c>
      <c r="P165" s="11" t="s">
        <v>160</v>
      </c>
      <c r="Q165" s="12">
        <v>41731.54277777778</v>
      </c>
      <c r="R165" s="12">
        <v>45384.54277777778</v>
      </c>
      <c r="S165" s="11" t="s">
        <v>70</v>
      </c>
      <c r="T165" s="12">
        <v>45384</v>
      </c>
      <c r="U165" s="11" t="s">
        <v>71</v>
      </c>
      <c r="V165" s="11" t="s">
        <v>104</v>
      </c>
      <c r="W165" s="11" t="s">
        <v>73</v>
      </c>
      <c r="X165" s="11" t="s">
        <v>73</v>
      </c>
      <c r="Y165" s="11" t="s">
        <v>287</v>
      </c>
      <c r="Z165" s="11" t="s">
        <v>106</v>
      </c>
      <c r="AA165" s="11" t="s">
        <v>1485</v>
      </c>
      <c r="AB165" s="11" t="s">
        <v>2687</v>
      </c>
      <c r="AC165" s="11" t="s">
        <v>78</v>
      </c>
      <c r="AD165" s="12"/>
      <c r="AE165" s="12"/>
      <c r="AF165" s="11"/>
      <c r="AG165" s="11" t="s">
        <v>78</v>
      </c>
      <c r="AH165" s="11" t="s">
        <v>78</v>
      </c>
      <c r="AI165" s="12"/>
      <c r="AJ165" s="11" t="s">
        <v>2688</v>
      </c>
      <c r="AK165" s="11" t="s">
        <v>78</v>
      </c>
      <c r="AL165" s="11" t="b">
        <v>0</v>
      </c>
      <c r="AM165" s="11" t="s">
        <v>2689</v>
      </c>
      <c r="AN165" s="11" t="b">
        <v>0</v>
      </c>
      <c r="AO165" s="11" t="b">
        <v>0</v>
      </c>
      <c r="AP165" s="11" t="b">
        <v>0</v>
      </c>
      <c r="AQ165" s="11" t="b">
        <v>0</v>
      </c>
      <c r="AR165" s="11" t="b">
        <v>0</v>
      </c>
      <c r="AS165" s="11" t="s">
        <v>84</v>
      </c>
      <c r="AT165" s="11" t="b">
        <v>0</v>
      </c>
      <c r="AU165" s="11" t="s">
        <v>1700</v>
      </c>
      <c r="AV165" s="11" t="s">
        <v>78</v>
      </c>
      <c r="AW165" s="11" t="s">
        <v>78</v>
      </c>
      <c r="AX165" s="12">
        <v>41740</v>
      </c>
      <c r="AY165" s="11" t="s">
        <v>85</v>
      </c>
      <c r="AZ165" s="11" t="s">
        <v>86</v>
      </c>
      <c r="BA165" s="11" t="s">
        <v>87</v>
      </c>
      <c r="BB165" s="11" t="b">
        <v>0</v>
      </c>
      <c r="BC165" s="11">
        <v>0</v>
      </c>
      <c r="BD165" s="11">
        <v>0</v>
      </c>
      <c r="BE165" s="11"/>
      <c r="BF165" s="11">
        <v>0</v>
      </c>
      <c r="BG165" s="11"/>
      <c r="BH165" s="11">
        <v>0</v>
      </c>
      <c r="BI165" s="11">
        <v>0</v>
      </c>
      <c r="BJ165" s="13">
        <v>166.32</v>
      </c>
    </row>
    <row r="166" spans="1:62" x14ac:dyDescent="0.25">
      <c r="A166" s="10" t="s">
        <v>1425</v>
      </c>
      <c r="B166" s="11" t="s">
        <v>1395</v>
      </c>
      <c r="C166" s="11" t="s">
        <v>1396</v>
      </c>
      <c r="D166" s="11" t="s">
        <v>1426</v>
      </c>
      <c r="E166" s="11" t="s">
        <v>1426</v>
      </c>
      <c r="F166" s="11" t="s">
        <v>64</v>
      </c>
      <c r="G166" s="11" t="s">
        <v>1426</v>
      </c>
      <c r="H166" s="11" t="s">
        <v>281</v>
      </c>
      <c r="I166" s="11" t="s">
        <v>1397</v>
      </c>
      <c r="J166" s="11" t="s">
        <v>1406</v>
      </c>
      <c r="K166" s="28">
        <v>166.4</v>
      </c>
      <c r="L166" s="28">
        <f t="shared" si="3"/>
        <v>166.4</v>
      </c>
      <c r="M166" s="28" t="e">
        <f>L166*(VLOOKUP(I166,#REF!,2,FALSE))</f>
        <v>#REF!</v>
      </c>
      <c r="N166" s="11" t="s">
        <v>67</v>
      </c>
      <c r="O166" s="11" t="s">
        <v>68</v>
      </c>
      <c r="P166" s="11" t="s">
        <v>69</v>
      </c>
      <c r="Q166" s="12">
        <v>41303</v>
      </c>
      <c r="R166" s="12">
        <v>45320.43273148148</v>
      </c>
      <c r="S166" s="11" t="s">
        <v>70</v>
      </c>
      <c r="T166" s="12">
        <v>45320</v>
      </c>
      <c r="U166" s="11" t="s">
        <v>71</v>
      </c>
      <c r="V166" s="11" t="s">
        <v>104</v>
      </c>
      <c r="W166" s="11" t="s">
        <v>73</v>
      </c>
      <c r="X166" s="11" t="s">
        <v>73</v>
      </c>
      <c r="Y166" s="11" t="s">
        <v>74</v>
      </c>
      <c r="Z166" s="11" t="s">
        <v>106</v>
      </c>
      <c r="AA166" s="11" t="s">
        <v>1398</v>
      </c>
      <c r="AB166" s="11" t="s">
        <v>1427</v>
      </c>
      <c r="AC166" s="11" t="s">
        <v>78</v>
      </c>
      <c r="AD166" s="12"/>
      <c r="AE166" s="12"/>
      <c r="AF166" s="11"/>
      <c r="AG166" s="11" t="s">
        <v>78</v>
      </c>
      <c r="AH166" s="11" t="s">
        <v>78</v>
      </c>
      <c r="AI166" s="12"/>
      <c r="AJ166" s="11" t="s">
        <v>1428</v>
      </c>
      <c r="AK166" s="11" t="s">
        <v>78</v>
      </c>
      <c r="AL166" s="11" t="b">
        <v>0</v>
      </c>
      <c r="AM166" s="11" t="s">
        <v>1429</v>
      </c>
      <c r="AN166" s="11" t="b">
        <v>0</v>
      </c>
      <c r="AO166" s="11" t="b">
        <v>0</v>
      </c>
      <c r="AP166" s="11" t="b">
        <v>0</v>
      </c>
      <c r="AQ166" s="11" t="b">
        <v>0</v>
      </c>
      <c r="AR166" s="11" t="b">
        <v>0</v>
      </c>
      <c r="AS166" s="11" t="s">
        <v>84</v>
      </c>
      <c r="AT166" s="11" t="b">
        <v>0</v>
      </c>
      <c r="AU166" s="11" t="s">
        <v>78</v>
      </c>
      <c r="AV166" s="11" t="s">
        <v>78</v>
      </c>
      <c r="AW166" s="11" t="s">
        <v>78</v>
      </c>
      <c r="AX166" s="12">
        <v>41309</v>
      </c>
      <c r="AY166" s="11" t="s">
        <v>85</v>
      </c>
      <c r="AZ166" s="11" t="s">
        <v>86</v>
      </c>
      <c r="BA166" s="11" t="s">
        <v>87</v>
      </c>
      <c r="BB166" s="11" t="b">
        <v>0</v>
      </c>
      <c r="BC166" s="11">
        <v>2</v>
      </c>
      <c r="BD166" s="11">
        <v>2</v>
      </c>
      <c r="BE166" s="11">
        <v>200</v>
      </c>
      <c r="BF166" s="11">
        <v>0</v>
      </c>
      <c r="BG166" s="11"/>
      <c r="BH166" s="11">
        <v>0</v>
      </c>
      <c r="BI166" s="11">
        <v>0</v>
      </c>
      <c r="BJ166" s="13">
        <v>166.4</v>
      </c>
    </row>
    <row r="167" spans="1:62" x14ac:dyDescent="0.25">
      <c r="A167" s="6" t="s">
        <v>1008</v>
      </c>
      <c r="B167" s="7" t="s">
        <v>234</v>
      </c>
      <c r="C167" s="7" t="s">
        <v>235</v>
      </c>
      <c r="D167" s="7" t="s">
        <v>1009</v>
      </c>
      <c r="E167" s="7" t="s">
        <v>1009</v>
      </c>
      <c r="F167" s="7" t="s">
        <v>64</v>
      </c>
      <c r="G167" s="7" t="s">
        <v>1009</v>
      </c>
      <c r="H167" s="7" t="s">
        <v>281</v>
      </c>
      <c r="I167" s="7" t="s">
        <v>237</v>
      </c>
      <c r="J167" s="7" t="s">
        <v>1010</v>
      </c>
      <c r="K167" s="33">
        <v>166.49</v>
      </c>
      <c r="L167" s="33">
        <f t="shared" si="3"/>
        <v>166.49</v>
      </c>
      <c r="M167" s="33" t="e">
        <f>L167*(VLOOKUP(I167,#REF!,2,FALSE))</f>
        <v>#REF!</v>
      </c>
      <c r="N167" s="7" t="s">
        <v>67</v>
      </c>
      <c r="O167" s="7" t="s">
        <v>68</v>
      </c>
      <c r="P167" s="7" t="s">
        <v>69</v>
      </c>
      <c r="Q167" s="8">
        <v>41820.440115740741</v>
      </c>
      <c r="R167" s="8">
        <v>45473.440115740741</v>
      </c>
      <c r="S167" s="7" t="s">
        <v>70</v>
      </c>
      <c r="T167" s="8">
        <v>45473</v>
      </c>
      <c r="U167" s="7" t="s">
        <v>71</v>
      </c>
      <c r="V167" s="7" t="s">
        <v>104</v>
      </c>
      <c r="W167" s="7" t="s">
        <v>73</v>
      </c>
      <c r="X167" s="7" t="s">
        <v>73</v>
      </c>
      <c r="Y167" s="7" t="s">
        <v>74</v>
      </c>
      <c r="Z167" s="7" t="s">
        <v>75</v>
      </c>
      <c r="AA167" s="7" t="s">
        <v>1004</v>
      </c>
      <c r="AB167" s="7" t="s">
        <v>1011</v>
      </c>
      <c r="AC167" s="7" t="s">
        <v>78</v>
      </c>
      <c r="AD167" s="8"/>
      <c r="AE167" s="8"/>
      <c r="AF167" s="7"/>
      <c r="AG167" s="7" t="s">
        <v>78</v>
      </c>
      <c r="AH167" s="7" t="s">
        <v>78</v>
      </c>
      <c r="AI167" s="8"/>
      <c r="AJ167" s="7" t="s">
        <v>1012</v>
      </c>
      <c r="AK167" s="7" t="s">
        <v>78</v>
      </c>
      <c r="AL167" s="7" t="b">
        <v>0</v>
      </c>
      <c r="AM167" s="7" t="s">
        <v>1013</v>
      </c>
      <c r="AN167" s="7" t="b">
        <v>0</v>
      </c>
      <c r="AO167" s="7" t="b">
        <v>0</v>
      </c>
      <c r="AP167" s="7" t="b">
        <v>0</v>
      </c>
      <c r="AQ167" s="7" t="b">
        <v>0</v>
      </c>
      <c r="AR167" s="7" t="b">
        <v>0</v>
      </c>
      <c r="AS167" s="7" t="s">
        <v>84</v>
      </c>
      <c r="AT167" s="7" t="b">
        <v>0</v>
      </c>
      <c r="AU167" s="7" t="s">
        <v>317</v>
      </c>
      <c r="AV167" s="7" t="s">
        <v>78</v>
      </c>
      <c r="AW167" s="7" t="s">
        <v>78</v>
      </c>
      <c r="AX167" s="8">
        <v>41829</v>
      </c>
      <c r="AY167" s="7" t="s">
        <v>85</v>
      </c>
      <c r="AZ167" s="7" t="s">
        <v>86</v>
      </c>
      <c r="BA167" s="7" t="s">
        <v>87</v>
      </c>
      <c r="BB167" s="7" t="b">
        <v>0</v>
      </c>
      <c r="BC167" s="7">
        <v>1</v>
      </c>
      <c r="BD167" s="7">
        <v>1</v>
      </c>
      <c r="BE167" s="7">
        <v>882</v>
      </c>
      <c r="BF167" s="7">
        <v>0</v>
      </c>
      <c r="BG167" s="7"/>
      <c r="BH167" s="7">
        <v>0</v>
      </c>
      <c r="BI167" s="7">
        <v>0</v>
      </c>
      <c r="BJ167" s="9">
        <v>166.49</v>
      </c>
    </row>
    <row r="168" spans="1:62" x14ac:dyDescent="0.25">
      <c r="A168" s="6" t="s">
        <v>1866</v>
      </c>
      <c r="B168" s="7" t="s">
        <v>1395</v>
      </c>
      <c r="C168" s="7" t="s">
        <v>1396</v>
      </c>
      <c r="D168" s="7" t="s">
        <v>1858</v>
      </c>
      <c r="E168" s="7" t="s">
        <v>1858</v>
      </c>
      <c r="F168" s="7" t="s">
        <v>64</v>
      </c>
      <c r="G168" s="7"/>
      <c r="H168" s="7" t="s">
        <v>281</v>
      </c>
      <c r="I168" s="7" t="s">
        <v>1397</v>
      </c>
      <c r="J168" s="7" t="s">
        <v>1406</v>
      </c>
      <c r="K168" s="33">
        <v>166.68</v>
      </c>
      <c r="L168" s="33">
        <f t="shared" si="3"/>
        <v>166.68</v>
      </c>
      <c r="M168" s="33" t="e">
        <f>L168*(VLOOKUP(I168,#REF!,2,FALSE))</f>
        <v>#REF!</v>
      </c>
      <c r="N168" s="7" t="s">
        <v>67</v>
      </c>
      <c r="O168" s="7" t="s">
        <v>68</v>
      </c>
      <c r="P168" s="7" t="s">
        <v>69</v>
      </c>
      <c r="Q168" s="8">
        <v>44256.662986111114</v>
      </c>
      <c r="R168" s="8">
        <v>45352.662986111114</v>
      </c>
      <c r="S168" s="7" t="s">
        <v>70</v>
      </c>
      <c r="T168" s="8">
        <v>45352</v>
      </c>
      <c r="U168" s="7" t="s">
        <v>71</v>
      </c>
      <c r="V168" s="7" t="s">
        <v>104</v>
      </c>
      <c r="W168" s="7" t="s">
        <v>73</v>
      </c>
      <c r="X168" s="7" t="s">
        <v>73</v>
      </c>
      <c r="Y168" s="7" t="s">
        <v>105</v>
      </c>
      <c r="Z168" s="7" t="s">
        <v>106</v>
      </c>
      <c r="AA168" s="7" t="s">
        <v>1398</v>
      </c>
      <c r="AB168" s="7" t="s">
        <v>1859</v>
      </c>
      <c r="AC168" s="7" t="s">
        <v>1867</v>
      </c>
      <c r="AD168" s="8"/>
      <c r="AE168" s="8"/>
      <c r="AF168" s="7"/>
      <c r="AG168" s="7" t="s">
        <v>78</v>
      </c>
      <c r="AH168" s="7" t="s">
        <v>78</v>
      </c>
      <c r="AI168" s="8"/>
      <c r="AJ168" s="7" t="s">
        <v>78</v>
      </c>
      <c r="AK168" s="7" t="s">
        <v>78</v>
      </c>
      <c r="AL168" s="7" t="b">
        <v>0</v>
      </c>
      <c r="AM168" s="7" t="s">
        <v>1868</v>
      </c>
      <c r="AN168" s="7" t="b">
        <v>0</v>
      </c>
      <c r="AO168" s="7" t="b">
        <v>0</v>
      </c>
      <c r="AP168" s="7" t="b">
        <v>0</v>
      </c>
      <c r="AQ168" s="7" t="b">
        <v>0</v>
      </c>
      <c r="AR168" s="7" t="b">
        <v>0</v>
      </c>
      <c r="AS168" s="7" t="s">
        <v>84</v>
      </c>
      <c r="AT168" s="7" t="b">
        <v>0</v>
      </c>
      <c r="AU168" s="7" t="s">
        <v>317</v>
      </c>
      <c r="AV168" s="7" t="s">
        <v>78</v>
      </c>
      <c r="AW168" s="7" t="s">
        <v>78</v>
      </c>
      <c r="AX168" s="8">
        <v>44223</v>
      </c>
      <c r="AY168" s="7" t="s">
        <v>85</v>
      </c>
      <c r="AZ168" s="7" t="s">
        <v>86</v>
      </c>
      <c r="BA168" s="7" t="s">
        <v>87</v>
      </c>
      <c r="BB168" s="7" t="b">
        <v>0</v>
      </c>
      <c r="BC168" s="7">
        <v>0</v>
      </c>
      <c r="BD168" s="7">
        <v>0</v>
      </c>
      <c r="BE168" s="7"/>
      <c r="BF168" s="7">
        <v>0</v>
      </c>
      <c r="BG168" s="7"/>
      <c r="BH168" s="7">
        <v>0</v>
      </c>
      <c r="BI168" s="7">
        <v>0</v>
      </c>
      <c r="BJ168" s="9">
        <v>166.68</v>
      </c>
    </row>
    <row r="169" spans="1:62" x14ac:dyDescent="0.25">
      <c r="A169" s="10" t="s">
        <v>1711</v>
      </c>
      <c r="B169" s="11" t="s">
        <v>1395</v>
      </c>
      <c r="C169" s="11" t="s">
        <v>1396</v>
      </c>
      <c r="D169" s="11" t="s">
        <v>1712</v>
      </c>
      <c r="E169" s="11" t="s">
        <v>1712</v>
      </c>
      <c r="F169" s="11" t="s">
        <v>64</v>
      </c>
      <c r="G169" s="11" t="s">
        <v>1712</v>
      </c>
      <c r="H169" s="11" t="s">
        <v>281</v>
      </c>
      <c r="I169" s="11" t="s">
        <v>1397</v>
      </c>
      <c r="J169" s="11" t="s">
        <v>1406</v>
      </c>
      <c r="K169" s="28">
        <v>166.79</v>
      </c>
      <c r="L169" s="28">
        <f t="shared" si="3"/>
        <v>166.79</v>
      </c>
      <c r="M169" s="28" t="e">
        <f>L169*(VLOOKUP(I169,#REF!,2,FALSE))</f>
        <v>#REF!</v>
      </c>
      <c r="N169" s="11" t="s">
        <v>67</v>
      </c>
      <c r="O169" s="11" t="s">
        <v>68</v>
      </c>
      <c r="P169" s="11" t="s">
        <v>69</v>
      </c>
      <c r="Q169" s="12">
        <v>43678.542361111111</v>
      </c>
      <c r="R169" s="12">
        <v>45505.542361111111</v>
      </c>
      <c r="S169" s="11" t="s">
        <v>70</v>
      </c>
      <c r="T169" s="12">
        <v>45505</v>
      </c>
      <c r="U169" s="11" t="s">
        <v>71</v>
      </c>
      <c r="V169" s="11" t="s">
        <v>104</v>
      </c>
      <c r="W169" s="11" t="s">
        <v>73</v>
      </c>
      <c r="X169" s="11" t="s">
        <v>73</v>
      </c>
      <c r="Y169" s="11" t="s">
        <v>74</v>
      </c>
      <c r="Z169" s="11" t="s">
        <v>106</v>
      </c>
      <c r="AA169" s="11" t="s">
        <v>1457</v>
      </c>
      <c r="AB169" s="11" t="s">
        <v>1708</v>
      </c>
      <c r="AC169" s="11" t="s">
        <v>1713</v>
      </c>
      <c r="AD169" s="12"/>
      <c r="AE169" s="12"/>
      <c r="AF169" s="11"/>
      <c r="AG169" s="11" t="s">
        <v>78</v>
      </c>
      <c r="AH169" s="11" t="s">
        <v>78</v>
      </c>
      <c r="AI169" s="12"/>
      <c r="AJ169" s="11" t="s">
        <v>78</v>
      </c>
      <c r="AK169" s="11" t="s">
        <v>78</v>
      </c>
      <c r="AL169" s="11" t="b">
        <v>0</v>
      </c>
      <c r="AM169" s="11" t="s">
        <v>1714</v>
      </c>
      <c r="AN169" s="11" t="b">
        <v>0</v>
      </c>
      <c r="AO169" s="11" t="b">
        <v>0</v>
      </c>
      <c r="AP169" s="11" t="b">
        <v>0</v>
      </c>
      <c r="AQ169" s="11" t="b">
        <v>0</v>
      </c>
      <c r="AR169" s="11" t="b">
        <v>0</v>
      </c>
      <c r="AS169" s="11" t="s">
        <v>84</v>
      </c>
      <c r="AT169" s="11" t="b">
        <v>0</v>
      </c>
      <c r="AU169" s="11" t="s">
        <v>317</v>
      </c>
      <c r="AV169" s="11" t="s">
        <v>78</v>
      </c>
      <c r="AW169" s="11" t="s">
        <v>78</v>
      </c>
      <c r="AX169" s="12">
        <v>43712</v>
      </c>
      <c r="AY169" s="11" t="s">
        <v>85</v>
      </c>
      <c r="AZ169" s="11" t="s">
        <v>86</v>
      </c>
      <c r="BA169" s="11" t="s">
        <v>87</v>
      </c>
      <c r="BB169" s="11" t="b">
        <v>0</v>
      </c>
      <c r="BC169" s="11">
        <v>1</v>
      </c>
      <c r="BD169" s="11">
        <v>1</v>
      </c>
      <c r="BE169" s="11">
        <v>48.4</v>
      </c>
      <c r="BF169" s="11">
        <v>0</v>
      </c>
      <c r="BG169" s="11"/>
      <c r="BH169" s="11">
        <v>0</v>
      </c>
      <c r="BI169" s="11">
        <v>0</v>
      </c>
      <c r="BJ169" s="13">
        <v>166.79</v>
      </c>
    </row>
    <row r="170" spans="1:62" x14ac:dyDescent="0.25">
      <c r="A170" s="10" t="s">
        <v>1036</v>
      </c>
      <c r="B170" s="11" t="s">
        <v>234</v>
      </c>
      <c r="C170" s="11" t="s">
        <v>235</v>
      </c>
      <c r="D170" s="11" t="s">
        <v>773</v>
      </c>
      <c r="E170" s="11" t="s">
        <v>773</v>
      </c>
      <c r="F170" s="11" t="s">
        <v>64</v>
      </c>
      <c r="G170" s="11" t="s">
        <v>773</v>
      </c>
      <c r="H170" s="11" t="s">
        <v>281</v>
      </c>
      <c r="I170" s="11" t="s">
        <v>237</v>
      </c>
      <c r="J170" s="11" t="s">
        <v>1022</v>
      </c>
      <c r="K170" s="28">
        <v>167.62</v>
      </c>
      <c r="L170" s="28">
        <f t="shared" si="3"/>
        <v>167.62</v>
      </c>
      <c r="M170" s="28" t="e">
        <f>L170*(VLOOKUP(I170,#REF!,2,FALSE))</f>
        <v>#REF!</v>
      </c>
      <c r="N170" s="11" t="s">
        <v>67</v>
      </c>
      <c r="O170" s="11" t="s">
        <v>68</v>
      </c>
      <c r="P170" s="11" t="s">
        <v>69</v>
      </c>
      <c r="Q170" s="12">
        <v>44741.474432870367</v>
      </c>
      <c r="R170" s="12">
        <v>45472.474432870367</v>
      </c>
      <c r="S170" s="11" t="s">
        <v>70</v>
      </c>
      <c r="T170" s="12">
        <v>45472</v>
      </c>
      <c r="U170" s="11" t="s">
        <v>71</v>
      </c>
      <c r="V170" s="11" t="s">
        <v>104</v>
      </c>
      <c r="W170" s="11" t="s">
        <v>73</v>
      </c>
      <c r="X170" s="11" t="s">
        <v>73</v>
      </c>
      <c r="Y170" s="11" t="s">
        <v>74</v>
      </c>
      <c r="Z170" s="11" t="s">
        <v>75</v>
      </c>
      <c r="AA170" s="11" t="s">
        <v>1037</v>
      </c>
      <c r="AB170" s="11" t="s">
        <v>1038</v>
      </c>
      <c r="AC170" s="11" t="s">
        <v>78</v>
      </c>
      <c r="AD170" s="12"/>
      <c r="AE170" s="12"/>
      <c r="AF170" s="11"/>
      <c r="AG170" s="11" t="s">
        <v>78</v>
      </c>
      <c r="AH170" s="11" t="s">
        <v>78</v>
      </c>
      <c r="AI170" s="12"/>
      <c r="AJ170" s="11" t="s">
        <v>78</v>
      </c>
      <c r="AK170" s="11" t="s">
        <v>78</v>
      </c>
      <c r="AL170" s="11" t="b">
        <v>0</v>
      </c>
      <c r="AM170" s="11" t="s">
        <v>1039</v>
      </c>
      <c r="AN170" s="11" t="b">
        <v>0</v>
      </c>
      <c r="AO170" s="11" t="b">
        <v>0</v>
      </c>
      <c r="AP170" s="11" t="b">
        <v>0</v>
      </c>
      <c r="AQ170" s="11" t="b">
        <v>0</v>
      </c>
      <c r="AR170" s="11" t="b">
        <v>0</v>
      </c>
      <c r="AS170" s="11" t="s">
        <v>84</v>
      </c>
      <c r="AT170" s="11" t="b">
        <v>0</v>
      </c>
      <c r="AU170" s="11" t="s">
        <v>710</v>
      </c>
      <c r="AV170" s="11" t="s">
        <v>78</v>
      </c>
      <c r="AW170" s="11" t="s">
        <v>78</v>
      </c>
      <c r="AX170" s="12">
        <v>44741</v>
      </c>
      <c r="AY170" s="11" t="s">
        <v>85</v>
      </c>
      <c r="AZ170" s="11" t="s">
        <v>86</v>
      </c>
      <c r="BA170" s="11" t="s">
        <v>87</v>
      </c>
      <c r="BB170" s="11" t="b">
        <v>0</v>
      </c>
      <c r="BC170" s="11">
        <v>0</v>
      </c>
      <c r="BD170" s="11">
        <v>0</v>
      </c>
      <c r="BE170" s="11"/>
      <c r="BF170" s="11">
        <v>0</v>
      </c>
      <c r="BG170" s="11"/>
      <c r="BH170" s="11">
        <v>0</v>
      </c>
      <c r="BI170" s="11">
        <v>0</v>
      </c>
      <c r="BJ170" s="13">
        <v>167.62</v>
      </c>
    </row>
    <row r="171" spans="1:62" x14ac:dyDescent="0.25">
      <c r="A171" s="10" t="s">
        <v>1211</v>
      </c>
      <c r="B171" s="11" t="s">
        <v>1174</v>
      </c>
      <c r="C171" s="11" t="s">
        <v>1175</v>
      </c>
      <c r="D171" s="11" t="s">
        <v>1212</v>
      </c>
      <c r="E171" s="11" t="s">
        <v>1212</v>
      </c>
      <c r="F171" s="11" t="s">
        <v>64</v>
      </c>
      <c r="G171" s="11" t="s">
        <v>1212</v>
      </c>
      <c r="H171" s="11" t="s">
        <v>281</v>
      </c>
      <c r="I171" s="11" t="s">
        <v>1176</v>
      </c>
      <c r="J171" s="11" t="s">
        <v>1177</v>
      </c>
      <c r="K171" s="28">
        <v>168.84</v>
      </c>
      <c r="L171" s="28">
        <f t="shared" si="3"/>
        <v>168.84</v>
      </c>
      <c r="M171" s="28" t="e">
        <f>L171*(VLOOKUP(I171,#REF!,2,FALSE))</f>
        <v>#REF!</v>
      </c>
      <c r="N171" s="11" t="s">
        <v>67</v>
      </c>
      <c r="O171" s="11" t="s">
        <v>68</v>
      </c>
      <c r="P171" s="11" t="s">
        <v>69</v>
      </c>
      <c r="Q171" s="12">
        <v>41475.452893518515</v>
      </c>
      <c r="R171" s="12">
        <v>45493.452893518515</v>
      </c>
      <c r="S171" s="11" t="s">
        <v>70</v>
      </c>
      <c r="T171" s="12">
        <v>45493</v>
      </c>
      <c r="U171" s="11" t="s">
        <v>71</v>
      </c>
      <c r="V171" s="11" t="s">
        <v>104</v>
      </c>
      <c r="W171" s="11" t="s">
        <v>73</v>
      </c>
      <c r="X171" s="11" t="s">
        <v>73</v>
      </c>
      <c r="Y171" s="11" t="s">
        <v>74</v>
      </c>
      <c r="Z171" s="11" t="s">
        <v>106</v>
      </c>
      <c r="AA171" s="11" t="s">
        <v>1178</v>
      </c>
      <c r="AB171" s="11" t="s">
        <v>1213</v>
      </c>
      <c r="AC171" s="11" t="s">
        <v>78</v>
      </c>
      <c r="AD171" s="12"/>
      <c r="AE171" s="12"/>
      <c r="AF171" s="11"/>
      <c r="AG171" s="11" t="s">
        <v>78</v>
      </c>
      <c r="AH171" s="11" t="s">
        <v>78</v>
      </c>
      <c r="AI171" s="12"/>
      <c r="AJ171" s="11" t="s">
        <v>1214</v>
      </c>
      <c r="AK171" s="11" t="s">
        <v>78</v>
      </c>
      <c r="AL171" s="11" t="b">
        <v>0</v>
      </c>
      <c r="AM171" s="11" t="s">
        <v>1215</v>
      </c>
      <c r="AN171" s="11" t="b">
        <v>0</v>
      </c>
      <c r="AO171" s="11" t="b">
        <v>0</v>
      </c>
      <c r="AP171" s="11" t="b">
        <v>0</v>
      </c>
      <c r="AQ171" s="11" t="b">
        <v>0</v>
      </c>
      <c r="AR171" s="11" t="b">
        <v>0</v>
      </c>
      <c r="AS171" s="11" t="s">
        <v>84</v>
      </c>
      <c r="AT171" s="11" t="b">
        <v>0</v>
      </c>
      <c r="AU171" s="11" t="s">
        <v>1210</v>
      </c>
      <c r="AV171" s="11" t="s">
        <v>78</v>
      </c>
      <c r="AW171" s="11" t="s">
        <v>78</v>
      </c>
      <c r="AX171" s="12">
        <v>41493</v>
      </c>
      <c r="AY171" s="11" t="s">
        <v>85</v>
      </c>
      <c r="AZ171" s="11" t="s">
        <v>86</v>
      </c>
      <c r="BA171" s="11" t="s">
        <v>87</v>
      </c>
      <c r="BB171" s="11" t="b">
        <v>0</v>
      </c>
      <c r="BC171" s="11">
        <v>0</v>
      </c>
      <c r="BD171" s="11">
        <v>0</v>
      </c>
      <c r="BE171" s="11"/>
      <c r="BF171" s="11">
        <v>0</v>
      </c>
      <c r="BG171" s="11"/>
      <c r="BH171" s="11">
        <v>0</v>
      </c>
      <c r="BI171" s="11">
        <v>0</v>
      </c>
      <c r="BJ171" s="13">
        <v>168.84</v>
      </c>
    </row>
    <row r="172" spans="1:62" x14ac:dyDescent="0.25">
      <c r="A172" s="6" t="s">
        <v>2500</v>
      </c>
      <c r="B172" s="7" t="s">
        <v>234</v>
      </c>
      <c r="C172" s="7" t="s">
        <v>235</v>
      </c>
      <c r="D172" s="7" t="s">
        <v>886</v>
      </c>
      <c r="E172" s="7" t="s">
        <v>886</v>
      </c>
      <c r="F172" s="7" t="s">
        <v>64</v>
      </c>
      <c r="G172" s="7"/>
      <c r="H172" s="7" t="s">
        <v>2330</v>
      </c>
      <c r="I172" s="7" t="s">
        <v>237</v>
      </c>
      <c r="J172" s="7" t="s">
        <v>2485</v>
      </c>
      <c r="K172" s="33">
        <v>169.78</v>
      </c>
      <c r="L172" s="33">
        <f t="shared" si="3"/>
        <v>169.78</v>
      </c>
      <c r="M172" s="33" t="e">
        <f>L172*(VLOOKUP(I172,#REF!,2,FALSE))</f>
        <v>#REF!</v>
      </c>
      <c r="N172" s="7" t="s">
        <v>67</v>
      </c>
      <c r="O172" s="7" t="s">
        <v>68</v>
      </c>
      <c r="P172" s="7" t="s">
        <v>69</v>
      </c>
      <c r="Q172" s="8">
        <v>44509.637129629627</v>
      </c>
      <c r="R172" s="8">
        <v>45239.411192129628</v>
      </c>
      <c r="S172" s="7" t="s">
        <v>70</v>
      </c>
      <c r="T172" s="8">
        <v>45239</v>
      </c>
      <c r="U172" s="7" t="s">
        <v>71</v>
      </c>
      <c r="V172" s="7" t="s">
        <v>104</v>
      </c>
      <c r="W172" s="7" t="s">
        <v>73</v>
      </c>
      <c r="X172" s="7" t="s">
        <v>73</v>
      </c>
      <c r="Y172" s="7" t="s">
        <v>92</v>
      </c>
      <c r="Z172" s="7" t="s">
        <v>75</v>
      </c>
      <c r="AA172" s="7" t="s">
        <v>1004</v>
      </c>
      <c r="AB172" s="7" t="s">
        <v>2501</v>
      </c>
      <c r="AC172" s="7" t="s">
        <v>78</v>
      </c>
      <c r="AD172" s="8"/>
      <c r="AE172" s="8"/>
      <c r="AF172" s="7"/>
      <c r="AG172" s="7" t="s">
        <v>78</v>
      </c>
      <c r="AH172" s="7" t="s">
        <v>78</v>
      </c>
      <c r="AI172" s="8"/>
      <c r="AJ172" s="7" t="s">
        <v>2502</v>
      </c>
      <c r="AK172" s="7" t="s">
        <v>78</v>
      </c>
      <c r="AL172" s="7" t="b">
        <v>0</v>
      </c>
      <c r="AM172" s="7" t="s">
        <v>2503</v>
      </c>
      <c r="AN172" s="7" t="b">
        <v>0</v>
      </c>
      <c r="AO172" s="7" t="b">
        <v>0</v>
      </c>
      <c r="AP172" s="7" t="b">
        <v>0</v>
      </c>
      <c r="AQ172" s="7" t="b">
        <v>0</v>
      </c>
      <c r="AR172" s="7" t="b">
        <v>0</v>
      </c>
      <c r="AS172" s="7" t="s">
        <v>84</v>
      </c>
      <c r="AT172" s="7" t="b">
        <v>0</v>
      </c>
      <c r="AU172" s="7" t="s">
        <v>1700</v>
      </c>
      <c r="AV172" s="7" t="s">
        <v>78</v>
      </c>
      <c r="AW172" s="7" t="s">
        <v>78</v>
      </c>
      <c r="AX172" s="8">
        <v>44475</v>
      </c>
      <c r="AY172" s="7" t="s">
        <v>85</v>
      </c>
      <c r="AZ172" s="7" t="s">
        <v>86</v>
      </c>
      <c r="BA172" s="7" t="s">
        <v>87</v>
      </c>
      <c r="BB172" s="7" t="b">
        <v>0</v>
      </c>
      <c r="BC172" s="7">
        <v>0</v>
      </c>
      <c r="BD172" s="7">
        <v>0</v>
      </c>
      <c r="BE172" s="7"/>
      <c r="BF172" s="7">
        <v>0</v>
      </c>
      <c r="BG172" s="7"/>
      <c r="BH172" s="7">
        <v>0</v>
      </c>
      <c r="BI172" s="7">
        <v>0</v>
      </c>
      <c r="BJ172" s="9">
        <v>169.78</v>
      </c>
    </row>
    <row r="173" spans="1:62" x14ac:dyDescent="0.25">
      <c r="A173" s="10" t="s">
        <v>2004</v>
      </c>
      <c r="B173" s="11" t="s">
        <v>1395</v>
      </c>
      <c r="C173" s="11" t="s">
        <v>1396</v>
      </c>
      <c r="D173" s="11" t="s">
        <v>2005</v>
      </c>
      <c r="E173" s="11" t="s">
        <v>2006</v>
      </c>
      <c r="F173" s="11" t="s">
        <v>64</v>
      </c>
      <c r="G173" s="11" t="s">
        <v>2006</v>
      </c>
      <c r="H173" s="11" t="s">
        <v>281</v>
      </c>
      <c r="I173" s="11" t="s">
        <v>1397</v>
      </c>
      <c r="J173" s="11" t="s">
        <v>1406</v>
      </c>
      <c r="K173" s="28">
        <v>170.6</v>
      </c>
      <c r="L173" s="28">
        <f t="shared" si="3"/>
        <v>170.6</v>
      </c>
      <c r="M173" s="28" t="e">
        <f>L173*(VLOOKUP(I173,#REF!,2,FALSE))</f>
        <v>#REF!</v>
      </c>
      <c r="N173" s="11" t="s">
        <v>67</v>
      </c>
      <c r="O173" s="11" t="s">
        <v>68</v>
      </c>
      <c r="P173" s="11" t="s">
        <v>69</v>
      </c>
      <c r="Q173" s="12">
        <v>44977</v>
      </c>
      <c r="R173" s="12">
        <v>45342.54383101852</v>
      </c>
      <c r="S173" s="11" t="s">
        <v>70</v>
      </c>
      <c r="T173" s="12">
        <v>45342</v>
      </c>
      <c r="U173" s="11" t="s">
        <v>71</v>
      </c>
      <c r="V173" s="11" t="s">
        <v>104</v>
      </c>
      <c r="W173" s="11" t="s">
        <v>73</v>
      </c>
      <c r="X173" s="11" t="s">
        <v>73</v>
      </c>
      <c r="Y173" s="11" t="s">
        <v>74</v>
      </c>
      <c r="Z173" s="11" t="s">
        <v>106</v>
      </c>
      <c r="AA173" s="11" t="s">
        <v>1450</v>
      </c>
      <c r="AB173" s="11" t="s">
        <v>2007</v>
      </c>
      <c r="AC173" s="11" t="s">
        <v>78</v>
      </c>
      <c r="AD173" s="12"/>
      <c r="AE173" s="12"/>
      <c r="AF173" s="11"/>
      <c r="AG173" s="11" t="s">
        <v>78</v>
      </c>
      <c r="AH173" s="11" t="s">
        <v>78</v>
      </c>
      <c r="AI173" s="12"/>
      <c r="AJ173" s="11" t="s">
        <v>2008</v>
      </c>
      <c r="AK173" s="11" t="s">
        <v>78</v>
      </c>
      <c r="AL173" s="11" t="b">
        <v>0</v>
      </c>
      <c r="AM173" s="11" t="s">
        <v>2009</v>
      </c>
      <c r="AN173" s="11" t="b">
        <v>0</v>
      </c>
      <c r="AO173" s="11" t="b">
        <v>0</v>
      </c>
      <c r="AP173" s="11" t="b">
        <v>0</v>
      </c>
      <c r="AQ173" s="11" t="b">
        <v>0</v>
      </c>
      <c r="AR173" s="11" t="b">
        <v>0</v>
      </c>
      <c r="AS173" s="11" t="s">
        <v>84</v>
      </c>
      <c r="AT173" s="11" t="b">
        <v>0</v>
      </c>
      <c r="AU173" s="11" t="s">
        <v>710</v>
      </c>
      <c r="AV173" s="11" t="s">
        <v>78</v>
      </c>
      <c r="AW173" s="11" t="s">
        <v>78</v>
      </c>
      <c r="AX173" s="12">
        <v>44953</v>
      </c>
      <c r="AY173" s="11" t="s">
        <v>85</v>
      </c>
      <c r="AZ173" s="11" t="s">
        <v>86</v>
      </c>
      <c r="BA173" s="11" t="s">
        <v>87</v>
      </c>
      <c r="BB173" s="11" t="b">
        <v>0</v>
      </c>
      <c r="BC173" s="11">
        <v>0</v>
      </c>
      <c r="BD173" s="11">
        <v>0</v>
      </c>
      <c r="BE173" s="11"/>
      <c r="BF173" s="11">
        <v>0</v>
      </c>
      <c r="BG173" s="11"/>
      <c r="BH173" s="11">
        <v>0</v>
      </c>
      <c r="BI173" s="11">
        <v>0</v>
      </c>
      <c r="BJ173" s="13">
        <v>170.6</v>
      </c>
    </row>
    <row r="174" spans="1:62" x14ac:dyDescent="0.25">
      <c r="A174" s="10" t="s">
        <v>2063</v>
      </c>
      <c r="B174" s="11"/>
      <c r="C174" s="11"/>
      <c r="D174" s="11" t="s">
        <v>2064</v>
      </c>
      <c r="E174" s="11" t="s">
        <v>2065</v>
      </c>
      <c r="F174" s="11" t="s">
        <v>64</v>
      </c>
      <c r="G174" s="11" t="s">
        <v>2064</v>
      </c>
      <c r="H174" s="11" t="s">
        <v>281</v>
      </c>
      <c r="I174" s="11" t="s">
        <v>2037</v>
      </c>
      <c r="J174" s="11" t="s">
        <v>2066</v>
      </c>
      <c r="K174" s="28">
        <v>170.78</v>
      </c>
      <c r="L174" s="28">
        <f t="shared" si="3"/>
        <v>170.78</v>
      </c>
      <c r="M174" s="28" t="e">
        <f>L174*(VLOOKUP(I174,#REF!,2,FALSE))</f>
        <v>#REF!</v>
      </c>
      <c r="N174" s="11" t="s">
        <v>67</v>
      </c>
      <c r="O174" s="11" t="s">
        <v>68</v>
      </c>
      <c r="P174" s="11" t="s">
        <v>69</v>
      </c>
      <c r="Q174" s="12">
        <v>44272.471168981479</v>
      </c>
      <c r="R174" s="12">
        <v>45368.471168981479</v>
      </c>
      <c r="S174" s="11" t="s">
        <v>70</v>
      </c>
      <c r="T174" s="12">
        <v>45368</v>
      </c>
      <c r="U174" s="11" t="s">
        <v>71</v>
      </c>
      <c r="V174" s="11" t="s">
        <v>104</v>
      </c>
      <c r="W174" s="11" t="s">
        <v>73</v>
      </c>
      <c r="X174" s="11" t="s">
        <v>73</v>
      </c>
      <c r="Y174" s="11" t="s">
        <v>74</v>
      </c>
      <c r="Z174" s="11" t="s">
        <v>250</v>
      </c>
      <c r="AA174" s="11" t="s">
        <v>2067</v>
      </c>
      <c r="AB174" s="11" t="s">
        <v>2068</v>
      </c>
      <c r="AC174" s="11" t="s">
        <v>2069</v>
      </c>
      <c r="AD174" s="12"/>
      <c r="AE174" s="12"/>
      <c r="AF174" s="11"/>
      <c r="AG174" s="11" t="s">
        <v>78</v>
      </c>
      <c r="AH174" s="11" t="s">
        <v>78</v>
      </c>
      <c r="AI174" s="12"/>
      <c r="AJ174" s="11" t="s">
        <v>78</v>
      </c>
      <c r="AK174" s="11" t="s">
        <v>78</v>
      </c>
      <c r="AL174" s="11" t="b">
        <v>0</v>
      </c>
      <c r="AM174" s="11" t="s">
        <v>2070</v>
      </c>
      <c r="AN174" s="11" t="b">
        <v>1</v>
      </c>
      <c r="AO174" s="11" t="b">
        <v>0</v>
      </c>
      <c r="AP174" s="11" t="b">
        <v>0</v>
      </c>
      <c r="AQ174" s="11" t="b">
        <v>0</v>
      </c>
      <c r="AR174" s="11" t="b">
        <v>0</v>
      </c>
      <c r="AS174" s="11" t="s">
        <v>84</v>
      </c>
      <c r="AT174" s="11" t="b">
        <v>0</v>
      </c>
      <c r="AU174" s="11" t="s">
        <v>2071</v>
      </c>
      <c r="AV174" s="11" t="s">
        <v>317</v>
      </c>
      <c r="AW174" s="11" t="s">
        <v>78</v>
      </c>
      <c r="AX174" s="12">
        <v>44291</v>
      </c>
      <c r="AY174" s="11" t="s">
        <v>85</v>
      </c>
      <c r="AZ174" s="11" t="s">
        <v>86</v>
      </c>
      <c r="BA174" s="11" t="s">
        <v>87</v>
      </c>
      <c r="BB174" s="11" t="b">
        <v>0</v>
      </c>
      <c r="BC174" s="11">
        <v>0</v>
      </c>
      <c r="BD174" s="11">
        <v>0</v>
      </c>
      <c r="BE174" s="11"/>
      <c r="BF174" s="11">
        <v>0</v>
      </c>
      <c r="BG174" s="11"/>
      <c r="BH174" s="11">
        <v>0</v>
      </c>
      <c r="BI174" s="11">
        <v>0</v>
      </c>
      <c r="BJ174" s="13">
        <v>170.78</v>
      </c>
    </row>
    <row r="175" spans="1:62" x14ac:dyDescent="0.25">
      <c r="A175" s="6" t="s">
        <v>2845</v>
      </c>
      <c r="B175" s="7" t="s">
        <v>1395</v>
      </c>
      <c r="C175" s="7" t="s">
        <v>1396</v>
      </c>
      <c r="D175" s="7" t="s">
        <v>2846</v>
      </c>
      <c r="E175" s="7" t="s">
        <v>2846</v>
      </c>
      <c r="F175" s="7" t="s">
        <v>64</v>
      </c>
      <c r="G175" s="7" t="s">
        <v>2846</v>
      </c>
      <c r="H175" s="7" t="s">
        <v>2330</v>
      </c>
      <c r="I175" s="7" t="s">
        <v>1397</v>
      </c>
      <c r="J175" s="7" t="s">
        <v>2691</v>
      </c>
      <c r="K175" s="33">
        <v>171.01</v>
      </c>
      <c r="L175" s="33">
        <f t="shared" si="3"/>
        <v>171.01</v>
      </c>
      <c r="M175" s="33" t="e">
        <f>L175*(VLOOKUP(I175,#REF!,2,FALSE))</f>
        <v>#REF!</v>
      </c>
      <c r="N175" s="7" t="s">
        <v>67</v>
      </c>
      <c r="O175" s="7" t="s">
        <v>68</v>
      </c>
      <c r="P175" s="7" t="s">
        <v>69</v>
      </c>
      <c r="Q175" s="8">
        <v>43165.486331018517</v>
      </c>
      <c r="R175" s="8">
        <v>45357.486331018517</v>
      </c>
      <c r="S175" s="7" t="s">
        <v>70</v>
      </c>
      <c r="T175" s="8">
        <v>45357</v>
      </c>
      <c r="U175" s="7" t="s">
        <v>71</v>
      </c>
      <c r="V175" s="7" t="s">
        <v>104</v>
      </c>
      <c r="W175" s="7" t="s">
        <v>73</v>
      </c>
      <c r="X175" s="7" t="s">
        <v>73</v>
      </c>
      <c r="Y175" s="7" t="s">
        <v>74</v>
      </c>
      <c r="Z175" s="7" t="s">
        <v>106</v>
      </c>
      <c r="AA175" s="7" t="s">
        <v>1485</v>
      </c>
      <c r="AB175" s="7" t="s">
        <v>2847</v>
      </c>
      <c r="AC175" s="7" t="s">
        <v>2848</v>
      </c>
      <c r="AD175" s="8"/>
      <c r="AE175" s="8"/>
      <c r="AF175" s="7"/>
      <c r="AG175" s="7" t="s">
        <v>78</v>
      </c>
      <c r="AH175" s="7" t="s">
        <v>78</v>
      </c>
      <c r="AI175" s="8"/>
      <c r="AJ175" s="7" t="s">
        <v>78</v>
      </c>
      <c r="AK175" s="7" t="s">
        <v>78</v>
      </c>
      <c r="AL175" s="7" t="b">
        <v>0</v>
      </c>
      <c r="AM175" s="7" t="s">
        <v>2849</v>
      </c>
      <c r="AN175" s="7" t="b">
        <v>0</v>
      </c>
      <c r="AO175" s="7" t="b">
        <v>0</v>
      </c>
      <c r="AP175" s="7" t="b">
        <v>0</v>
      </c>
      <c r="AQ175" s="7" t="b">
        <v>0</v>
      </c>
      <c r="AR175" s="7" t="b">
        <v>0</v>
      </c>
      <c r="AS175" s="7" t="s">
        <v>84</v>
      </c>
      <c r="AT175" s="7" t="b">
        <v>0</v>
      </c>
      <c r="AU175" s="7" t="s">
        <v>1700</v>
      </c>
      <c r="AV175" s="7" t="s">
        <v>78</v>
      </c>
      <c r="AW175" s="7" t="s">
        <v>78</v>
      </c>
      <c r="AX175" s="8">
        <v>43174</v>
      </c>
      <c r="AY175" s="7" t="s">
        <v>85</v>
      </c>
      <c r="AZ175" s="7" t="s">
        <v>86</v>
      </c>
      <c r="BA175" s="7" t="s">
        <v>87</v>
      </c>
      <c r="BB175" s="7" t="b">
        <v>0</v>
      </c>
      <c r="BC175" s="7">
        <v>0</v>
      </c>
      <c r="BD175" s="7">
        <v>0</v>
      </c>
      <c r="BE175" s="7"/>
      <c r="BF175" s="7">
        <v>0</v>
      </c>
      <c r="BG175" s="7"/>
      <c r="BH175" s="7">
        <v>0</v>
      </c>
      <c r="BI175" s="7">
        <v>0</v>
      </c>
      <c r="BJ175" s="9">
        <v>171.01</v>
      </c>
    </row>
    <row r="176" spans="1:62" x14ac:dyDescent="0.25">
      <c r="A176" s="6" t="s">
        <v>1183</v>
      </c>
      <c r="B176" s="7" t="s">
        <v>1174</v>
      </c>
      <c r="C176" s="7" t="s">
        <v>1175</v>
      </c>
      <c r="D176" s="7" t="s">
        <v>1184</v>
      </c>
      <c r="E176" s="7" t="s">
        <v>1185</v>
      </c>
      <c r="F176" s="7" t="s">
        <v>64</v>
      </c>
      <c r="G176" s="7" t="s">
        <v>1185</v>
      </c>
      <c r="H176" s="7" t="s">
        <v>281</v>
      </c>
      <c r="I176" s="7" t="s">
        <v>1176</v>
      </c>
      <c r="J176" s="7" t="s">
        <v>1177</v>
      </c>
      <c r="K176" s="33">
        <v>171.24</v>
      </c>
      <c r="L176" s="33">
        <f t="shared" si="3"/>
        <v>171.24</v>
      </c>
      <c r="M176" s="33" t="e">
        <f>L176*(VLOOKUP(I176,#REF!,2,FALSE))</f>
        <v>#REF!</v>
      </c>
      <c r="N176" s="7" t="s">
        <v>67</v>
      </c>
      <c r="O176" s="7" t="s">
        <v>68</v>
      </c>
      <c r="P176" s="7" t="s">
        <v>69</v>
      </c>
      <c r="Q176" s="8">
        <v>40909</v>
      </c>
      <c r="R176" s="8">
        <v>45292</v>
      </c>
      <c r="S176" s="7" t="s">
        <v>70</v>
      </c>
      <c r="T176" s="8">
        <v>45292</v>
      </c>
      <c r="U176" s="7" t="s">
        <v>71</v>
      </c>
      <c r="V176" s="7" t="s">
        <v>72</v>
      </c>
      <c r="W176" s="7" t="s">
        <v>73</v>
      </c>
      <c r="X176" s="7" t="s">
        <v>73</v>
      </c>
      <c r="Y176" s="7" t="s">
        <v>74</v>
      </c>
      <c r="Z176" s="7" t="s">
        <v>106</v>
      </c>
      <c r="AA176" s="7" t="s">
        <v>1178</v>
      </c>
      <c r="AB176" s="7" t="s">
        <v>1186</v>
      </c>
      <c r="AC176" s="7" t="s">
        <v>78</v>
      </c>
      <c r="AD176" s="8"/>
      <c r="AE176" s="8"/>
      <c r="AF176" s="7"/>
      <c r="AG176" s="7" t="s">
        <v>78</v>
      </c>
      <c r="AH176" s="7" t="s">
        <v>78</v>
      </c>
      <c r="AI176" s="8"/>
      <c r="AJ176" s="7" t="s">
        <v>1187</v>
      </c>
      <c r="AK176" s="7" t="s">
        <v>78</v>
      </c>
      <c r="AL176" s="7" t="b">
        <v>0</v>
      </c>
      <c r="AM176" s="7" t="s">
        <v>1188</v>
      </c>
      <c r="AN176" s="7" t="b">
        <v>0</v>
      </c>
      <c r="AO176" s="7" t="b">
        <v>0</v>
      </c>
      <c r="AP176" s="7" t="b">
        <v>0</v>
      </c>
      <c r="AQ176" s="7" t="b">
        <v>0</v>
      </c>
      <c r="AR176" s="7" t="b">
        <v>0</v>
      </c>
      <c r="AS176" s="7" t="s">
        <v>84</v>
      </c>
      <c r="AT176" s="7" t="b">
        <v>0</v>
      </c>
      <c r="AU176" s="7" t="s">
        <v>1182</v>
      </c>
      <c r="AV176" s="7" t="s">
        <v>78</v>
      </c>
      <c r="AW176" s="7" t="s">
        <v>78</v>
      </c>
      <c r="AX176" s="8">
        <v>40941</v>
      </c>
      <c r="AY176" s="7" t="s">
        <v>85</v>
      </c>
      <c r="AZ176" s="7" t="s">
        <v>86</v>
      </c>
      <c r="BA176" s="7" t="s">
        <v>87</v>
      </c>
      <c r="BB176" s="7" t="b">
        <v>0</v>
      </c>
      <c r="BC176" s="7">
        <v>0</v>
      </c>
      <c r="BD176" s="7">
        <v>0</v>
      </c>
      <c r="BE176" s="7"/>
      <c r="BF176" s="7">
        <v>0</v>
      </c>
      <c r="BG176" s="7"/>
      <c r="BH176" s="7">
        <v>0</v>
      </c>
      <c r="BI176" s="7">
        <v>0</v>
      </c>
      <c r="BJ176" s="9">
        <v>171.24</v>
      </c>
    </row>
    <row r="177" spans="1:62" x14ac:dyDescent="0.25">
      <c r="A177" s="10" t="s">
        <v>1936</v>
      </c>
      <c r="B177" s="11" t="s">
        <v>1395</v>
      </c>
      <c r="C177" s="11" t="s">
        <v>1396</v>
      </c>
      <c r="D177" s="11" t="s">
        <v>1591</v>
      </c>
      <c r="E177" s="11" t="s">
        <v>1591</v>
      </c>
      <c r="F177" s="11" t="s">
        <v>64</v>
      </c>
      <c r="G177" s="11" t="s">
        <v>1591</v>
      </c>
      <c r="H177" s="11" t="s">
        <v>281</v>
      </c>
      <c r="I177" s="11" t="s">
        <v>1397</v>
      </c>
      <c r="J177" s="11" t="s">
        <v>1406</v>
      </c>
      <c r="K177" s="28">
        <v>171.62</v>
      </c>
      <c r="L177" s="28">
        <f t="shared" si="3"/>
        <v>171.62</v>
      </c>
      <c r="M177" s="28" t="e">
        <f>L177*(VLOOKUP(I177,#REF!,2,FALSE))</f>
        <v>#REF!</v>
      </c>
      <c r="N177" s="11" t="s">
        <v>67</v>
      </c>
      <c r="O177" s="11" t="s">
        <v>68</v>
      </c>
      <c r="P177" s="11" t="s">
        <v>69</v>
      </c>
      <c r="Q177" s="12">
        <v>44743.417118055557</v>
      </c>
      <c r="R177" s="12">
        <v>45474.417118055557</v>
      </c>
      <c r="S177" s="11" t="s">
        <v>70</v>
      </c>
      <c r="T177" s="12">
        <v>45474</v>
      </c>
      <c r="U177" s="11" t="s">
        <v>71</v>
      </c>
      <c r="V177" s="11" t="s">
        <v>104</v>
      </c>
      <c r="W177" s="11" t="s">
        <v>73</v>
      </c>
      <c r="X177" s="11" t="s">
        <v>73</v>
      </c>
      <c r="Y177" s="11" t="s">
        <v>74</v>
      </c>
      <c r="Z177" s="11" t="s">
        <v>106</v>
      </c>
      <c r="AA177" s="11" t="s">
        <v>1643</v>
      </c>
      <c r="AB177" s="11" t="s">
        <v>1937</v>
      </c>
      <c r="AC177" s="11" t="s">
        <v>1938</v>
      </c>
      <c r="AD177" s="12"/>
      <c r="AE177" s="12"/>
      <c r="AF177" s="11"/>
      <c r="AG177" s="11" t="s">
        <v>78</v>
      </c>
      <c r="AH177" s="11" t="s">
        <v>78</v>
      </c>
      <c r="AI177" s="12"/>
      <c r="AJ177" s="11" t="s">
        <v>78</v>
      </c>
      <c r="AK177" s="11" t="s">
        <v>78</v>
      </c>
      <c r="AL177" s="11" t="b">
        <v>0</v>
      </c>
      <c r="AM177" s="11" t="s">
        <v>1939</v>
      </c>
      <c r="AN177" s="11" t="b">
        <v>0</v>
      </c>
      <c r="AO177" s="11" t="b">
        <v>0</v>
      </c>
      <c r="AP177" s="11" t="b">
        <v>0</v>
      </c>
      <c r="AQ177" s="11" t="b">
        <v>0</v>
      </c>
      <c r="AR177" s="11" t="b">
        <v>0</v>
      </c>
      <c r="AS177" s="11" t="s">
        <v>84</v>
      </c>
      <c r="AT177" s="11" t="b">
        <v>0</v>
      </c>
      <c r="AU177" s="11" t="s">
        <v>317</v>
      </c>
      <c r="AV177" s="11" t="s">
        <v>78</v>
      </c>
      <c r="AW177" s="11" t="s">
        <v>78</v>
      </c>
      <c r="AX177" s="12">
        <v>44725</v>
      </c>
      <c r="AY177" s="11" t="s">
        <v>85</v>
      </c>
      <c r="AZ177" s="11" t="s">
        <v>86</v>
      </c>
      <c r="BA177" s="11" t="s">
        <v>87</v>
      </c>
      <c r="BB177" s="11" t="b">
        <v>0</v>
      </c>
      <c r="BC177" s="11">
        <v>0</v>
      </c>
      <c r="BD177" s="11">
        <v>0</v>
      </c>
      <c r="BE177" s="11"/>
      <c r="BF177" s="11">
        <v>0</v>
      </c>
      <c r="BG177" s="11"/>
      <c r="BH177" s="11">
        <v>0</v>
      </c>
      <c r="BI177" s="11">
        <v>0</v>
      </c>
      <c r="BJ177" s="13">
        <v>171.62</v>
      </c>
    </row>
    <row r="178" spans="1:62" x14ac:dyDescent="0.25">
      <c r="A178" s="10" t="s">
        <v>2850</v>
      </c>
      <c r="B178" s="11" t="s">
        <v>1395</v>
      </c>
      <c r="C178" s="11" t="s">
        <v>1396</v>
      </c>
      <c r="D178" s="11" t="s">
        <v>2851</v>
      </c>
      <c r="E178" s="11" t="s">
        <v>2851</v>
      </c>
      <c r="F178" s="11" t="s">
        <v>64</v>
      </c>
      <c r="G178" s="11" t="s">
        <v>2851</v>
      </c>
      <c r="H178" s="11" t="s">
        <v>2330</v>
      </c>
      <c r="I178" s="11" t="s">
        <v>1397</v>
      </c>
      <c r="J178" s="11" t="s">
        <v>2691</v>
      </c>
      <c r="K178" s="28">
        <v>171.84</v>
      </c>
      <c r="L178" s="28">
        <f t="shared" si="3"/>
        <v>171.84</v>
      </c>
      <c r="M178" s="28" t="e">
        <f>L178*(VLOOKUP(I178,#REF!,2,FALSE))</f>
        <v>#REF!</v>
      </c>
      <c r="N178" s="11" t="s">
        <v>67</v>
      </c>
      <c r="O178" s="11" t="s">
        <v>68</v>
      </c>
      <c r="P178" s="11" t="s">
        <v>69</v>
      </c>
      <c r="Q178" s="12">
        <v>43189.579155092593</v>
      </c>
      <c r="R178" s="12">
        <v>45381.579155092593</v>
      </c>
      <c r="S178" s="11" t="s">
        <v>70</v>
      </c>
      <c r="T178" s="12">
        <v>45381</v>
      </c>
      <c r="U178" s="11" t="s">
        <v>71</v>
      </c>
      <c r="V178" s="11" t="s">
        <v>104</v>
      </c>
      <c r="W178" s="11" t="s">
        <v>73</v>
      </c>
      <c r="X178" s="11" t="s">
        <v>73</v>
      </c>
      <c r="Y178" s="11" t="s">
        <v>105</v>
      </c>
      <c r="Z178" s="11" t="s">
        <v>106</v>
      </c>
      <c r="AA178" s="11" t="s">
        <v>1398</v>
      </c>
      <c r="AB178" s="11" t="s">
        <v>1964</v>
      </c>
      <c r="AC178" s="11" t="s">
        <v>2852</v>
      </c>
      <c r="AD178" s="12"/>
      <c r="AE178" s="12"/>
      <c r="AF178" s="11"/>
      <c r="AG178" s="11" t="s">
        <v>78</v>
      </c>
      <c r="AH178" s="11" t="s">
        <v>78</v>
      </c>
      <c r="AI178" s="12"/>
      <c r="AJ178" s="11" t="s">
        <v>78</v>
      </c>
      <c r="AK178" s="11" t="s">
        <v>78</v>
      </c>
      <c r="AL178" s="11" t="b">
        <v>0</v>
      </c>
      <c r="AM178" s="11" t="s">
        <v>2853</v>
      </c>
      <c r="AN178" s="11" t="b">
        <v>0</v>
      </c>
      <c r="AO178" s="11" t="b">
        <v>0</v>
      </c>
      <c r="AP178" s="11" t="b">
        <v>0</v>
      </c>
      <c r="AQ178" s="11" t="b">
        <v>0</v>
      </c>
      <c r="AR178" s="11" t="b">
        <v>0</v>
      </c>
      <c r="AS178" s="11" t="s">
        <v>84</v>
      </c>
      <c r="AT178" s="11" t="b">
        <v>0</v>
      </c>
      <c r="AU178" s="11" t="s">
        <v>1700</v>
      </c>
      <c r="AV178" s="11" t="s">
        <v>78</v>
      </c>
      <c r="AW178" s="11" t="s">
        <v>78</v>
      </c>
      <c r="AX178" s="12">
        <v>43202</v>
      </c>
      <c r="AY178" s="11" t="s">
        <v>85</v>
      </c>
      <c r="AZ178" s="11" t="s">
        <v>86</v>
      </c>
      <c r="BA178" s="11" t="s">
        <v>87</v>
      </c>
      <c r="BB178" s="11" t="b">
        <v>0</v>
      </c>
      <c r="BC178" s="11">
        <v>2</v>
      </c>
      <c r="BD178" s="11">
        <v>2</v>
      </c>
      <c r="BE178" s="11">
        <v>80.900000000000006</v>
      </c>
      <c r="BF178" s="11">
        <v>0</v>
      </c>
      <c r="BG178" s="11"/>
      <c r="BH178" s="11">
        <v>0</v>
      </c>
      <c r="BI178" s="11">
        <v>0</v>
      </c>
      <c r="BJ178" s="13">
        <v>171.84</v>
      </c>
    </row>
    <row r="179" spans="1:62" x14ac:dyDescent="0.25">
      <c r="A179" s="6" t="s">
        <v>1117</v>
      </c>
      <c r="B179" s="7" t="s">
        <v>234</v>
      </c>
      <c r="C179" s="7" t="s">
        <v>235</v>
      </c>
      <c r="D179" s="7" t="s">
        <v>1118</v>
      </c>
      <c r="E179" s="7" t="s">
        <v>1118</v>
      </c>
      <c r="F179" s="7" t="s">
        <v>64</v>
      </c>
      <c r="G179" s="7" t="s">
        <v>1118</v>
      </c>
      <c r="H179" s="7" t="s">
        <v>532</v>
      </c>
      <c r="I179" s="7" t="s">
        <v>237</v>
      </c>
      <c r="J179" s="7"/>
      <c r="K179" s="33">
        <v>172.03</v>
      </c>
      <c r="L179" s="33">
        <f t="shared" si="3"/>
        <v>172.03</v>
      </c>
      <c r="M179" s="33" t="e">
        <f>L179*(VLOOKUP(I179,#REF!,2,FALSE))</f>
        <v>#REF!</v>
      </c>
      <c r="N179" s="7" t="s">
        <v>67</v>
      </c>
      <c r="O179" s="7" t="s">
        <v>68</v>
      </c>
      <c r="P179" s="7" t="s">
        <v>69</v>
      </c>
      <c r="Q179" s="8">
        <v>43049.784467592595</v>
      </c>
      <c r="R179" s="8">
        <v>45231.784467592595</v>
      </c>
      <c r="S179" s="7" t="s">
        <v>70</v>
      </c>
      <c r="T179" s="8">
        <v>45240</v>
      </c>
      <c r="U179" s="7" t="s">
        <v>91</v>
      </c>
      <c r="V179" s="7" t="s">
        <v>104</v>
      </c>
      <c r="W179" s="7" t="s">
        <v>73</v>
      </c>
      <c r="X179" s="7" t="s">
        <v>73</v>
      </c>
      <c r="Y179" s="7" t="s">
        <v>74</v>
      </c>
      <c r="Z179" s="7" t="s">
        <v>75</v>
      </c>
      <c r="AA179" s="7" t="s">
        <v>1044</v>
      </c>
      <c r="AB179" s="7" t="s">
        <v>1119</v>
      </c>
      <c r="AC179" s="7" t="s">
        <v>78</v>
      </c>
      <c r="AD179" s="8"/>
      <c r="AE179" s="8"/>
      <c r="AF179" s="7"/>
      <c r="AG179" s="7" t="s">
        <v>78</v>
      </c>
      <c r="AH179" s="7" t="s">
        <v>78</v>
      </c>
      <c r="AI179" s="8"/>
      <c r="AJ179" s="7" t="s">
        <v>78</v>
      </c>
      <c r="AK179" s="7" t="s">
        <v>78</v>
      </c>
      <c r="AL179" s="7" t="b">
        <v>0</v>
      </c>
      <c r="AM179" s="7" t="s">
        <v>1120</v>
      </c>
      <c r="AN179" s="7" t="b">
        <v>0</v>
      </c>
      <c r="AO179" s="7" t="b">
        <v>0</v>
      </c>
      <c r="AP179" s="7" t="b">
        <v>0</v>
      </c>
      <c r="AQ179" s="7" t="b">
        <v>0</v>
      </c>
      <c r="AR179" s="7" t="b">
        <v>0</v>
      </c>
      <c r="AS179" s="7" t="s">
        <v>96</v>
      </c>
      <c r="AT179" s="7" t="b">
        <v>0</v>
      </c>
      <c r="AU179" s="7" t="s">
        <v>78</v>
      </c>
      <c r="AV179" s="7" t="s">
        <v>78</v>
      </c>
      <c r="AW179" s="7" t="s">
        <v>78</v>
      </c>
      <c r="AX179" s="8">
        <v>43069</v>
      </c>
      <c r="AY179" s="7" t="s">
        <v>85</v>
      </c>
      <c r="AZ179" s="7" t="s">
        <v>86</v>
      </c>
      <c r="BA179" s="7" t="s">
        <v>87</v>
      </c>
      <c r="BB179" s="7" t="b">
        <v>0</v>
      </c>
      <c r="BC179" s="7">
        <v>0</v>
      </c>
      <c r="BD179" s="7">
        <v>0</v>
      </c>
      <c r="BE179" s="7"/>
      <c r="BF179" s="7">
        <v>0</v>
      </c>
      <c r="BG179" s="7"/>
      <c r="BH179" s="7">
        <v>0</v>
      </c>
      <c r="BI179" s="7">
        <v>0</v>
      </c>
      <c r="BJ179" s="9">
        <v>172.03</v>
      </c>
    </row>
    <row r="180" spans="1:62" x14ac:dyDescent="0.25">
      <c r="A180" s="10" t="s">
        <v>735</v>
      </c>
      <c r="B180" s="11" t="s">
        <v>61</v>
      </c>
      <c r="C180" s="11" t="s">
        <v>62</v>
      </c>
      <c r="D180" s="11" t="s">
        <v>736</v>
      </c>
      <c r="E180" s="11" t="s">
        <v>737</v>
      </c>
      <c r="F180" s="11" t="s">
        <v>64</v>
      </c>
      <c r="G180" s="11" t="s">
        <v>737</v>
      </c>
      <c r="H180" s="11" t="s">
        <v>281</v>
      </c>
      <c r="I180" s="11" t="s">
        <v>66</v>
      </c>
      <c r="J180" s="11" t="s">
        <v>282</v>
      </c>
      <c r="K180" s="28">
        <v>172.09</v>
      </c>
      <c r="L180" s="28">
        <f t="shared" si="3"/>
        <v>172.09</v>
      </c>
      <c r="M180" s="28" t="e">
        <f>L180*(VLOOKUP(I180,#REF!,2,FALSE))</f>
        <v>#REF!</v>
      </c>
      <c r="N180" s="11" t="s">
        <v>67</v>
      </c>
      <c r="O180" s="11" t="s">
        <v>68</v>
      </c>
      <c r="P180" s="11" t="s">
        <v>69</v>
      </c>
      <c r="Q180" s="12">
        <v>44848.407349537039</v>
      </c>
      <c r="R180" s="12">
        <v>45213.457604166666</v>
      </c>
      <c r="S180" s="11" t="s">
        <v>70</v>
      </c>
      <c r="T180" s="12">
        <v>45213</v>
      </c>
      <c r="U180" s="11" t="s">
        <v>71</v>
      </c>
      <c r="V180" s="11" t="s">
        <v>104</v>
      </c>
      <c r="W180" s="11" t="s">
        <v>73</v>
      </c>
      <c r="X180" s="11" t="s">
        <v>73</v>
      </c>
      <c r="Y180" s="11" t="s">
        <v>151</v>
      </c>
      <c r="Z180" s="11" t="s">
        <v>75</v>
      </c>
      <c r="AA180" s="11" t="s">
        <v>76</v>
      </c>
      <c r="AB180" s="11" t="s">
        <v>738</v>
      </c>
      <c r="AC180" s="11" t="s">
        <v>78</v>
      </c>
      <c r="AD180" s="12"/>
      <c r="AE180" s="12"/>
      <c r="AF180" s="11"/>
      <c r="AG180" s="11" t="s">
        <v>78</v>
      </c>
      <c r="AH180" s="11" t="s">
        <v>78</v>
      </c>
      <c r="AI180" s="12"/>
      <c r="AJ180" s="11" t="s">
        <v>739</v>
      </c>
      <c r="AK180" s="11" t="s">
        <v>78</v>
      </c>
      <c r="AL180" s="11" t="b">
        <v>0</v>
      </c>
      <c r="AM180" s="11" t="s">
        <v>740</v>
      </c>
      <c r="AN180" s="11" t="b">
        <v>0</v>
      </c>
      <c r="AO180" s="11" t="b">
        <v>0</v>
      </c>
      <c r="AP180" s="11" t="b">
        <v>0</v>
      </c>
      <c r="AQ180" s="11" t="b">
        <v>0</v>
      </c>
      <c r="AR180" s="11" t="b">
        <v>0</v>
      </c>
      <c r="AS180" s="11" t="s">
        <v>84</v>
      </c>
      <c r="AT180" s="11" t="b">
        <v>0</v>
      </c>
      <c r="AU180" s="11" t="s">
        <v>734</v>
      </c>
      <c r="AV180" s="11" t="s">
        <v>78</v>
      </c>
      <c r="AW180" s="11" t="s">
        <v>78</v>
      </c>
      <c r="AX180" s="12">
        <v>44832</v>
      </c>
      <c r="AY180" s="11" t="s">
        <v>85</v>
      </c>
      <c r="AZ180" s="11" t="s">
        <v>86</v>
      </c>
      <c r="BA180" s="11" t="s">
        <v>87</v>
      </c>
      <c r="BB180" s="11" t="b">
        <v>0</v>
      </c>
      <c r="BC180" s="11">
        <v>0</v>
      </c>
      <c r="BD180" s="11">
        <v>0</v>
      </c>
      <c r="BE180" s="11"/>
      <c r="BF180" s="11">
        <v>0</v>
      </c>
      <c r="BG180" s="11"/>
      <c r="BH180" s="11">
        <v>0</v>
      </c>
      <c r="BI180" s="11">
        <v>0</v>
      </c>
      <c r="BJ180" s="13">
        <v>172.09</v>
      </c>
    </row>
    <row r="181" spans="1:62" x14ac:dyDescent="0.25">
      <c r="A181" s="10" t="s">
        <v>3121</v>
      </c>
      <c r="B181" s="11" t="s">
        <v>1395</v>
      </c>
      <c r="C181" s="11" t="s">
        <v>1396</v>
      </c>
      <c r="D181" s="11" t="s">
        <v>294</v>
      </c>
      <c r="E181" s="11" t="s">
        <v>295</v>
      </c>
      <c r="F181" s="11" t="s">
        <v>64</v>
      </c>
      <c r="G181" s="11" t="s">
        <v>295</v>
      </c>
      <c r="H181" s="11" t="s">
        <v>2330</v>
      </c>
      <c r="I181" s="11" t="s">
        <v>1397</v>
      </c>
      <c r="J181" s="11" t="s">
        <v>2691</v>
      </c>
      <c r="K181" s="28">
        <v>172.25</v>
      </c>
      <c r="L181" s="28">
        <f t="shared" si="3"/>
        <v>172.25</v>
      </c>
      <c r="M181" s="28" t="e">
        <f>L181*(VLOOKUP(I181,#REF!,2,FALSE))</f>
        <v>#REF!</v>
      </c>
      <c r="N181" s="11" t="s">
        <v>67</v>
      </c>
      <c r="O181" s="11" t="s">
        <v>68</v>
      </c>
      <c r="P181" s="11" t="s">
        <v>69</v>
      </c>
      <c r="Q181" s="12">
        <v>44440.586817129632</v>
      </c>
      <c r="R181" s="12">
        <v>45170.586817129632</v>
      </c>
      <c r="S181" s="11" t="s">
        <v>70</v>
      </c>
      <c r="T181" s="12">
        <v>45170</v>
      </c>
      <c r="U181" s="11" t="s">
        <v>71</v>
      </c>
      <c r="V181" s="11" t="s">
        <v>104</v>
      </c>
      <c r="W181" s="11" t="s">
        <v>73</v>
      </c>
      <c r="X181" s="11" t="s">
        <v>73</v>
      </c>
      <c r="Y181" s="11" t="s">
        <v>74</v>
      </c>
      <c r="Z181" s="11" t="s">
        <v>106</v>
      </c>
      <c r="AA181" s="11" t="s">
        <v>1485</v>
      </c>
      <c r="AB181" s="11" t="s">
        <v>3088</v>
      </c>
      <c r="AC181" s="11" t="s">
        <v>3122</v>
      </c>
      <c r="AD181" s="12"/>
      <c r="AE181" s="12"/>
      <c r="AF181" s="11"/>
      <c r="AG181" s="11" t="s">
        <v>78</v>
      </c>
      <c r="AH181" s="11" t="s">
        <v>78</v>
      </c>
      <c r="AI181" s="12"/>
      <c r="AJ181" s="11" t="s">
        <v>78</v>
      </c>
      <c r="AK181" s="11" t="s">
        <v>78</v>
      </c>
      <c r="AL181" s="11" t="b">
        <v>0</v>
      </c>
      <c r="AM181" s="11" t="s">
        <v>3123</v>
      </c>
      <c r="AN181" s="11" t="b">
        <v>0</v>
      </c>
      <c r="AO181" s="11" t="b">
        <v>0</v>
      </c>
      <c r="AP181" s="11" t="b">
        <v>0</v>
      </c>
      <c r="AQ181" s="11" t="b">
        <v>0</v>
      </c>
      <c r="AR181" s="11" t="b">
        <v>0</v>
      </c>
      <c r="AS181" s="11" t="s">
        <v>84</v>
      </c>
      <c r="AT181" s="11" t="b">
        <v>0</v>
      </c>
      <c r="AU181" s="11" t="s">
        <v>1700</v>
      </c>
      <c r="AV181" s="11" t="s">
        <v>78</v>
      </c>
      <c r="AW181" s="11" t="s">
        <v>78</v>
      </c>
      <c r="AX181" s="12">
        <v>44445</v>
      </c>
      <c r="AY181" s="11" t="s">
        <v>85</v>
      </c>
      <c r="AZ181" s="11" t="s">
        <v>86</v>
      </c>
      <c r="BA181" s="11" t="s">
        <v>87</v>
      </c>
      <c r="BB181" s="11" t="b">
        <v>0</v>
      </c>
      <c r="BC181" s="11">
        <v>0</v>
      </c>
      <c r="BD181" s="11">
        <v>0</v>
      </c>
      <c r="BE181" s="11"/>
      <c r="BF181" s="11">
        <v>0</v>
      </c>
      <c r="BG181" s="11"/>
      <c r="BH181" s="11">
        <v>0</v>
      </c>
      <c r="BI181" s="11">
        <v>0</v>
      </c>
      <c r="BJ181" s="13">
        <v>172.25</v>
      </c>
    </row>
    <row r="182" spans="1:62" x14ac:dyDescent="0.25">
      <c r="A182" s="6" t="s">
        <v>2836</v>
      </c>
      <c r="B182" s="7" t="s">
        <v>1395</v>
      </c>
      <c r="C182" s="7" t="s">
        <v>1396</v>
      </c>
      <c r="D182" s="7" t="s">
        <v>2837</v>
      </c>
      <c r="E182" s="7" t="s">
        <v>2838</v>
      </c>
      <c r="F182" s="7" t="s">
        <v>64</v>
      </c>
      <c r="G182" s="7" t="s">
        <v>2838</v>
      </c>
      <c r="H182" s="7" t="s">
        <v>2330</v>
      </c>
      <c r="I182" s="7" t="s">
        <v>1397</v>
      </c>
      <c r="J182" s="7" t="s">
        <v>2691</v>
      </c>
      <c r="K182" s="33">
        <v>172.33</v>
      </c>
      <c r="L182" s="33">
        <f t="shared" si="3"/>
        <v>172.33</v>
      </c>
      <c r="M182" s="33" t="e">
        <f>L182*(VLOOKUP(I182,#REF!,2,FALSE))</f>
        <v>#REF!</v>
      </c>
      <c r="N182" s="7" t="s">
        <v>67</v>
      </c>
      <c r="O182" s="7" t="s">
        <v>68</v>
      </c>
      <c r="P182" s="7" t="s">
        <v>69</v>
      </c>
      <c r="Q182" s="8">
        <v>43151.412002314813</v>
      </c>
      <c r="R182" s="8">
        <v>45342.412002314813</v>
      </c>
      <c r="S182" s="7" t="s">
        <v>70</v>
      </c>
      <c r="T182" s="8">
        <v>45342</v>
      </c>
      <c r="U182" s="7" t="s">
        <v>71</v>
      </c>
      <c r="V182" s="7" t="s">
        <v>104</v>
      </c>
      <c r="W182" s="7" t="s">
        <v>73</v>
      </c>
      <c r="X182" s="7" t="s">
        <v>73</v>
      </c>
      <c r="Y182" s="7" t="s">
        <v>74</v>
      </c>
      <c r="Z182" s="7" t="s">
        <v>106</v>
      </c>
      <c r="AA182" s="7" t="s">
        <v>1398</v>
      </c>
      <c r="AB182" s="7" t="s">
        <v>1417</v>
      </c>
      <c r="AC182" s="7" t="s">
        <v>2839</v>
      </c>
      <c r="AD182" s="8"/>
      <c r="AE182" s="8"/>
      <c r="AF182" s="7"/>
      <c r="AG182" s="7" t="s">
        <v>78</v>
      </c>
      <c r="AH182" s="7" t="s">
        <v>78</v>
      </c>
      <c r="AI182" s="8"/>
      <c r="AJ182" s="7" t="s">
        <v>78</v>
      </c>
      <c r="AK182" s="7" t="s">
        <v>78</v>
      </c>
      <c r="AL182" s="7" t="b">
        <v>0</v>
      </c>
      <c r="AM182" s="7" t="s">
        <v>2840</v>
      </c>
      <c r="AN182" s="7" t="b">
        <v>0</v>
      </c>
      <c r="AO182" s="7" t="b">
        <v>0</v>
      </c>
      <c r="AP182" s="7" t="b">
        <v>0</v>
      </c>
      <c r="AQ182" s="7" t="b">
        <v>0</v>
      </c>
      <c r="AR182" s="7" t="b">
        <v>0</v>
      </c>
      <c r="AS182" s="7" t="s">
        <v>84</v>
      </c>
      <c r="AT182" s="7" t="b">
        <v>0</v>
      </c>
      <c r="AU182" s="7" t="s">
        <v>1700</v>
      </c>
      <c r="AV182" s="7" t="s">
        <v>78</v>
      </c>
      <c r="AW182" s="7" t="s">
        <v>78</v>
      </c>
      <c r="AX182" s="8">
        <v>43160</v>
      </c>
      <c r="AY182" s="7" t="s">
        <v>85</v>
      </c>
      <c r="AZ182" s="7" t="s">
        <v>86</v>
      </c>
      <c r="BA182" s="7" t="s">
        <v>87</v>
      </c>
      <c r="BB182" s="7" t="b">
        <v>0</v>
      </c>
      <c r="BC182" s="7">
        <v>3</v>
      </c>
      <c r="BD182" s="7">
        <v>2</v>
      </c>
      <c r="BE182" s="7">
        <v>296.63</v>
      </c>
      <c r="BF182" s="7">
        <v>1</v>
      </c>
      <c r="BG182" s="7">
        <v>100</v>
      </c>
      <c r="BH182" s="7">
        <v>1</v>
      </c>
      <c r="BI182" s="7">
        <v>100</v>
      </c>
      <c r="BJ182" s="9">
        <v>172.33</v>
      </c>
    </row>
    <row r="183" spans="1:62" x14ac:dyDescent="0.25">
      <c r="A183" s="6" t="s">
        <v>1962</v>
      </c>
      <c r="B183" s="7" t="s">
        <v>1395</v>
      </c>
      <c r="C183" s="7" t="s">
        <v>1396</v>
      </c>
      <c r="D183" s="7" t="s">
        <v>1963</v>
      </c>
      <c r="E183" s="7" t="s">
        <v>1963</v>
      </c>
      <c r="F183" s="7" t="s">
        <v>64</v>
      </c>
      <c r="G183" s="7" t="s">
        <v>1963</v>
      </c>
      <c r="H183" s="7" t="s">
        <v>281</v>
      </c>
      <c r="I183" s="7" t="s">
        <v>1397</v>
      </c>
      <c r="J183" s="7" t="s">
        <v>1406</v>
      </c>
      <c r="K183" s="33">
        <v>173.7</v>
      </c>
      <c r="L183" s="33">
        <f t="shared" si="3"/>
        <v>173.7</v>
      </c>
      <c r="M183" s="33" t="e">
        <f>L183*(VLOOKUP(I183,#REF!,2,FALSE))</f>
        <v>#REF!</v>
      </c>
      <c r="N183" s="7" t="s">
        <v>67</v>
      </c>
      <c r="O183" s="7" t="s">
        <v>68</v>
      </c>
      <c r="P183" s="7" t="s">
        <v>69</v>
      </c>
      <c r="Q183" s="8">
        <v>44848.571562500001</v>
      </c>
      <c r="R183" s="8">
        <v>45213.527256944442</v>
      </c>
      <c r="S183" s="7" t="s">
        <v>70</v>
      </c>
      <c r="T183" s="8">
        <v>45213</v>
      </c>
      <c r="U183" s="7" t="s">
        <v>71</v>
      </c>
      <c r="V183" s="7" t="s">
        <v>104</v>
      </c>
      <c r="W183" s="7" t="s">
        <v>73</v>
      </c>
      <c r="X183" s="7" t="s">
        <v>73</v>
      </c>
      <c r="Y183" s="7" t="s">
        <v>314</v>
      </c>
      <c r="Z183" s="7" t="s">
        <v>106</v>
      </c>
      <c r="AA183" s="7" t="s">
        <v>1398</v>
      </c>
      <c r="AB183" s="7" t="s">
        <v>1964</v>
      </c>
      <c r="AC183" s="7" t="s">
        <v>78</v>
      </c>
      <c r="AD183" s="8"/>
      <c r="AE183" s="8"/>
      <c r="AF183" s="7"/>
      <c r="AG183" s="7" t="s">
        <v>78</v>
      </c>
      <c r="AH183" s="7" t="s">
        <v>78</v>
      </c>
      <c r="AI183" s="8"/>
      <c r="AJ183" s="7" t="s">
        <v>1965</v>
      </c>
      <c r="AK183" s="7" t="s">
        <v>78</v>
      </c>
      <c r="AL183" s="7" t="b">
        <v>0</v>
      </c>
      <c r="AM183" s="7" t="s">
        <v>1966</v>
      </c>
      <c r="AN183" s="7" t="b">
        <v>0</v>
      </c>
      <c r="AO183" s="7" t="b">
        <v>0</v>
      </c>
      <c r="AP183" s="7" t="b">
        <v>0</v>
      </c>
      <c r="AQ183" s="7" t="b">
        <v>0</v>
      </c>
      <c r="AR183" s="7" t="b">
        <v>0</v>
      </c>
      <c r="AS183" s="7" t="s">
        <v>84</v>
      </c>
      <c r="AT183" s="7" t="b">
        <v>0</v>
      </c>
      <c r="AU183" s="7" t="s">
        <v>710</v>
      </c>
      <c r="AV183" s="7" t="s">
        <v>78</v>
      </c>
      <c r="AW183" s="7" t="s">
        <v>78</v>
      </c>
      <c r="AX183" s="8">
        <v>44827</v>
      </c>
      <c r="AY183" s="7" t="s">
        <v>85</v>
      </c>
      <c r="AZ183" s="7" t="s">
        <v>86</v>
      </c>
      <c r="BA183" s="7" t="s">
        <v>87</v>
      </c>
      <c r="BB183" s="7" t="b">
        <v>0</v>
      </c>
      <c r="BC183" s="7">
        <v>1</v>
      </c>
      <c r="BD183" s="7">
        <v>1</v>
      </c>
      <c r="BE183" s="7">
        <v>546.83000000000004</v>
      </c>
      <c r="BF183" s="7">
        <v>1</v>
      </c>
      <c r="BG183" s="7">
        <v>546.83000000000004</v>
      </c>
      <c r="BH183" s="7">
        <v>1</v>
      </c>
      <c r="BI183" s="7">
        <v>546.83000000000004</v>
      </c>
      <c r="BJ183" s="9">
        <v>173.7</v>
      </c>
    </row>
    <row r="184" spans="1:62" x14ac:dyDescent="0.25">
      <c r="A184" s="10" t="s">
        <v>637</v>
      </c>
      <c r="B184" s="11" t="s">
        <v>61</v>
      </c>
      <c r="C184" s="11" t="s">
        <v>62</v>
      </c>
      <c r="D184" s="11" t="s">
        <v>638</v>
      </c>
      <c r="E184" s="11" t="s">
        <v>638</v>
      </c>
      <c r="F184" s="11" t="s">
        <v>64</v>
      </c>
      <c r="G184" s="11" t="s">
        <v>638</v>
      </c>
      <c r="H184" s="11" t="s">
        <v>281</v>
      </c>
      <c r="I184" s="11" t="s">
        <v>66</v>
      </c>
      <c r="J184" s="11" t="s">
        <v>282</v>
      </c>
      <c r="K184" s="28">
        <v>173.88</v>
      </c>
      <c r="L184" s="28">
        <f t="shared" si="3"/>
        <v>173.88</v>
      </c>
      <c r="M184" s="28" t="e">
        <f>L184*(VLOOKUP(I184,#REF!,2,FALSE))</f>
        <v>#REF!</v>
      </c>
      <c r="N184" s="11" t="s">
        <v>67</v>
      </c>
      <c r="O184" s="11" t="s">
        <v>68</v>
      </c>
      <c r="P184" s="11" t="s">
        <v>69</v>
      </c>
      <c r="Q184" s="12">
        <v>44419</v>
      </c>
      <c r="R184" s="12">
        <v>45515</v>
      </c>
      <c r="S184" s="11" t="s">
        <v>70</v>
      </c>
      <c r="T184" s="12">
        <v>45515</v>
      </c>
      <c r="U184" s="11" t="s">
        <v>71</v>
      </c>
      <c r="V184" s="11" t="s">
        <v>104</v>
      </c>
      <c r="W184" s="11" t="s">
        <v>73</v>
      </c>
      <c r="X184" s="11" t="s">
        <v>73</v>
      </c>
      <c r="Y184" s="11" t="s">
        <v>287</v>
      </c>
      <c r="Z184" s="11" t="s">
        <v>75</v>
      </c>
      <c r="AA184" s="11" t="s">
        <v>76</v>
      </c>
      <c r="AB184" s="11" t="s">
        <v>639</v>
      </c>
      <c r="AC184" s="11" t="s">
        <v>78</v>
      </c>
      <c r="AD184" s="12"/>
      <c r="AE184" s="12"/>
      <c r="AF184" s="11"/>
      <c r="AG184" s="11" t="s">
        <v>78</v>
      </c>
      <c r="AH184" s="11" t="s">
        <v>78</v>
      </c>
      <c r="AI184" s="12"/>
      <c r="AJ184" s="11" t="s">
        <v>640</v>
      </c>
      <c r="AK184" s="11" t="s">
        <v>78</v>
      </c>
      <c r="AL184" s="11" t="b">
        <v>0</v>
      </c>
      <c r="AM184" s="11" t="s">
        <v>641</v>
      </c>
      <c r="AN184" s="11" t="b">
        <v>0</v>
      </c>
      <c r="AO184" s="11" t="b">
        <v>0</v>
      </c>
      <c r="AP184" s="11" t="b">
        <v>0</v>
      </c>
      <c r="AQ184" s="11" t="b">
        <v>0</v>
      </c>
      <c r="AR184" s="11" t="b">
        <v>0</v>
      </c>
      <c r="AS184" s="11" t="s">
        <v>84</v>
      </c>
      <c r="AT184" s="11" t="b">
        <v>0</v>
      </c>
      <c r="AU184" s="11" t="s">
        <v>292</v>
      </c>
      <c r="AV184" s="11" t="s">
        <v>78</v>
      </c>
      <c r="AW184" s="11" t="s">
        <v>78</v>
      </c>
      <c r="AX184" s="12">
        <v>44419</v>
      </c>
      <c r="AY184" s="11" t="s">
        <v>85</v>
      </c>
      <c r="AZ184" s="11" t="s">
        <v>86</v>
      </c>
      <c r="BA184" s="11" t="s">
        <v>87</v>
      </c>
      <c r="BB184" s="11" t="b">
        <v>0</v>
      </c>
      <c r="BC184" s="11">
        <v>0</v>
      </c>
      <c r="BD184" s="11">
        <v>0</v>
      </c>
      <c r="BE184" s="11"/>
      <c r="BF184" s="11">
        <v>0</v>
      </c>
      <c r="BG184" s="11"/>
      <c r="BH184" s="11">
        <v>0</v>
      </c>
      <c r="BI184" s="11">
        <v>0</v>
      </c>
      <c r="BJ184" s="13">
        <v>173.88</v>
      </c>
    </row>
    <row r="185" spans="1:62" x14ac:dyDescent="0.25">
      <c r="A185" s="6" t="s">
        <v>1914</v>
      </c>
      <c r="B185" s="7" t="s">
        <v>1395</v>
      </c>
      <c r="C185" s="7" t="s">
        <v>1396</v>
      </c>
      <c r="D185" s="7" t="s">
        <v>1915</v>
      </c>
      <c r="E185" s="7" t="s">
        <v>1135</v>
      </c>
      <c r="F185" s="7" t="s">
        <v>64</v>
      </c>
      <c r="G185" s="7" t="s">
        <v>1135</v>
      </c>
      <c r="H185" s="7" t="s">
        <v>281</v>
      </c>
      <c r="I185" s="7" t="s">
        <v>1397</v>
      </c>
      <c r="J185" s="7" t="s">
        <v>1406</v>
      </c>
      <c r="K185" s="33">
        <v>175.12</v>
      </c>
      <c r="L185" s="33">
        <f t="shared" si="3"/>
        <v>175.12</v>
      </c>
      <c r="M185" s="33" t="e">
        <f>L185*(VLOOKUP(I185,#REF!,2,FALSE))</f>
        <v>#REF!</v>
      </c>
      <c r="N185" s="7" t="s">
        <v>67</v>
      </c>
      <c r="O185" s="7" t="s">
        <v>68</v>
      </c>
      <c r="P185" s="7" t="s">
        <v>69</v>
      </c>
      <c r="Q185" s="8">
        <v>44407.405856481484</v>
      </c>
      <c r="R185" s="8">
        <v>45503.494131944448</v>
      </c>
      <c r="S185" s="7" t="s">
        <v>70</v>
      </c>
      <c r="T185" s="8">
        <v>45503</v>
      </c>
      <c r="U185" s="7" t="s">
        <v>71</v>
      </c>
      <c r="V185" s="7" t="s">
        <v>104</v>
      </c>
      <c r="W185" s="7" t="s">
        <v>73</v>
      </c>
      <c r="X185" s="7" t="s">
        <v>73</v>
      </c>
      <c r="Y185" s="7" t="s">
        <v>287</v>
      </c>
      <c r="Z185" s="7" t="s">
        <v>106</v>
      </c>
      <c r="AA185" s="7" t="s">
        <v>1463</v>
      </c>
      <c r="AB185" s="7" t="s">
        <v>1916</v>
      </c>
      <c r="AC185" s="7" t="s">
        <v>1916</v>
      </c>
      <c r="AD185" s="8"/>
      <c r="AE185" s="8"/>
      <c r="AF185" s="7"/>
      <c r="AG185" s="7" t="s">
        <v>78</v>
      </c>
      <c r="AH185" s="7" t="s">
        <v>78</v>
      </c>
      <c r="AI185" s="8"/>
      <c r="AJ185" s="7" t="s">
        <v>1917</v>
      </c>
      <c r="AK185" s="7" t="s">
        <v>78</v>
      </c>
      <c r="AL185" s="7" t="b">
        <v>0</v>
      </c>
      <c r="AM185" s="7" t="s">
        <v>1918</v>
      </c>
      <c r="AN185" s="7" t="b">
        <v>0</v>
      </c>
      <c r="AO185" s="7" t="b">
        <v>0</v>
      </c>
      <c r="AP185" s="7" t="b">
        <v>0</v>
      </c>
      <c r="AQ185" s="7" t="b">
        <v>0</v>
      </c>
      <c r="AR185" s="7" t="b">
        <v>0</v>
      </c>
      <c r="AS185" s="7" t="s">
        <v>84</v>
      </c>
      <c r="AT185" s="7" t="b">
        <v>0</v>
      </c>
      <c r="AU185" s="7" t="s">
        <v>317</v>
      </c>
      <c r="AV185" s="7" t="s">
        <v>78</v>
      </c>
      <c r="AW185" s="7" t="s">
        <v>78</v>
      </c>
      <c r="AX185" s="8">
        <v>44406</v>
      </c>
      <c r="AY185" s="7" t="s">
        <v>85</v>
      </c>
      <c r="AZ185" s="7" t="s">
        <v>86</v>
      </c>
      <c r="BA185" s="7" t="s">
        <v>87</v>
      </c>
      <c r="BB185" s="7" t="b">
        <v>0</v>
      </c>
      <c r="BC185" s="7">
        <v>1</v>
      </c>
      <c r="BD185" s="7">
        <v>1</v>
      </c>
      <c r="BE185" s="7">
        <v>300</v>
      </c>
      <c r="BF185" s="7">
        <v>1</v>
      </c>
      <c r="BG185" s="7">
        <v>300</v>
      </c>
      <c r="BH185" s="7">
        <v>1</v>
      </c>
      <c r="BI185" s="7">
        <v>300</v>
      </c>
      <c r="BJ185" s="9">
        <v>175.12</v>
      </c>
    </row>
    <row r="186" spans="1:62" x14ac:dyDescent="0.25">
      <c r="A186" s="6" t="s">
        <v>2279</v>
      </c>
      <c r="B186" s="7" t="s">
        <v>1395</v>
      </c>
      <c r="C186" s="7" t="s">
        <v>1396</v>
      </c>
      <c r="D186" s="7" t="s">
        <v>761</v>
      </c>
      <c r="E186" s="7" t="s">
        <v>761</v>
      </c>
      <c r="F186" s="7" t="s">
        <v>64</v>
      </c>
      <c r="G186" s="7" t="s">
        <v>761</v>
      </c>
      <c r="H186" s="7" t="s">
        <v>296</v>
      </c>
      <c r="I186" s="7" t="s">
        <v>1397</v>
      </c>
      <c r="J186" s="7" t="s">
        <v>2205</v>
      </c>
      <c r="K186" s="33">
        <v>175.56</v>
      </c>
      <c r="L186" s="33">
        <f t="shared" si="3"/>
        <v>175.56</v>
      </c>
      <c r="M186" s="33" t="e">
        <f>L186*(VLOOKUP(I186,#REF!,2,FALSE))</f>
        <v>#REF!</v>
      </c>
      <c r="N186" s="7" t="s">
        <v>67</v>
      </c>
      <c r="O186" s="7" t="s">
        <v>68</v>
      </c>
      <c r="P186" s="7" t="s">
        <v>69</v>
      </c>
      <c r="Q186" s="8">
        <v>42551.625937500001</v>
      </c>
      <c r="R186" s="8">
        <v>45473.625937500001</v>
      </c>
      <c r="S186" s="7" t="s">
        <v>70</v>
      </c>
      <c r="T186" s="8">
        <v>45473</v>
      </c>
      <c r="U186" s="7" t="s">
        <v>71</v>
      </c>
      <c r="V186" s="7" t="s">
        <v>104</v>
      </c>
      <c r="W186" s="7" t="s">
        <v>73</v>
      </c>
      <c r="X186" s="7" t="s">
        <v>73</v>
      </c>
      <c r="Y186" s="7" t="s">
        <v>74</v>
      </c>
      <c r="Z186" s="7" t="s">
        <v>106</v>
      </c>
      <c r="AA186" s="7" t="s">
        <v>1450</v>
      </c>
      <c r="AB186" s="7" t="s">
        <v>2022</v>
      </c>
      <c r="AC186" s="7" t="s">
        <v>2280</v>
      </c>
      <c r="AD186" s="8"/>
      <c r="AE186" s="8"/>
      <c r="AF186" s="7"/>
      <c r="AG186" s="7" t="s">
        <v>78</v>
      </c>
      <c r="AH186" s="7" t="s">
        <v>78</v>
      </c>
      <c r="AI186" s="8"/>
      <c r="AJ186" s="7" t="s">
        <v>78</v>
      </c>
      <c r="AK186" s="7" t="s">
        <v>78</v>
      </c>
      <c r="AL186" s="7" t="b">
        <v>0</v>
      </c>
      <c r="AM186" s="7" t="s">
        <v>2281</v>
      </c>
      <c r="AN186" s="7" t="b">
        <v>0</v>
      </c>
      <c r="AO186" s="7" t="b">
        <v>0</v>
      </c>
      <c r="AP186" s="7" t="b">
        <v>0</v>
      </c>
      <c r="AQ186" s="7" t="b">
        <v>0</v>
      </c>
      <c r="AR186" s="7" t="b">
        <v>0</v>
      </c>
      <c r="AS186" s="7" t="s">
        <v>84</v>
      </c>
      <c r="AT186" s="7" t="b">
        <v>0</v>
      </c>
      <c r="AU186" s="7" t="s">
        <v>78</v>
      </c>
      <c r="AV186" s="7" t="s">
        <v>78</v>
      </c>
      <c r="AW186" s="7" t="s">
        <v>78</v>
      </c>
      <c r="AX186" s="8">
        <v>42536</v>
      </c>
      <c r="AY186" s="7" t="s">
        <v>85</v>
      </c>
      <c r="AZ186" s="7" t="s">
        <v>86</v>
      </c>
      <c r="BA186" s="7" t="s">
        <v>87</v>
      </c>
      <c r="BB186" s="7" t="b">
        <v>0</v>
      </c>
      <c r="BC186" s="7">
        <v>4</v>
      </c>
      <c r="BD186" s="7">
        <v>4</v>
      </c>
      <c r="BE186" s="7">
        <v>357.22</v>
      </c>
      <c r="BF186" s="7">
        <v>0</v>
      </c>
      <c r="BG186" s="7"/>
      <c r="BH186" s="7">
        <v>0</v>
      </c>
      <c r="BI186" s="7">
        <v>0</v>
      </c>
      <c r="BJ186" s="9">
        <v>175.56</v>
      </c>
    </row>
    <row r="187" spans="1:62" x14ac:dyDescent="0.25">
      <c r="A187" s="10" t="s">
        <v>2270</v>
      </c>
      <c r="B187" s="11" t="s">
        <v>2271</v>
      </c>
      <c r="C187" s="11" t="s">
        <v>2272</v>
      </c>
      <c r="D187" s="11" t="s">
        <v>2273</v>
      </c>
      <c r="E187" s="11" t="s">
        <v>2273</v>
      </c>
      <c r="F187" s="11" t="s">
        <v>64</v>
      </c>
      <c r="G187" s="11" t="s">
        <v>2273</v>
      </c>
      <c r="H187" s="11" t="s">
        <v>281</v>
      </c>
      <c r="I187" s="11" t="s">
        <v>2274</v>
      </c>
      <c r="J187" s="11" t="s">
        <v>2275</v>
      </c>
      <c r="K187" s="28">
        <v>176.35</v>
      </c>
      <c r="L187" s="28">
        <f t="shared" si="3"/>
        <v>176.35</v>
      </c>
      <c r="M187" s="28" t="e">
        <f>L187*(VLOOKUP(I187,#REF!,2,FALSE))</f>
        <v>#REF!</v>
      </c>
      <c r="N187" s="11" t="s">
        <v>67</v>
      </c>
      <c r="O187" s="11" t="s">
        <v>68</v>
      </c>
      <c r="P187" s="11" t="s">
        <v>69</v>
      </c>
      <c r="Q187" s="12">
        <v>41821.466226851851</v>
      </c>
      <c r="R187" s="12">
        <v>45474.466226851851</v>
      </c>
      <c r="S187" s="11" t="s">
        <v>70</v>
      </c>
      <c r="T187" s="12">
        <v>45474</v>
      </c>
      <c r="U187" s="11" t="s">
        <v>71</v>
      </c>
      <c r="V187" s="11" t="s">
        <v>104</v>
      </c>
      <c r="W187" s="11" t="s">
        <v>73</v>
      </c>
      <c r="X187" s="11" t="s">
        <v>73</v>
      </c>
      <c r="Y187" s="11" t="s">
        <v>314</v>
      </c>
      <c r="Z187" s="11" t="s">
        <v>106</v>
      </c>
      <c r="AA187" s="11" t="s">
        <v>2276</v>
      </c>
      <c r="AB187" s="11" t="s">
        <v>2277</v>
      </c>
      <c r="AC187" s="11" t="s">
        <v>78</v>
      </c>
      <c r="AD187" s="12"/>
      <c r="AE187" s="12"/>
      <c r="AF187" s="11"/>
      <c r="AG187" s="11" t="s">
        <v>78</v>
      </c>
      <c r="AH187" s="11" t="s">
        <v>78</v>
      </c>
      <c r="AI187" s="12"/>
      <c r="AJ187" s="11" t="s">
        <v>78</v>
      </c>
      <c r="AK187" s="11" t="s">
        <v>78</v>
      </c>
      <c r="AL187" s="11" t="b">
        <v>0</v>
      </c>
      <c r="AM187" s="11" t="s">
        <v>2278</v>
      </c>
      <c r="AN187" s="11" t="b">
        <v>0</v>
      </c>
      <c r="AO187" s="11" t="b">
        <v>0</v>
      </c>
      <c r="AP187" s="11" t="b">
        <v>0</v>
      </c>
      <c r="AQ187" s="11" t="b">
        <v>0</v>
      </c>
      <c r="AR187" s="11" t="b">
        <v>0</v>
      </c>
      <c r="AS187" s="11" t="s">
        <v>84</v>
      </c>
      <c r="AT187" s="11" t="b">
        <v>0</v>
      </c>
      <c r="AU187" s="11" t="s">
        <v>317</v>
      </c>
      <c r="AV187" s="11" t="s">
        <v>78</v>
      </c>
      <c r="AW187" s="11" t="s">
        <v>78</v>
      </c>
      <c r="AX187" s="12">
        <v>41842</v>
      </c>
      <c r="AY187" s="11" t="s">
        <v>85</v>
      </c>
      <c r="AZ187" s="11" t="s">
        <v>86</v>
      </c>
      <c r="BA187" s="11" t="s">
        <v>87</v>
      </c>
      <c r="BB187" s="11" t="b">
        <v>0</v>
      </c>
      <c r="BC187" s="11">
        <v>0</v>
      </c>
      <c r="BD187" s="11">
        <v>0</v>
      </c>
      <c r="BE187" s="11"/>
      <c r="BF187" s="11">
        <v>0</v>
      </c>
      <c r="BG187" s="11"/>
      <c r="BH187" s="11">
        <v>0</v>
      </c>
      <c r="BI187" s="11">
        <v>0</v>
      </c>
      <c r="BJ187" s="13">
        <v>176.35</v>
      </c>
    </row>
    <row r="188" spans="1:62" x14ac:dyDescent="0.25">
      <c r="A188" s="10" t="s">
        <v>3055</v>
      </c>
      <c r="B188" s="11" t="s">
        <v>1395</v>
      </c>
      <c r="C188" s="11" t="s">
        <v>1396</v>
      </c>
      <c r="D188" s="11" t="s">
        <v>3056</v>
      </c>
      <c r="E188" s="11" t="s">
        <v>3056</v>
      </c>
      <c r="F188" s="11" t="s">
        <v>64</v>
      </c>
      <c r="G188" s="11" t="s">
        <v>3056</v>
      </c>
      <c r="H188" s="11" t="s">
        <v>2330</v>
      </c>
      <c r="I188" s="11" t="s">
        <v>1397</v>
      </c>
      <c r="J188" s="11" t="s">
        <v>2691</v>
      </c>
      <c r="K188" s="28">
        <v>176.42</v>
      </c>
      <c r="L188" s="28">
        <f t="shared" si="3"/>
        <v>176.42</v>
      </c>
      <c r="M188" s="28" t="e">
        <f>L188*(VLOOKUP(I188,#REF!,2,FALSE))</f>
        <v>#REF!</v>
      </c>
      <c r="N188" s="11" t="s">
        <v>67</v>
      </c>
      <c r="O188" s="11" t="s">
        <v>68</v>
      </c>
      <c r="P188" s="11" t="s">
        <v>69</v>
      </c>
      <c r="Q188" s="12">
        <v>43990</v>
      </c>
      <c r="R188" s="12">
        <v>45431.524247685185</v>
      </c>
      <c r="S188" s="11" t="s">
        <v>70</v>
      </c>
      <c r="T188" s="12">
        <v>45431</v>
      </c>
      <c r="U188" s="11" t="s">
        <v>71</v>
      </c>
      <c r="V188" s="11" t="s">
        <v>104</v>
      </c>
      <c r="W188" s="11" t="s">
        <v>73</v>
      </c>
      <c r="X188" s="11" t="s">
        <v>73</v>
      </c>
      <c r="Y188" s="11" t="s">
        <v>105</v>
      </c>
      <c r="Z188" s="11" t="s">
        <v>106</v>
      </c>
      <c r="AA188" s="11" t="s">
        <v>1398</v>
      </c>
      <c r="AB188" s="11" t="s">
        <v>1964</v>
      </c>
      <c r="AC188" s="11" t="s">
        <v>78</v>
      </c>
      <c r="AD188" s="12"/>
      <c r="AE188" s="12"/>
      <c r="AF188" s="11"/>
      <c r="AG188" s="11" t="s">
        <v>78</v>
      </c>
      <c r="AH188" s="11" t="s">
        <v>78</v>
      </c>
      <c r="AI188" s="12"/>
      <c r="AJ188" s="11" t="s">
        <v>3057</v>
      </c>
      <c r="AK188" s="11" t="s">
        <v>78</v>
      </c>
      <c r="AL188" s="11" t="b">
        <v>0</v>
      </c>
      <c r="AM188" s="11" t="s">
        <v>3058</v>
      </c>
      <c r="AN188" s="11" t="b">
        <v>0</v>
      </c>
      <c r="AO188" s="11" t="b">
        <v>0</v>
      </c>
      <c r="AP188" s="11" t="b">
        <v>0</v>
      </c>
      <c r="AQ188" s="11" t="b">
        <v>0</v>
      </c>
      <c r="AR188" s="11" t="b">
        <v>0</v>
      </c>
      <c r="AS188" s="11" t="s">
        <v>84</v>
      </c>
      <c r="AT188" s="11" t="b">
        <v>0</v>
      </c>
      <c r="AU188" s="11" t="s">
        <v>1700</v>
      </c>
      <c r="AV188" s="11" t="s">
        <v>78</v>
      </c>
      <c r="AW188" s="11" t="s">
        <v>78</v>
      </c>
      <c r="AX188" s="12">
        <v>43999</v>
      </c>
      <c r="AY188" s="11" t="s">
        <v>85</v>
      </c>
      <c r="AZ188" s="11" t="s">
        <v>86</v>
      </c>
      <c r="BA188" s="11" t="s">
        <v>87</v>
      </c>
      <c r="BB188" s="11" t="b">
        <v>0</v>
      </c>
      <c r="BC188" s="11">
        <v>1</v>
      </c>
      <c r="BD188" s="11">
        <v>1</v>
      </c>
      <c r="BE188" s="11">
        <v>80.48</v>
      </c>
      <c r="BF188" s="11">
        <v>0</v>
      </c>
      <c r="BG188" s="11"/>
      <c r="BH188" s="11">
        <v>0</v>
      </c>
      <c r="BI188" s="11">
        <v>0</v>
      </c>
      <c r="BJ188" s="13">
        <v>176.42</v>
      </c>
    </row>
    <row r="189" spans="1:62" x14ac:dyDescent="0.25">
      <c r="A189" s="6" t="s">
        <v>2172</v>
      </c>
      <c r="B189" s="7" t="s">
        <v>2147</v>
      </c>
      <c r="C189" s="7" t="s">
        <v>2148</v>
      </c>
      <c r="D189" s="7" t="s">
        <v>2173</v>
      </c>
      <c r="E189" s="7" t="s">
        <v>2173</v>
      </c>
      <c r="F189" s="7" t="s">
        <v>2174</v>
      </c>
      <c r="G189" s="7" t="s">
        <v>2173</v>
      </c>
      <c r="H189" s="7" t="s">
        <v>281</v>
      </c>
      <c r="I189" s="7" t="s">
        <v>2150</v>
      </c>
      <c r="J189" s="7" t="s">
        <v>2148</v>
      </c>
      <c r="K189" s="33">
        <v>176.83</v>
      </c>
      <c r="L189" s="33">
        <f t="shared" si="3"/>
        <v>176.83</v>
      </c>
      <c r="M189" s="33" t="e">
        <f>L189*(VLOOKUP(I189,#REF!,2,FALSE))</f>
        <v>#REF!</v>
      </c>
      <c r="N189" s="7" t="s">
        <v>67</v>
      </c>
      <c r="O189" s="7" t="s">
        <v>68</v>
      </c>
      <c r="P189" s="7" t="s">
        <v>160</v>
      </c>
      <c r="Q189" s="8">
        <v>43854.495740740742</v>
      </c>
      <c r="R189" s="8">
        <v>45315.495740740742</v>
      </c>
      <c r="S189" s="7" t="s">
        <v>70</v>
      </c>
      <c r="T189" s="8">
        <v>45315</v>
      </c>
      <c r="U189" s="7" t="s">
        <v>71</v>
      </c>
      <c r="V189" s="7" t="s">
        <v>104</v>
      </c>
      <c r="W189" s="7" t="s">
        <v>73</v>
      </c>
      <c r="X189" s="7" t="s">
        <v>73</v>
      </c>
      <c r="Y189" s="7" t="s">
        <v>74</v>
      </c>
      <c r="Z189" s="7" t="s">
        <v>264</v>
      </c>
      <c r="AA189" s="7" t="s">
        <v>2168</v>
      </c>
      <c r="AB189" s="7" t="s">
        <v>2175</v>
      </c>
      <c r="AC189" s="7" t="s">
        <v>504</v>
      </c>
      <c r="AD189" s="8"/>
      <c r="AE189" s="8"/>
      <c r="AF189" s="7"/>
      <c r="AG189" s="7" t="s">
        <v>78</v>
      </c>
      <c r="AH189" s="7" t="s">
        <v>78</v>
      </c>
      <c r="AI189" s="8"/>
      <c r="AJ189" s="7" t="s">
        <v>78</v>
      </c>
      <c r="AK189" s="7" t="s">
        <v>78</v>
      </c>
      <c r="AL189" s="7" t="b">
        <v>0</v>
      </c>
      <c r="AM189" s="7" t="s">
        <v>2176</v>
      </c>
      <c r="AN189" s="7" t="b">
        <v>1</v>
      </c>
      <c r="AO189" s="7" t="b">
        <v>0</v>
      </c>
      <c r="AP189" s="7" t="b">
        <v>0</v>
      </c>
      <c r="AQ189" s="7" t="b">
        <v>0</v>
      </c>
      <c r="AR189" s="7" t="b">
        <v>0</v>
      </c>
      <c r="AS189" s="7" t="s">
        <v>84</v>
      </c>
      <c r="AT189" s="7" t="b">
        <v>0</v>
      </c>
      <c r="AU189" s="7" t="s">
        <v>2071</v>
      </c>
      <c r="AV189" s="7" t="s">
        <v>317</v>
      </c>
      <c r="AW189" s="7" t="s">
        <v>78</v>
      </c>
      <c r="AX189" s="8">
        <v>43882</v>
      </c>
      <c r="AY189" s="7" t="s">
        <v>85</v>
      </c>
      <c r="AZ189" s="7" t="s">
        <v>86</v>
      </c>
      <c r="BA189" s="7" t="s">
        <v>87</v>
      </c>
      <c r="BB189" s="7" t="b">
        <v>0</v>
      </c>
      <c r="BC189" s="7">
        <v>0</v>
      </c>
      <c r="BD189" s="7">
        <v>0</v>
      </c>
      <c r="BE189" s="7"/>
      <c r="BF189" s="7">
        <v>0</v>
      </c>
      <c r="BG189" s="7"/>
      <c r="BH189" s="7">
        <v>0</v>
      </c>
      <c r="BI189" s="7">
        <v>0</v>
      </c>
      <c r="BJ189" s="9">
        <v>176.83</v>
      </c>
    </row>
    <row r="190" spans="1:62" x14ac:dyDescent="0.25">
      <c r="A190" s="10" t="s">
        <v>3093</v>
      </c>
      <c r="B190" s="11" t="s">
        <v>1395</v>
      </c>
      <c r="C190" s="11" t="s">
        <v>1396</v>
      </c>
      <c r="D190" s="11" t="s">
        <v>2320</v>
      </c>
      <c r="E190" s="11" t="s">
        <v>2320</v>
      </c>
      <c r="F190" s="11" t="s">
        <v>64</v>
      </c>
      <c r="G190" s="11" t="s">
        <v>2320</v>
      </c>
      <c r="H190" s="11" t="s">
        <v>2330</v>
      </c>
      <c r="I190" s="11" t="s">
        <v>1397</v>
      </c>
      <c r="J190" s="11" t="s">
        <v>2691</v>
      </c>
      <c r="K190" s="28">
        <v>177.34</v>
      </c>
      <c r="L190" s="28">
        <f t="shared" si="3"/>
        <v>177.34</v>
      </c>
      <c r="M190" s="28" t="e">
        <f>L190*(VLOOKUP(I190,#REF!,2,FALSE))</f>
        <v>#REF!</v>
      </c>
      <c r="N190" s="11" t="s">
        <v>67</v>
      </c>
      <c r="O190" s="11" t="s">
        <v>68</v>
      </c>
      <c r="P190" s="11" t="s">
        <v>69</v>
      </c>
      <c r="Q190" s="12">
        <v>44089.520868055559</v>
      </c>
      <c r="R190" s="12">
        <v>45184.520868055559</v>
      </c>
      <c r="S190" s="11" t="s">
        <v>70</v>
      </c>
      <c r="T190" s="12">
        <v>45184</v>
      </c>
      <c r="U190" s="11" t="s">
        <v>71</v>
      </c>
      <c r="V190" s="11" t="s">
        <v>104</v>
      </c>
      <c r="W190" s="11" t="s">
        <v>73</v>
      </c>
      <c r="X190" s="11" t="s">
        <v>73</v>
      </c>
      <c r="Y190" s="11" t="s">
        <v>92</v>
      </c>
      <c r="Z190" s="11" t="s">
        <v>106</v>
      </c>
      <c r="AA190" s="11" t="s">
        <v>1398</v>
      </c>
      <c r="AB190" s="11" t="s">
        <v>3094</v>
      </c>
      <c r="AC190" s="11" t="s">
        <v>3095</v>
      </c>
      <c r="AD190" s="12"/>
      <c r="AE190" s="12"/>
      <c r="AF190" s="11"/>
      <c r="AG190" s="11" t="s">
        <v>78</v>
      </c>
      <c r="AH190" s="11" t="s">
        <v>78</v>
      </c>
      <c r="AI190" s="12"/>
      <c r="AJ190" s="11" t="s">
        <v>3096</v>
      </c>
      <c r="AK190" s="11" t="s">
        <v>78</v>
      </c>
      <c r="AL190" s="11" t="b">
        <v>0</v>
      </c>
      <c r="AM190" s="11" t="s">
        <v>3097</v>
      </c>
      <c r="AN190" s="11" t="b">
        <v>0</v>
      </c>
      <c r="AO190" s="11" t="b">
        <v>0</v>
      </c>
      <c r="AP190" s="11" t="b">
        <v>0</v>
      </c>
      <c r="AQ190" s="11" t="b">
        <v>0</v>
      </c>
      <c r="AR190" s="11" t="b">
        <v>0</v>
      </c>
      <c r="AS190" s="11" t="s">
        <v>84</v>
      </c>
      <c r="AT190" s="11" t="b">
        <v>0</v>
      </c>
      <c r="AU190" s="11" t="s">
        <v>1700</v>
      </c>
      <c r="AV190" s="11" t="s">
        <v>78</v>
      </c>
      <c r="AW190" s="11" t="s">
        <v>78</v>
      </c>
      <c r="AX190" s="12">
        <v>44096</v>
      </c>
      <c r="AY190" s="11" t="s">
        <v>85</v>
      </c>
      <c r="AZ190" s="11" t="s">
        <v>86</v>
      </c>
      <c r="BA190" s="11" t="s">
        <v>87</v>
      </c>
      <c r="BB190" s="11" t="b">
        <v>0</v>
      </c>
      <c r="BC190" s="11">
        <v>1</v>
      </c>
      <c r="BD190" s="11">
        <v>1</v>
      </c>
      <c r="BE190" s="11">
        <v>38.94</v>
      </c>
      <c r="BF190" s="11">
        <v>0</v>
      </c>
      <c r="BG190" s="11"/>
      <c r="BH190" s="11">
        <v>0</v>
      </c>
      <c r="BI190" s="11">
        <v>0</v>
      </c>
      <c r="BJ190" s="13">
        <v>177.34</v>
      </c>
    </row>
    <row r="191" spans="1:62" x14ac:dyDescent="0.25">
      <c r="A191" s="6" t="s">
        <v>1286</v>
      </c>
      <c r="B191" s="7" t="s">
        <v>1174</v>
      </c>
      <c r="C191" s="7" t="s">
        <v>1175</v>
      </c>
      <c r="D191" s="7" t="s">
        <v>1287</v>
      </c>
      <c r="E191" s="7" t="s">
        <v>1287</v>
      </c>
      <c r="F191" s="7" t="s">
        <v>64</v>
      </c>
      <c r="G191" s="7" t="s">
        <v>1287</v>
      </c>
      <c r="H191" s="7" t="s">
        <v>281</v>
      </c>
      <c r="I191" s="7" t="s">
        <v>1176</v>
      </c>
      <c r="J191" s="7" t="s">
        <v>1279</v>
      </c>
      <c r="K191" s="33">
        <v>177.5</v>
      </c>
      <c r="L191" s="33">
        <f t="shared" si="3"/>
        <v>177.5</v>
      </c>
      <c r="M191" s="33" t="e">
        <f>L191*(VLOOKUP(I191,#REF!,2,FALSE))</f>
        <v>#REF!</v>
      </c>
      <c r="N191" s="7" t="s">
        <v>67</v>
      </c>
      <c r="O191" s="7" t="s">
        <v>68</v>
      </c>
      <c r="P191" s="7" t="s">
        <v>69</v>
      </c>
      <c r="Q191" s="8">
        <v>44427.503449074073</v>
      </c>
      <c r="R191" s="8">
        <v>45523.503449074073</v>
      </c>
      <c r="S191" s="7" t="s">
        <v>70</v>
      </c>
      <c r="T191" s="8">
        <v>45523</v>
      </c>
      <c r="U191" s="7" t="s">
        <v>71</v>
      </c>
      <c r="V191" s="7" t="s">
        <v>104</v>
      </c>
      <c r="W191" s="7" t="s">
        <v>73</v>
      </c>
      <c r="X191" s="7" t="s">
        <v>73</v>
      </c>
      <c r="Y191" s="7" t="s">
        <v>74</v>
      </c>
      <c r="Z191" s="7" t="s">
        <v>106</v>
      </c>
      <c r="AA191" s="7" t="s">
        <v>1178</v>
      </c>
      <c r="AB191" s="7" t="s">
        <v>1288</v>
      </c>
      <c r="AC191" s="7" t="s">
        <v>78</v>
      </c>
      <c r="AD191" s="8"/>
      <c r="AE191" s="8"/>
      <c r="AF191" s="7"/>
      <c r="AG191" s="7" t="s">
        <v>78</v>
      </c>
      <c r="AH191" s="7" t="s">
        <v>78</v>
      </c>
      <c r="AI191" s="8"/>
      <c r="AJ191" s="7" t="s">
        <v>78</v>
      </c>
      <c r="AK191" s="7" t="s">
        <v>78</v>
      </c>
      <c r="AL191" s="7" t="b">
        <v>0</v>
      </c>
      <c r="AM191" s="7" t="s">
        <v>1289</v>
      </c>
      <c r="AN191" s="7" t="b">
        <v>0</v>
      </c>
      <c r="AO191" s="7" t="b">
        <v>0</v>
      </c>
      <c r="AP191" s="7" t="b">
        <v>0</v>
      </c>
      <c r="AQ191" s="7" t="b">
        <v>0</v>
      </c>
      <c r="AR191" s="7" t="b">
        <v>0</v>
      </c>
      <c r="AS191" s="7" t="s">
        <v>84</v>
      </c>
      <c r="AT191" s="7" t="b">
        <v>0</v>
      </c>
      <c r="AU191" s="7" t="s">
        <v>1258</v>
      </c>
      <c r="AV191" s="7" t="s">
        <v>78</v>
      </c>
      <c r="AW191" s="7" t="s">
        <v>78</v>
      </c>
      <c r="AX191" s="8">
        <v>44396</v>
      </c>
      <c r="AY191" s="7" t="s">
        <v>85</v>
      </c>
      <c r="AZ191" s="7" t="s">
        <v>86</v>
      </c>
      <c r="BA191" s="7" t="s">
        <v>87</v>
      </c>
      <c r="BB191" s="7" t="b">
        <v>0</v>
      </c>
      <c r="BC191" s="7">
        <v>0</v>
      </c>
      <c r="BD191" s="7">
        <v>0</v>
      </c>
      <c r="BE191" s="7"/>
      <c r="BF191" s="7">
        <v>0</v>
      </c>
      <c r="BG191" s="7"/>
      <c r="BH191" s="7">
        <v>0</v>
      </c>
      <c r="BI191" s="7">
        <v>0</v>
      </c>
      <c r="BJ191" s="9">
        <v>177.5</v>
      </c>
    </row>
    <row r="192" spans="1:62" x14ac:dyDescent="0.25">
      <c r="A192" s="10" t="s">
        <v>3160</v>
      </c>
      <c r="B192" s="11" t="s">
        <v>1395</v>
      </c>
      <c r="C192" s="11" t="s">
        <v>1396</v>
      </c>
      <c r="D192" s="11" t="s">
        <v>1941</v>
      </c>
      <c r="E192" s="11" t="s">
        <v>1941</v>
      </c>
      <c r="F192" s="11" t="s">
        <v>64</v>
      </c>
      <c r="G192" s="11" t="s">
        <v>1941</v>
      </c>
      <c r="H192" s="11" t="s">
        <v>2330</v>
      </c>
      <c r="I192" s="11" t="s">
        <v>1397</v>
      </c>
      <c r="J192" s="11" t="s">
        <v>2691</v>
      </c>
      <c r="K192" s="28">
        <v>178.13</v>
      </c>
      <c r="L192" s="28">
        <f t="shared" si="3"/>
        <v>178.13</v>
      </c>
      <c r="M192" s="28" t="e">
        <f>L192*(VLOOKUP(I192,#REF!,2,FALSE))</f>
        <v>#REF!</v>
      </c>
      <c r="N192" s="11" t="s">
        <v>67</v>
      </c>
      <c r="O192" s="11" t="s">
        <v>68</v>
      </c>
      <c r="P192" s="11" t="s">
        <v>69</v>
      </c>
      <c r="Q192" s="12">
        <v>45101</v>
      </c>
      <c r="R192" s="12">
        <v>45467.519363425927</v>
      </c>
      <c r="S192" s="11" t="s">
        <v>70</v>
      </c>
      <c r="T192" s="12">
        <v>45467</v>
      </c>
      <c r="U192" s="11" t="s">
        <v>71</v>
      </c>
      <c r="V192" s="11" t="s">
        <v>104</v>
      </c>
      <c r="W192" s="11" t="s">
        <v>73</v>
      </c>
      <c r="X192" s="11" t="s">
        <v>73</v>
      </c>
      <c r="Y192" s="11" t="s">
        <v>74</v>
      </c>
      <c r="Z192" s="11" t="s">
        <v>106</v>
      </c>
      <c r="AA192" s="11" t="s">
        <v>1398</v>
      </c>
      <c r="AB192" s="11" t="s">
        <v>3161</v>
      </c>
      <c r="AC192" s="11" t="s">
        <v>78</v>
      </c>
      <c r="AD192" s="12"/>
      <c r="AE192" s="12"/>
      <c r="AF192" s="11"/>
      <c r="AG192" s="11" t="s">
        <v>78</v>
      </c>
      <c r="AH192" s="11" t="s">
        <v>78</v>
      </c>
      <c r="AI192" s="12"/>
      <c r="AJ192" s="11" t="s">
        <v>3162</v>
      </c>
      <c r="AK192" s="11" t="s">
        <v>78</v>
      </c>
      <c r="AL192" s="11" t="b">
        <v>0</v>
      </c>
      <c r="AM192" s="11" t="s">
        <v>3163</v>
      </c>
      <c r="AN192" s="11" t="b">
        <v>0</v>
      </c>
      <c r="AO192" s="11" t="b">
        <v>0</v>
      </c>
      <c r="AP192" s="11" t="b">
        <v>0</v>
      </c>
      <c r="AQ192" s="11" t="b">
        <v>0</v>
      </c>
      <c r="AR192" s="11" t="b">
        <v>0</v>
      </c>
      <c r="AS192" s="11" t="s">
        <v>84</v>
      </c>
      <c r="AT192" s="11" t="b">
        <v>0</v>
      </c>
      <c r="AU192" s="11" t="s">
        <v>1700</v>
      </c>
      <c r="AV192" s="11" t="s">
        <v>78</v>
      </c>
      <c r="AW192" s="11" t="s">
        <v>78</v>
      </c>
      <c r="AX192" s="12">
        <v>45110</v>
      </c>
      <c r="AY192" s="11" t="s">
        <v>85</v>
      </c>
      <c r="AZ192" s="11" t="s">
        <v>86</v>
      </c>
      <c r="BA192" s="11" t="s">
        <v>87</v>
      </c>
      <c r="BB192" s="11" t="b">
        <v>0</v>
      </c>
      <c r="BC192" s="11">
        <v>0</v>
      </c>
      <c r="BD192" s="11">
        <v>0</v>
      </c>
      <c r="BE192" s="11"/>
      <c r="BF192" s="11">
        <v>0</v>
      </c>
      <c r="BG192" s="11"/>
      <c r="BH192" s="11">
        <v>0</v>
      </c>
      <c r="BI192" s="11">
        <v>0</v>
      </c>
      <c r="BJ192" s="13">
        <v>178.13</v>
      </c>
    </row>
    <row r="193" spans="1:62" x14ac:dyDescent="0.25">
      <c r="A193" s="6" t="s">
        <v>1687</v>
      </c>
      <c r="B193" s="7" t="s">
        <v>1395</v>
      </c>
      <c r="C193" s="7" t="s">
        <v>1396</v>
      </c>
      <c r="D193" s="7" t="s">
        <v>1688</v>
      </c>
      <c r="E193" s="7" t="s">
        <v>1688</v>
      </c>
      <c r="F193" s="7" t="s">
        <v>64</v>
      </c>
      <c r="G193" s="7" t="s">
        <v>1688</v>
      </c>
      <c r="H193" s="7" t="s">
        <v>281</v>
      </c>
      <c r="I193" s="7" t="s">
        <v>1397</v>
      </c>
      <c r="J193" s="7" t="s">
        <v>1406</v>
      </c>
      <c r="K193" s="33">
        <v>178.53</v>
      </c>
      <c r="L193" s="33">
        <f t="shared" si="3"/>
        <v>178.53</v>
      </c>
      <c r="M193" s="33" t="e">
        <f>L193*(VLOOKUP(I193,#REF!,2,FALSE))</f>
        <v>#REF!</v>
      </c>
      <c r="N193" s="7" t="s">
        <v>67</v>
      </c>
      <c r="O193" s="7" t="s">
        <v>68</v>
      </c>
      <c r="P193" s="7" t="s">
        <v>69</v>
      </c>
      <c r="Q193" s="8">
        <v>43399.419305555559</v>
      </c>
      <c r="R193" s="8">
        <v>45225.419305555559</v>
      </c>
      <c r="S193" s="7" t="s">
        <v>70</v>
      </c>
      <c r="T193" s="8">
        <v>45225</v>
      </c>
      <c r="U193" s="7" t="s">
        <v>71</v>
      </c>
      <c r="V193" s="7" t="s">
        <v>104</v>
      </c>
      <c r="W193" s="7" t="s">
        <v>73</v>
      </c>
      <c r="X193" s="7" t="s">
        <v>73</v>
      </c>
      <c r="Y193" s="7" t="s">
        <v>105</v>
      </c>
      <c r="Z193" s="7" t="s">
        <v>106</v>
      </c>
      <c r="AA193" s="7" t="s">
        <v>1421</v>
      </c>
      <c r="AB193" s="7" t="s">
        <v>1677</v>
      </c>
      <c r="AC193" s="7" t="s">
        <v>1689</v>
      </c>
      <c r="AD193" s="8"/>
      <c r="AE193" s="8"/>
      <c r="AF193" s="7"/>
      <c r="AG193" s="7" t="s">
        <v>78</v>
      </c>
      <c r="AH193" s="7" t="s">
        <v>78</v>
      </c>
      <c r="AI193" s="8"/>
      <c r="AJ193" s="7" t="s">
        <v>78</v>
      </c>
      <c r="AK193" s="7" t="s">
        <v>78</v>
      </c>
      <c r="AL193" s="7" t="b">
        <v>0</v>
      </c>
      <c r="AM193" s="7" t="s">
        <v>1690</v>
      </c>
      <c r="AN193" s="7" t="b">
        <v>0</v>
      </c>
      <c r="AO193" s="7" t="b">
        <v>0</v>
      </c>
      <c r="AP193" s="7" t="b">
        <v>0</v>
      </c>
      <c r="AQ193" s="7" t="b">
        <v>0</v>
      </c>
      <c r="AR193" s="7" t="b">
        <v>0</v>
      </c>
      <c r="AS193" s="7" t="s">
        <v>84</v>
      </c>
      <c r="AT193" s="7" t="b">
        <v>0</v>
      </c>
      <c r="AU193" s="7" t="s">
        <v>317</v>
      </c>
      <c r="AV193" s="7" t="s">
        <v>78</v>
      </c>
      <c r="AW193" s="7" t="s">
        <v>78</v>
      </c>
      <c r="AX193" s="8">
        <v>43399</v>
      </c>
      <c r="AY193" s="7" t="s">
        <v>85</v>
      </c>
      <c r="AZ193" s="7" t="s">
        <v>86</v>
      </c>
      <c r="BA193" s="7" t="s">
        <v>87</v>
      </c>
      <c r="BB193" s="7" t="b">
        <v>0</v>
      </c>
      <c r="BC193" s="7">
        <v>1</v>
      </c>
      <c r="BD193" s="7">
        <v>1</v>
      </c>
      <c r="BE193" s="7">
        <v>150</v>
      </c>
      <c r="BF193" s="7">
        <v>1</v>
      </c>
      <c r="BG193" s="7">
        <v>150</v>
      </c>
      <c r="BH193" s="7">
        <v>1</v>
      </c>
      <c r="BI193" s="7">
        <v>150</v>
      </c>
      <c r="BJ193" s="9">
        <v>178.53</v>
      </c>
    </row>
    <row r="194" spans="1:62" x14ac:dyDescent="0.25">
      <c r="A194" s="10" t="s">
        <v>2956</v>
      </c>
      <c r="B194" s="11" t="s">
        <v>1395</v>
      </c>
      <c r="C194" s="11" t="s">
        <v>1396</v>
      </c>
      <c r="D194" s="11" t="s">
        <v>2957</v>
      </c>
      <c r="E194" s="11" t="s">
        <v>2957</v>
      </c>
      <c r="F194" s="11" t="s">
        <v>64</v>
      </c>
      <c r="G194" s="11" t="s">
        <v>2957</v>
      </c>
      <c r="H194" s="11" t="s">
        <v>2330</v>
      </c>
      <c r="I194" s="11" t="s">
        <v>1397</v>
      </c>
      <c r="J194" s="11" t="s">
        <v>2855</v>
      </c>
      <c r="K194" s="28">
        <v>178.61</v>
      </c>
      <c r="L194" s="28">
        <f t="shared" si="3"/>
        <v>178.61</v>
      </c>
      <c r="M194" s="28" t="e">
        <f>L194*(VLOOKUP(I194,#REF!,2,FALSE))</f>
        <v>#REF!</v>
      </c>
      <c r="N194" s="11" t="s">
        <v>67</v>
      </c>
      <c r="O194" s="11" t="s">
        <v>68</v>
      </c>
      <c r="P194" s="11" t="s">
        <v>69</v>
      </c>
      <c r="Q194" s="12">
        <v>43648.607916666668</v>
      </c>
      <c r="R194" s="12">
        <v>45475.607916666668</v>
      </c>
      <c r="S194" s="11" t="s">
        <v>70</v>
      </c>
      <c r="T194" s="12">
        <v>45475</v>
      </c>
      <c r="U194" s="11" t="s">
        <v>71</v>
      </c>
      <c r="V194" s="11" t="s">
        <v>104</v>
      </c>
      <c r="W194" s="11" t="s">
        <v>73</v>
      </c>
      <c r="X194" s="11" t="s">
        <v>73</v>
      </c>
      <c r="Y194" s="11" t="s">
        <v>74</v>
      </c>
      <c r="Z194" s="11" t="s">
        <v>106</v>
      </c>
      <c r="AA194" s="11" t="s">
        <v>1485</v>
      </c>
      <c r="AB194" s="11" t="s">
        <v>2958</v>
      </c>
      <c r="AC194" s="11" t="s">
        <v>2959</v>
      </c>
      <c r="AD194" s="12"/>
      <c r="AE194" s="12"/>
      <c r="AF194" s="11"/>
      <c r="AG194" s="11" t="s">
        <v>78</v>
      </c>
      <c r="AH194" s="11" t="s">
        <v>78</v>
      </c>
      <c r="AI194" s="12"/>
      <c r="AJ194" s="11" t="s">
        <v>2960</v>
      </c>
      <c r="AK194" s="11" t="s">
        <v>78</v>
      </c>
      <c r="AL194" s="11" t="b">
        <v>0</v>
      </c>
      <c r="AM194" s="11" t="s">
        <v>2961</v>
      </c>
      <c r="AN194" s="11" t="b">
        <v>0</v>
      </c>
      <c r="AO194" s="11" t="b">
        <v>0</v>
      </c>
      <c r="AP194" s="11" t="b">
        <v>0</v>
      </c>
      <c r="AQ194" s="11" t="b">
        <v>0</v>
      </c>
      <c r="AR194" s="11" t="b">
        <v>0</v>
      </c>
      <c r="AS194" s="11" t="s">
        <v>84</v>
      </c>
      <c r="AT194" s="11" t="b">
        <v>0</v>
      </c>
      <c r="AU194" s="11" t="s">
        <v>2437</v>
      </c>
      <c r="AV194" s="11" t="s">
        <v>78</v>
      </c>
      <c r="AW194" s="11" t="s">
        <v>78</v>
      </c>
      <c r="AX194" s="12">
        <v>43650</v>
      </c>
      <c r="AY194" s="11" t="s">
        <v>85</v>
      </c>
      <c r="AZ194" s="11" t="s">
        <v>86</v>
      </c>
      <c r="BA194" s="11" t="s">
        <v>87</v>
      </c>
      <c r="BB194" s="11" t="b">
        <v>0</v>
      </c>
      <c r="BC194" s="11">
        <v>3</v>
      </c>
      <c r="BD194" s="11">
        <v>3</v>
      </c>
      <c r="BE194" s="11">
        <v>328.37</v>
      </c>
      <c r="BF194" s="11">
        <v>0</v>
      </c>
      <c r="BG194" s="11"/>
      <c r="BH194" s="11">
        <v>0</v>
      </c>
      <c r="BI194" s="11">
        <v>0</v>
      </c>
      <c r="BJ194" s="13">
        <v>178.61</v>
      </c>
    </row>
    <row r="195" spans="1:62" x14ac:dyDescent="0.25">
      <c r="A195" s="6" t="s">
        <v>2864</v>
      </c>
      <c r="B195" s="7" t="s">
        <v>1395</v>
      </c>
      <c r="C195" s="7" t="s">
        <v>1396</v>
      </c>
      <c r="D195" s="7" t="s">
        <v>2865</v>
      </c>
      <c r="E195" s="7" t="s">
        <v>2265</v>
      </c>
      <c r="F195" s="7" t="s">
        <v>64</v>
      </c>
      <c r="G195" s="7" t="s">
        <v>2265</v>
      </c>
      <c r="H195" s="7" t="s">
        <v>2330</v>
      </c>
      <c r="I195" s="7" t="s">
        <v>1397</v>
      </c>
      <c r="J195" s="7" t="s">
        <v>2691</v>
      </c>
      <c r="K195" s="33">
        <v>178.91</v>
      </c>
      <c r="L195" s="33">
        <f t="shared" si="3"/>
        <v>178.91</v>
      </c>
      <c r="M195" s="33" t="e">
        <f>L195*(VLOOKUP(I195,#REF!,2,FALSE))</f>
        <v>#REF!</v>
      </c>
      <c r="N195" s="7" t="s">
        <v>67</v>
      </c>
      <c r="O195" s="7" t="s">
        <v>68</v>
      </c>
      <c r="P195" s="7" t="s">
        <v>69</v>
      </c>
      <c r="Q195" s="8">
        <v>43217.736180555556</v>
      </c>
      <c r="R195" s="8">
        <v>45409.77547453704</v>
      </c>
      <c r="S195" s="7" t="s">
        <v>70</v>
      </c>
      <c r="T195" s="8">
        <v>45409</v>
      </c>
      <c r="U195" s="7" t="s">
        <v>71</v>
      </c>
      <c r="V195" s="7" t="s">
        <v>104</v>
      </c>
      <c r="W195" s="7" t="s">
        <v>73</v>
      </c>
      <c r="X195" s="7" t="s">
        <v>73</v>
      </c>
      <c r="Y195" s="7" t="s">
        <v>287</v>
      </c>
      <c r="Z195" s="7" t="s">
        <v>106</v>
      </c>
      <c r="AA195" s="7" t="s">
        <v>1398</v>
      </c>
      <c r="AB195" s="7" t="s">
        <v>1431</v>
      </c>
      <c r="AC195" s="7" t="s">
        <v>78</v>
      </c>
      <c r="AD195" s="8"/>
      <c r="AE195" s="8"/>
      <c r="AF195" s="7"/>
      <c r="AG195" s="7" t="s">
        <v>78</v>
      </c>
      <c r="AH195" s="7" t="s">
        <v>78</v>
      </c>
      <c r="AI195" s="8"/>
      <c r="AJ195" s="7" t="s">
        <v>2866</v>
      </c>
      <c r="AK195" s="7" t="s">
        <v>78</v>
      </c>
      <c r="AL195" s="7" t="b">
        <v>0</v>
      </c>
      <c r="AM195" s="7" t="s">
        <v>2867</v>
      </c>
      <c r="AN195" s="7" t="b">
        <v>0</v>
      </c>
      <c r="AO195" s="7" t="b">
        <v>0</v>
      </c>
      <c r="AP195" s="7" t="b">
        <v>0</v>
      </c>
      <c r="AQ195" s="7" t="b">
        <v>0</v>
      </c>
      <c r="AR195" s="7" t="b">
        <v>0</v>
      </c>
      <c r="AS195" s="7" t="s">
        <v>84</v>
      </c>
      <c r="AT195" s="7" t="b">
        <v>0</v>
      </c>
      <c r="AU195" s="7" t="s">
        <v>1700</v>
      </c>
      <c r="AV195" s="7" t="s">
        <v>78</v>
      </c>
      <c r="AW195" s="7" t="s">
        <v>78</v>
      </c>
      <c r="AX195" s="8">
        <v>43210</v>
      </c>
      <c r="AY195" s="7" t="s">
        <v>85</v>
      </c>
      <c r="AZ195" s="7" t="s">
        <v>86</v>
      </c>
      <c r="BA195" s="7" t="s">
        <v>87</v>
      </c>
      <c r="BB195" s="7" t="b">
        <v>0</v>
      </c>
      <c r="BC195" s="7">
        <v>2</v>
      </c>
      <c r="BD195" s="7">
        <v>2</v>
      </c>
      <c r="BE195" s="7">
        <v>2212.3000000000002</v>
      </c>
      <c r="BF195" s="7">
        <v>0</v>
      </c>
      <c r="BG195" s="7"/>
      <c r="BH195" s="7">
        <v>0</v>
      </c>
      <c r="BI195" s="7">
        <v>0</v>
      </c>
      <c r="BJ195" s="9">
        <v>178.91</v>
      </c>
    </row>
    <row r="196" spans="1:62" x14ac:dyDescent="0.25">
      <c r="A196" s="6" t="s">
        <v>671</v>
      </c>
      <c r="B196" s="7" t="s">
        <v>61</v>
      </c>
      <c r="C196" s="7" t="s">
        <v>62</v>
      </c>
      <c r="D196" s="7" t="s">
        <v>672</v>
      </c>
      <c r="E196" s="7" t="s">
        <v>672</v>
      </c>
      <c r="F196" s="7" t="s">
        <v>64</v>
      </c>
      <c r="G196" s="7" t="s">
        <v>672</v>
      </c>
      <c r="H196" s="7" t="s">
        <v>532</v>
      </c>
      <c r="I196" s="7" t="s">
        <v>66</v>
      </c>
      <c r="J196" s="7"/>
      <c r="K196" s="33">
        <v>179.29</v>
      </c>
      <c r="L196" s="33">
        <f t="shared" si="3"/>
        <v>179.29</v>
      </c>
      <c r="M196" s="33" t="e">
        <f>L196*(VLOOKUP(I196,#REF!,2,FALSE))</f>
        <v>#REF!</v>
      </c>
      <c r="N196" s="7" t="s">
        <v>67</v>
      </c>
      <c r="O196" s="7" t="s">
        <v>68</v>
      </c>
      <c r="P196" s="7" t="s">
        <v>69</v>
      </c>
      <c r="Q196" s="8">
        <v>44391.469965277778</v>
      </c>
      <c r="R196" s="8">
        <v>45139.469965277778</v>
      </c>
      <c r="S196" s="7" t="s">
        <v>70</v>
      </c>
      <c r="T196" s="8">
        <v>45505</v>
      </c>
      <c r="U196" s="7" t="s">
        <v>91</v>
      </c>
      <c r="V196" s="7" t="s">
        <v>104</v>
      </c>
      <c r="W196" s="7" t="s">
        <v>73</v>
      </c>
      <c r="X196" s="7" t="s">
        <v>73</v>
      </c>
      <c r="Y196" s="7" t="s">
        <v>74</v>
      </c>
      <c r="Z196" s="7" t="s">
        <v>75</v>
      </c>
      <c r="AA196" s="7" t="s">
        <v>76</v>
      </c>
      <c r="AB196" s="7" t="s">
        <v>673</v>
      </c>
      <c r="AC196" s="7" t="s">
        <v>78</v>
      </c>
      <c r="AD196" s="8"/>
      <c r="AE196" s="8"/>
      <c r="AF196" s="7"/>
      <c r="AG196" s="7" t="s">
        <v>78</v>
      </c>
      <c r="AH196" s="7" t="s">
        <v>78</v>
      </c>
      <c r="AI196" s="8"/>
      <c r="AJ196" s="7" t="s">
        <v>78</v>
      </c>
      <c r="AK196" s="7" t="s">
        <v>78</v>
      </c>
      <c r="AL196" s="7" t="b">
        <v>0</v>
      </c>
      <c r="AM196" s="7" t="s">
        <v>674</v>
      </c>
      <c r="AN196" s="7" t="b">
        <v>0</v>
      </c>
      <c r="AO196" s="7" t="b">
        <v>0</v>
      </c>
      <c r="AP196" s="7" t="b">
        <v>0</v>
      </c>
      <c r="AQ196" s="7" t="b">
        <v>0</v>
      </c>
      <c r="AR196" s="7" t="b">
        <v>0</v>
      </c>
      <c r="AS196" s="7" t="s">
        <v>96</v>
      </c>
      <c r="AT196" s="7" t="b">
        <v>0</v>
      </c>
      <c r="AU196" s="7" t="s">
        <v>536</v>
      </c>
      <c r="AV196" s="7" t="s">
        <v>78</v>
      </c>
      <c r="AW196" s="7" t="s">
        <v>78</v>
      </c>
      <c r="AX196" s="8">
        <v>44344</v>
      </c>
      <c r="AY196" s="7" t="s">
        <v>85</v>
      </c>
      <c r="AZ196" s="7" t="s">
        <v>86</v>
      </c>
      <c r="BA196" s="7" t="s">
        <v>87</v>
      </c>
      <c r="BB196" s="7" t="b">
        <v>0</v>
      </c>
      <c r="BC196" s="7">
        <v>0</v>
      </c>
      <c r="BD196" s="7">
        <v>0</v>
      </c>
      <c r="BE196" s="7"/>
      <c r="BF196" s="7">
        <v>0</v>
      </c>
      <c r="BG196" s="7"/>
      <c r="BH196" s="7">
        <v>0</v>
      </c>
      <c r="BI196" s="7">
        <v>0</v>
      </c>
      <c r="BJ196" s="9">
        <v>179.29</v>
      </c>
    </row>
    <row r="197" spans="1:62" x14ac:dyDescent="0.25">
      <c r="A197" s="10" t="s">
        <v>311</v>
      </c>
      <c r="B197" s="11" t="s">
        <v>61</v>
      </c>
      <c r="C197" s="11" t="s">
        <v>62</v>
      </c>
      <c r="D197" s="11" t="s">
        <v>312</v>
      </c>
      <c r="E197" s="11" t="s">
        <v>313</v>
      </c>
      <c r="F197" s="11" t="s">
        <v>64</v>
      </c>
      <c r="G197" s="11" t="s">
        <v>313</v>
      </c>
      <c r="H197" s="11" t="s">
        <v>281</v>
      </c>
      <c r="I197" s="11" t="s">
        <v>66</v>
      </c>
      <c r="J197" s="11" t="s">
        <v>282</v>
      </c>
      <c r="K197" s="28">
        <v>180.16</v>
      </c>
      <c r="L197" s="28">
        <f t="shared" si="3"/>
        <v>180.16</v>
      </c>
      <c r="M197" s="28" t="e">
        <f>L197*(VLOOKUP(I197,#REF!,2,FALSE))</f>
        <v>#REF!</v>
      </c>
      <c r="N197" s="11" t="s">
        <v>67</v>
      </c>
      <c r="O197" s="11" t="s">
        <v>68</v>
      </c>
      <c r="P197" s="11" t="s">
        <v>69</v>
      </c>
      <c r="Q197" s="12">
        <v>41943.631666666668</v>
      </c>
      <c r="R197" s="12">
        <v>45230.631666666668</v>
      </c>
      <c r="S197" s="11" t="s">
        <v>70</v>
      </c>
      <c r="T197" s="12">
        <v>45230</v>
      </c>
      <c r="U197" s="11" t="s">
        <v>71</v>
      </c>
      <c r="V197" s="11" t="s">
        <v>104</v>
      </c>
      <c r="W197" s="11" t="s">
        <v>73</v>
      </c>
      <c r="X197" s="11" t="s">
        <v>73</v>
      </c>
      <c r="Y197" s="11" t="s">
        <v>314</v>
      </c>
      <c r="Z197" s="11" t="s">
        <v>75</v>
      </c>
      <c r="AA197" s="11" t="s">
        <v>76</v>
      </c>
      <c r="AB197" s="11" t="s">
        <v>315</v>
      </c>
      <c r="AC197" s="11" t="s">
        <v>78</v>
      </c>
      <c r="AD197" s="12"/>
      <c r="AE197" s="12"/>
      <c r="AF197" s="11"/>
      <c r="AG197" s="11" t="s">
        <v>78</v>
      </c>
      <c r="AH197" s="11" t="s">
        <v>78</v>
      </c>
      <c r="AI197" s="12"/>
      <c r="AJ197" s="11" t="s">
        <v>78</v>
      </c>
      <c r="AK197" s="11" t="s">
        <v>78</v>
      </c>
      <c r="AL197" s="11" t="b">
        <v>0</v>
      </c>
      <c r="AM197" s="11" t="s">
        <v>316</v>
      </c>
      <c r="AN197" s="11" t="b">
        <v>0</v>
      </c>
      <c r="AO197" s="11" t="b">
        <v>0</v>
      </c>
      <c r="AP197" s="11" t="b">
        <v>0</v>
      </c>
      <c r="AQ197" s="11" t="b">
        <v>0</v>
      </c>
      <c r="AR197" s="11" t="b">
        <v>0</v>
      </c>
      <c r="AS197" s="11" t="s">
        <v>84</v>
      </c>
      <c r="AT197" s="11" t="b">
        <v>0</v>
      </c>
      <c r="AU197" s="11" t="s">
        <v>317</v>
      </c>
      <c r="AV197" s="11" t="s">
        <v>78</v>
      </c>
      <c r="AW197" s="11" t="s">
        <v>78</v>
      </c>
      <c r="AX197" s="12">
        <v>41953</v>
      </c>
      <c r="AY197" s="11" t="s">
        <v>85</v>
      </c>
      <c r="AZ197" s="11" t="s">
        <v>86</v>
      </c>
      <c r="BA197" s="11" t="s">
        <v>87</v>
      </c>
      <c r="BB197" s="11" t="b">
        <v>0</v>
      </c>
      <c r="BC197" s="11">
        <v>0</v>
      </c>
      <c r="BD197" s="11">
        <v>0</v>
      </c>
      <c r="BE197" s="11"/>
      <c r="BF197" s="11">
        <v>0</v>
      </c>
      <c r="BG197" s="11"/>
      <c r="BH197" s="11">
        <v>0</v>
      </c>
      <c r="BI197" s="11">
        <v>0</v>
      </c>
      <c r="BJ197" s="13">
        <v>180.16</v>
      </c>
    </row>
    <row r="198" spans="1:62" x14ac:dyDescent="0.25">
      <c r="A198" s="10" t="s">
        <v>2050</v>
      </c>
      <c r="B198" s="11" t="s">
        <v>259</v>
      </c>
      <c r="C198" s="11" t="s">
        <v>260</v>
      </c>
      <c r="D198" s="11" t="s">
        <v>2051</v>
      </c>
      <c r="E198" s="11" t="s">
        <v>2051</v>
      </c>
      <c r="F198" s="11" t="s">
        <v>168</v>
      </c>
      <c r="G198" s="11" t="s">
        <v>1684</v>
      </c>
      <c r="H198" s="11" t="s">
        <v>281</v>
      </c>
      <c r="I198" s="11" t="s">
        <v>2037</v>
      </c>
      <c r="J198" s="11" t="s">
        <v>2045</v>
      </c>
      <c r="K198" s="28">
        <v>180.98</v>
      </c>
      <c r="L198" s="28">
        <f t="shared" si="3"/>
        <v>180.98</v>
      </c>
      <c r="M198" s="28" t="e">
        <f>L198*(VLOOKUP(I198,#REF!,2,FALSE))</f>
        <v>#REF!</v>
      </c>
      <c r="N198" s="11" t="s">
        <v>67</v>
      </c>
      <c r="O198" s="11" t="s">
        <v>68</v>
      </c>
      <c r="P198" s="11" t="s">
        <v>160</v>
      </c>
      <c r="Q198" s="12">
        <v>44099.570138888892</v>
      </c>
      <c r="R198" s="12">
        <v>45194.570138888892</v>
      </c>
      <c r="S198" s="11" t="s">
        <v>70</v>
      </c>
      <c r="T198" s="12">
        <v>45194</v>
      </c>
      <c r="U198" s="11" t="s">
        <v>71</v>
      </c>
      <c r="V198" s="11" t="s">
        <v>104</v>
      </c>
      <c r="W198" s="11" t="s">
        <v>73</v>
      </c>
      <c r="X198" s="11" t="s">
        <v>73</v>
      </c>
      <c r="Y198" s="11" t="s">
        <v>105</v>
      </c>
      <c r="Z198" s="11" t="s">
        <v>250</v>
      </c>
      <c r="AA198" s="11" t="s">
        <v>2052</v>
      </c>
      <c r="AB198" s="11" t="s">
        <v>2053</v>
      </c>
      <c r="AC198" s="11" t="s">
        <v>2054</v>
      </c>
      <c r="AD198" s="12"/>
      <c r="AE198" s="12"/>
      <c r="AF198" s="11"/>
      <c r="AG198" s="11" t="s">
        <v>78</v>
      </c>
      <c r="AH198" s="11" t="s">
        <v>78</v>
      </c>
      <c r="AI198" s="12"/>
      <c r="AJ198" s="11" t="s">
        <v>78</v>
      </c>
      <c r="AK198" s="11" t="s">
        <v>78</v>
      </c>
      <c r="AL198" s="11" t="b">
        <v>0</v>
      </c>
      <c r="AM198" s="11" t="s">
        <v>2055</v>
      </c>
      <c r="AN198" s="11" t="b">
        <v>0</v>
      </c>
      <c r="AO198" s="11" t="b">
        <v>0</v>
      </c>
      <c r="AP198" s="11" t="b">
        <v>0</v>
      </c>
      <c r="AQ198" s="11" t="b">
        <v>0</v>
      </c>
      <c r="AR198" s="11" t="b">
        <v>0</v>
      </c>
      <c r="AS198" s="11" t="s">
        <v>84</v>
      </c>
      <c r="AT198" s="11" t="b">
        <v>0</v>
      </c>
      <c r="AU198" s="11" t="s">
        <v>317</v>
      </c>
      <c r="AV198" s="11" t="s">
        <v>78</v>
      </c>
      <c r="AW198" s="11" t="s">
        <v>78</v>
      </c>
      <c r="AX198" s="12">
        <v>44109</v>
      </c>
      <c r="AY198" s="11" t="s">
        <v>85</v>
      </c>
      <c r="AZ198" s="11" t="s">
        <v>86</v>
      </c>
      <c r="BA198" s="11" t="s">
        <v>87</v>
      </c>
      <c r="BB198" s="11" t="b">
        <v>0</v>
      </c>
      <c r="BC198" s="11">
        <v>0</v>
      </c>
      <c r="BD198" s="11">
        <v>0</v>
      </c>
      <c r="BE198" s="11"/>
      <c r="BF198" s="11">
        <v>0</v>
      </c>
      <c r="BG198" s="11"/>
      <c r="BH198" s="11">
        <v>0</v>
      </c>
      <c r="BI198" s="11">
        <v>0</v>
      </c>
      <c r="BJ198" s="13">
        <v>180.98</v>
      </c>
    </row>
    <row r="199" spans="1:62" x14ac:dyDescent="0.25">
      <c r="A199" s="10" t="s">
        <v>1405</v>
      </c>
      <c r="B199" s="11" t="s">
        <v>1395</v>
      </c>
      <c r="C199" s="11" t="s">
        <v>1396</v>
      </c>
      <c r="D199" s="11" t="s">
        <v>1015</v>
      </c>
      <c r="E199" s="11" t="s">
        <v>1015</v>
      </c>
      <c r="F199" s="11" t="s">
        <v>64</v>
      </c>
      <c r="G199" s="11" t="s">
        <v>1015</v>
      </c>
      <c r="H199" s="11" t="s">
        <v>281</v>
      </c>
      <c r="I199" s="11" t="s">
        <v>1397</v>
      </c>
      <c r="J199" s="11" t="s">
        <v>1406</v>
      </c>
      <c r="K199" s="28">
        <v>181</v>
      </c>
      <c r="L199" s="28">
        <f t="shared" si="3"/>
        <v>181</v>
      </c>
      <c r="M199" s="28" t="e">
        <f>L199*(VLOOKUP(I199,#REF!,2,FALSE))</f>
        <v>#REF!</v>
      </c>
      <c r="N199" s="11" t="s">
        <v>67</v>
      </c>
      <c r="O199" s="11" t="s">
        <v>68</v>
      </c>
      <c r="P199" s="11" t="s">
        <v>69</v>
      </c>
      <c r="Q199" s="12">
        <v>41060</v>
      </c>
      <c r="R199" s="12">
        <v>45443.512662037036</v>
      </c>
      <c r="S199" s="11" t="s">
        <v>70</v>
      </c>
      <c r="T199" s="12">
        <v>45443</v>
      </c>
      <c r="U199" s="11" t="s">
        <v>71</v>
      </c>
      <c r="V199" s="11" t="s">
        <v>104</v>
      </c>
      <c r="W199" s="11" t="s">
        <v>73</v>
      </c>
      <c r="X199" s="11" t="s">
        <v>73</v>
      </c>
      <c r="Y199" s="11" t="s">
        <v>287</v>
      </c>
      <c r="Z199" s="11" t="s">
        <v>106</v>
      </c>
      <c r="AA199" s="11" t="s">
        <v>1398</v>
      </c>
      <c r="AB199" s="11" t="s">
        <v>1407</v>
      </c>
      <c r="AC199" s="11" t="s">
        <v>78</v>
      </c>
      <c r="AD199" s="12"/>
      <c r="AE199" s="12"/>
      <c r="AF199" s="11"/>
      <c r="AG199" s="11" t="s">
        <v>78</v>
      </c>
      <c r="AH199" s="11" t="s">
        <v>78</v>
      </c>
      <c r="AI199" s="12"/>
      <c r="AJ199" s="11" t="s">
        <v>1408</v>
      </c>
      <c r="AK199" s="11" t="s">
        <v>78</v>
      </c>
      <c r="AL199" s="11" t="b">
        <v>0</v>
      </c>
      <c r="AM199" s="11" t="s">
        <v>1409</v>
      </c>
      <c r="AN199" s="11" t="b">
        <v>0</v>
      </c>
      <c r="AO199" s="11" t="b">
        <v>0</v>
      </c>
      <c r="AP199" s="11" t="b">
        <v>0</v>
      </c>
      <c r="AQ199" s="11" t="b">
        <v>0</v>
      </c>
      <c r="AR199" s="11" t="b">
        <v>0</v>
      </c>
      <c r="AS199" s="11" t="s">
        <v>84</v>
      </c>
      <c r="AT199" s="11" t="b">
        <v>0</v>
      </c>
      <c r="AU199" s="11" t="s">
        <v>78</v>
      </c>
      <c r="AV199" s="11" t="s">
        <v>78</v>
      </c>
      <c r="AW199" s="11" t="s">
        <v>78</v>
      </c>
      <c r="AX199" s="12">
        <v>41078</v>
      </c>
      <c r="AY199" s="11" t="s">
        <v>85</v>
      </c>
      <c r="AZ199" s="11" t="s">
        <v>86</v>
      </c>
      <c r="BA199" s="11" t="s">
        <v>87</v>
      </c>
      <c r="BB199" s="11" t="b">
        <v>0</v>
      </c>
      <c r="BC199" s="11">
        <v>3</v>
      </c>
      <c r="BD199" s="11">
        <v>3</v>
      </c>
      <c r="BE199" s="11">
        <v>762.39</v>
      </c>
      <c r="BF199" s="11">
        <v>0</v>
      </c>
      <c r="BG199" s="11"/>
      <c r="BH199" s="11">
        <v>0</v>
      </c>
      <c r="BI199" s="11">
        <v>0</v>
      </c>
      <c r="BJ199" s="13">
        <v>181</v>
      </c>
    </row>
    <row r="200" spans="1:62" x14ac:dyDescent="0.25">
      <c r="A200" s="10" t="s">
        <v>3297</v>
      </c>
      <c r="B200" s="11" t="s">
        <v>2271</v>
      </c>
      <c r="C200" s="11" t="s">
        <v>2272</v>
      </c>
      <c r="D200" s="11" t="s">
        <v>3298</v>
      </c>
      <c r="E200" s="11" t="s">
        <v>3298</v>
      </c>
      <c r="F200" s="11" t="s">
        <v>64</v>
      </c>
      <c r="G200" s="11" t="s">
        <v>3298</v>
      </c>
      <c r="H200" s="11" t="s">
        <v>2330</v>
      </c>
      <c r="I200" s="11" t="s">
        <v>2274</v>
      </c>
      <c r="J200" s="11" t="s">
        <v>3286</v>
      </c>
      <c r="K200" s="28">
        <v>181</v>
      </c>
      <c r="L200" s="28">
        <f t="shared" si="3"/>
        <v>181</v>
      </c>
      <c r="M200" s="28" t="e">
        <f>L200*(VLOOKUP(I200,#REF!,2,FALSE))</f>
        <v>#REF!</v>
      </c>
      <c r="N200" s="11" t="s">
        <v>67</v>
      </c>
      <c r="O200" s="11" t="s">
        <v>68</v>
      </c>
      <c r="P200" s="11" t="s">
        <v>69</v>
      </c>
      <c r="Q200" s="12">
        <v>41595.519745370373</v>
      </c>
      <c r="R200" s="12">
        <v>45247.519745370373</v>
      </c>
      <c r="S200" s="11" t="s">
        <v>70</v>
      </c>
      <c r="T200" s="12">
        <v>45247</v>
      </c>
      <c r="U200" s="11" t="s">
        <v>71</v>
      </c>
      <c r="V200" s="11" t="s">
        <v>1223</v>
      </c>
      <c r="W200" s="11" t="s">
        <v>73</v>
      </c>
      <c r="X200" s="11" t="s">
        <v>73</v>
      </c>
      <c r="Y200" s="11" t="s">
        <v>74</v>
      </c>
      <c r="Z200" s="11" t="s">
        <v>106</v>
      </c>
      <c r="AA200" s="11" t="s">
        <v>2276</v>
      </c>
      <c r="AB200" s="11" t="s">
        <v>3299</v>
      </c>
      <c r="AC200" s="11" t="s">
        <v>78</v>
      </c>
      <c r="AD200" s="12"/>
      <c r="AE200" s="12"/>
      <c r="AF200" s="11"/>
      <c r="AG200" s="11" t="s">
        <v>78</v>
      </c>
      <c r="AH200" s="11" t="s">
        <v>78</v>
      </c>
      <c r="AI200" s="12"/>
      <c r="AJ200" s="11" t="s">
        <v>3300</v>
      </c>
      <c r="AK200" s="11" t="s">
        <v>78</v>
      </c>
      <c r="AL200" s="11" t="b">
        <v>0</v>
      </c>
      <c r="AM200" s="11" t="s">
        <v>3301</v>
      </c>
      <c r="AN200" s="11" t="b">
        <v>0</v>
      </c>
      <c r="AO200" s="11" t="b">
        <v>0</v>
      </c>
      <c r="AP200" s="11" t="b">
        <v>0</v>
      </c>
      <c r="AQ200" s="11" t="b">
        <v>0</v>
      </c>
      <c r="AR200" s="11" t="b">
        <v>0</v>
      </c>
      <c r="AS200" s="11" t="s">
        <v>84</v>
      </c>
      <c r="AT200" s="11" t="b">
        <v>0</v>
      </c>
      <c r="AU200" s="11" t="s">
        <v>3296</v>
      </c>
      <c r="AV200" s="11" t="s">
        <v>78</v>
      </c>
      <c r="AW200" s="11" t="s">
        <v>78</v>
      </c>
      <c r="AX200" s="12">
        <v>41600</v>
      </c>
      <c r="AY200" s="11" t="s">
        <v>85</v>
      </c>
      <c r="AZ200" s="11" t="s">
        <v>86</v>
      </c>
      <c r="BA200" s="11" t="s">
        <v>87</v>
      </c>
      <c r="BB200" s="11" t="b">
        <v>0</v>
      </c>
      <c r="BC200" s="11">
        <v>0</v>
      </c>
      <c r="BD200" s="11">
        <v>0</v>
      </c>
      <c r="BE200" s="11"/>
      <c r="BF200" s="11">
        <v>0</v>
      </c>
      <c r="BG200" s="11"/>
      <c r="BH200" s="11">
        <v>0</v>
      </c>
      <c r="BI200" s="11">
        <v>0</v>
      </c>
      <c r="BJ200" s="13">
        <v>181</v>
      </c>
    </row>
    <row r="201" spans="1:62" x14ac:dyDescent="0.25">
      <c r="A201" s="6" t="s">
        <v>1509</v>
      </c>
      <c r="B201" s="7" t="s">
        <v>1395</v>
      </c>
      <c r="C201" s="7" t="s">
        <v>1396</v>
      </c>
      <c r="D201" s="7" t="s">
        <v>1510</v>
      </c>
      <c r="E201" s="7" t="s">
        <v>1510</v>
      </c>
      <c r="F201" s="7" t="s">
        <v>64</v>
      </c>
      <c r="G201" s="7" t="s">
        <v>1510</v>
      </c>
      <c r="H201" s="7" t="s">
        <v>281</v>
      </c>
      <c r="I201" s="7" t="s">
        <v>1397</v>
      </c>
      <c r="J201" s="7" t="s">
        <v>1406</v>
      </c>
      <c r="K201" s="33">
        <v>181.09</v>
      </c>
      <c r="L201" s="33">
        <f t="shared" si="3"/>
        <v>181.09</v>
      </c>
      <c r="M201" s="33" t="e">
        <f>L201*(VLOOKUP(I201,#REF!,2,FALSE))</f>
        <v>#REF!</v>
      </c>
      <c r="N201" s="7" t="s">
        <v>67</v>
      </c>
      <c r="O201" s="7" t="s">
        <v>68</v>
      </c>
      <c r="P201" s="7" t="s">
        <v>69</v>
      </c>
      <c r="Q201" s="8">
        <v>41930.544675925928</v>
      </c>
      <c r="R201" s="8">
        <v>45217.544675925928</v>
      </c>
      <c r="S201" s="7" t="s">
        <v>70</v>
      </c>
      <c r="T201" s="8">
        <v>45217</v>
      </c>
      <c r="U201" s="7" t="s">
        <v>71</v>
      </c>
      <c r="V201" s="7" t="s">
        <v>104</v>
      </c>
      <c r="W201" s="7" t="s">
        <v>73</v>
      </c>
      <c r="X201" s="7" t="s">
        <v>73</v>
      </c>
      <c r="Y201" s="7" t="s">
        <v>433</v>
      </c>
      <c r="Z201" s="7" t="s">
        <v>106</v>
      </c>
      <c r="AA201" s="7" t="s">
        <v>1485</v>
      </c>
      <c r="AB201" s="7" t="s">
        <v>1511</v>
      </c>
      <c r="AC201" s="7" t="s">
        <v>78</v>
      </c>
      <c r="AD201" s="8"/>
      <c r="AE201" s="8"/>
      <c r="AF201" s="7"/>
      <c r="AG201" s="7" t="s">
        <v>78</v>
      </c>
      <c r="AH201" s="7" t="s">
        <v>78</v>
      </c>
      <c r="AI201" s="8"/>
      <c r="AJ201" s="7" t="s">
        <v>1512</v>
      </c>
      <c r="AK201" s="7" t="s">
        <v>78</v>
      </c>
      <c r="AL201" s="7" t="b">
        <v>0</v>
      </c>
      <c r="AM201" s="7" t="s">
        <v>1513</v>
      </c>
      <c r="AN201" s="7" t="b">
        <v>0</v>
      </c>
      <c r="AO201" s="7" t="b">
        <v>0</v>
      </c>
      <c r="AP201" s="7" t="b">
        <v>0</v>
      </c>
      <c r="AQ201" s="7" t="b">
        <v>0</v>
      </c>
      <c r="AR201" s="7" t="b">
        <v>0</v>
      </c>
      <c r="AS201" s="7" t="s">
        <v>84</v>
      </c>
      <c r="AT201" s="7" t="b">
        <v>0</v>
      </c>
      <c r="AU201" s="7" t="s">
        <v>317</v>
      </c>
      <c r="AV201" s="7" t="s">
        <v>78</v>
      </c>
      <c r="AW201" s="7" t="s">
        <v>78</v>
      </c>
      <c r="AX201" s="8">
        <v>41913</v>
      </c>
      <c r="AY201" s="7" t="s">
        <v>85</v>
      </c>
      <c r="AZ201" s="7" t="s">
        <v>86</v>
      </c>
      <c r="BA201" s="7" t="s">
        <v>87</v>
      </c>
      <c r="BB201" s="7" t="b">
        <v>0</v>
      </c>
      <c r="BC201" s="7">
        <v>0</v>
      </c>
      <c r="BD201" s="7">
        <v>0</v>
      </c>
      <c r="BE201" s="7"/>
      <c r="BF201" s="7">
        <v>0</v>
      </c>
      <c r="BG201" s="7"/>
      <c r="BH201" s="7">
        <v>0</v>
      </c>
      <c r="BI201" s="7">
        <v>0</v>
      </c>
      <c r="BJ201" s="9">
        <v>181.09</v>
      </c>
    </row>
    <row r="202" spans="1:62" x14ac:dyDescent="0.25">
      <c r="A202" s="10" t="s">
        <v>2832</v>
      </c>
      <c r="B202" s="11" t="s">
        <v>1395</v>
      </c>
      <c r="C202" s="11" t="s">
        <v>1396</v>
      </c>
      <c r="D202" s="11" t="s">
        <v>1545</v>
      </c>
      <c r="E202" s="11" t="s">
        <v>1545</v>
      </c>
      <c r="F202" s="11" t="s">
        <v>64</v>
      </c>
      <c r="G202" s="11" t="s">
        <v>1545</v>
      </c>
      <c r="H202" s="11" t="s">
        <v>2330</v>
      </c>
      <c r="I202" s="11" t="s">
        <v>1397</v>
      </c>
      <c r="J202" s="11" t="s">
        <v>2691</v>
      </c>
      <c r="K202" s="28">
        <v>181.48</v>
      </c>
      <c r="L202" s="28">
        <f t="shared" si="3"/>
        <v>181.48</v>
      </c>
      <c r="M202" s="28" t="e">
        <f>L202*(VLOOKUP(I202,#REF!,2,FALSE))</f>
        <v>#REF!</v>
      </c>
      <c r="N202" s="11" t="s">
        <v>67</v>
      </c>
      <c r="O202" s="11" t="s">
        <v>68</v>
      </c>
      <c r="P202" s="11" t="s">
        <v>69</v>
      </c>
      <c r="Q202" s="12">
        <v>43156.535995370374</v>
      </c>
      <c r="R202" s="12">
        <v>45347.348356481481</v>
      </c>
      <c r="S202" s="11" t="s">
        <v>70</v>
      </c>
      <c r="T202" s="12">
        <v>45347</v>
      </c>
      <c r="U202" s="11" t="s">
        <v>71</v>
      </c>
      <c r="V202" s="11" t="s">
        <v>104</v>
      </c>
      <c r="W202" s="11" t="s">
        <v>73</v>
      </c>
      <c r="X202" s="11" t="s">
        <v>73</v>
      </c>
      <c r="Y202" s="11" t="s">
        <v>74</v>
      </c>
      <c r="Z202" s="11" t="s">
        <v>106</v>
      </c>
      <c r="AA202" s="11" t="s">
        <v>1398</v>
      </c>
      <c r="AB202" s="11" t="s">
        <v>1964</v>
      </c>
      <c r="AC202" s="11" t="s">
        <v>2833</v>
      </c>
      <c r="AD202" s="12"/>
      <c r="AE202" s="12"/>
      <c r="AF202" s="11"/>
      <c r="AG202" s="11" t="s">
        <v>78</v>
      </c>
      <c r="AH202" s="11" t="s">
        <v>78</v>
      </c>
      <c r="AI202" s="12"/>
      <c r="AJ202" s="11" t="s">
        <v>2834</v>
      </c>
      <c r="AK202" s="11" t="s">
        <v>78</v>
      </c>
      <c r="AL202" s="11" t="b">
        <v>0</v>
      </c>
      <c r="AM202" s="11" t="s">
        <v>2835</v>
      </c>
      <c r="AN202" s="11" t="b">
        <v>0</v>
      </c>
      <c r="AO202" s="11" t="b">
        <v>0</v>
      </c>
      <c r="AP202" s="11" t="b">
        <v>0</v>
      </c>
      <c r="AQ202" s="11" t="b">
        <v>0</v>
      </c>
      <c r="AR202" s="11" t="b">
        <v>0</v>
      </c>
      <c r="AS202" s="11" t="s">
        <v>84</v>
      </c>
      <c r="AT202" s="11" t="b">
        <v>0</v>
      </c>
      <c r="AU202" s="11" t="s">
        <v>1700</v>
      </c>
      <c r="AV202" s="11" t="s">
        <v>78</v>
      </c>
      <c r="AW202" s="11" t="s">
        <v>78</v>
      </c>
      <c r="AX202" s="12">
        <v>43160</v>
      </c>
      <c r="AY202" s="11" t="s">
        <v>85</v>
      </c>
      <c r="AZ202" s="11" t="s">
        <v>86</v>
      </c>
      <c r="BA202" s="11" t="s">
        <v>87</v>
      </c>
      <c r="BB202" s="11" t="b">
        <v>0</v>
      </c>
      <c r="BC202" s="11">
        <v>0</v>
      </c>
      <c r="BD202" s="11">
        <v>0</v>
      </c>
      <c r="BE202" s="11"/>
      <c r="BF202" s="11">
        <v>0</v>
      </c>
      <c r="BG202" s="11"/>
      <c r="BH202" s="11">
        <v>0</v>
      </c>
      <c r="BI202" s="11">
        <v>0</v>
      </c>
      <c r="BJ202" s="13">
        <v>181.48</v>
      </c>
    </row>
    <row r="203" spans="1:62" x14ac:dyDescent="0.25">
      <c r="A203" s="6" t="s">
        <v>2204</v>
      </c>
      <c r="B203" s="7" t="s">
        <v>1395</v>
      </c>
      <c r="C203" s="7" t="s">
        <v>1396</v>
      </c>
      <c r="D203" s="7" t="s">
        <v>527</v>
      </c>
      <c r="E203" s="7" t="s">
        <v>527</v>
      </c>
      <c r="F203" s="7" t="s">
        <v>64</v>
      </c>
      <c r="G203" s="7" t="s">
        <v>527</v>
      </c>
      <c r="H203" s="7" t="s">
        <v>296</v>
      </c>
      <c r="I203" s="7" t="s">
        <v>1397</v>
      </c>
      <c r="J203" s="7" t="s">
        <v>2205</v>
      </c>
      <c r="K203" s="33">
        <v>182.45</v>
      </c>
      <c r="L203" s="33">
        <f t="shared" si="3"/>
        <v>182.45</v>
      </c>
      <c r="M203" s="33" t="e">
        <f>L203*(VLOOKUP(I203,#REF!,2,FALSE))</f>
        <v>#REF!</v>
      </c>
      <c r="N203" s="7" t="s">
        <v>67</v>
      </c>
      <c r="O203" s="7" t="s">
        <v>68</v>
      </c>
      <c r="P203" s="7" t="s">
        <v>69</v>
      </c>
      <c r="Q203" s="8">
        <v>42146.41375</v>
      </c>
      <c r="R203" s="8">
        <v>45434.41375</v>
      </c>
      <c r="S203" s="7" t="s">
        <v>70</v>
      </c>
      <c r="T203" s="8">
        <v>45434</v>
      </c>
      <c r="U203" s="7" t="s">
        <v>71</v>
      </c>
      <c r="V203" s="7" t="s">
        <v>104</v>
      </c>
      <c r="W203" s="7" t="s">
        <v>73</v>
      </c>
      <c r="X203" s="7" t="s">
        <v>73</v>
      </c>
      <c r="Y203" s="7" t="s">
        <v>74</v>
      </c>
      <c r="Z203" s="7" t="s">
        <v>106</v>
      </c>
      <c r="AA203" s="7" t="s">
        <v>1398</v>
      </c>
      <c r="AB203" s="7" t="s">
        <v>2206</v>
      </c>
      <c r="AC203" s="7" t="s">
        <v>2207</v>
      </c>
      <c r="AD203" s="8"/>
      <c r="AE203" s="8"/>
      <c r="AF203" s="7"/>
      <c r="AG203" s="7" t="s">
        <v>78</v>
      </c>
      <c r="AH203" s="7" t="s">
        <v>78</v>
      </c>
      <c r="AI203" s="8"/>
      <c r="AJ203" s="7" t="s">
        <v>78</v>
      </c>
      <c r="AK203" s="7" t="s">
        <v>78</v>
      </c>
      <c r="AL203" s="7" t="b">
        <v>0</v>
      </c>
      <c r="AM203" s="7" t="s">
        <v>2208</v>
      </c>
      <c r="AN203" s="7" t="b">
        <v>0</v>
      </c>
      <c r="AO203" s="7" t="b">
        <v>0</v>
      </c>
      <c r="AP203" s="7" t="b">
        <v>0</v>
      </c>
      <c r="AQ203" s="7" t="b">
        <v>0</v>
      </c>
      <c r="AR203" s="7" t="b">
        <v>0</v>
      </c>
      <c r="AS203" s="7" t="s">
        <v>84</v>
      </c>
      <c r="AT203" s="7" t="b">
        <v>0</v>
      </c>
      <c r="AU203" s="7" t="s">
        <v>78</v>
      </c>
      <c r="AV203" s="7" t="s">
        <v>78</v>
      </c>
      <c r="AW203" s="7" t="s">
        <v>78</v>
      </c>
      <c r="AX203" s="8">
        <v>42157</v>
      </c>
      <c r="AY203" s="7" t="s">
        <v>85</v>
      </c>
      <c r="AZ203" s="7" t="s">
        <v>86</v>
      </c>
      <c r="BA203" s="7" t="s">
        <v>87</v>
      </c>
      <c r="BB203" s="7" t="b">
        <v>0</v>
      </c>
      <c r="BC203" s="7">
        <v>3</v>
      </c>
      <c r="BD203" s="7">
        <v>3</v>
      </c>
      <c r="BE203" s="7">
        <v>679.02</v>
      </c>
      <c r="BF203" s="7">
        <v>1</v>
      </c>
      <c r="BG203" s="7">
        <v>500</v>
      </c>
      <c r="BH203" s="7">
        <v>1</v>
      </c>
      <c r="BI203" s="7">
        <v>500</v>
      </c>
      <c r="BJ203" s="9">
        <v>182.45</v>
      </c>
    </row>
    <row r="204" spans="1:62" x14ac:dyDescent="0.25">
      <c r="A204" s="6" t="s">
        <v>1922</v>
      </c>
      <c r="B204" s="7" t="s">
        <v>1395</v>
      </c>
      <c r="C204" s="7" t="s">
        <v>1396</v>
      </c>
      <c r="D204" s="7" t="s">
        <v>427</v>
      </c>
      <c r="E204" s="7" t="s">
        <v>427</v>
      </c>
      <c r="F204" s="7" t="s">
        <v>64</v>
      </c>
      <c r="G204" s="7" t="s">
        <v>427</v>
      </c>
      <c r="H204" s="7" t="s">
        <v>281</v>
      </c>
      <c r="I204" s="7" t="s">
        <v>1397</v>
      </c>
      <c r="J204" s="7" t="s">
        <v>1406</v>
      </c>
      <c r="K204" s="33">
        <v>182.71</v>
      </c>
      <c r="L204" s="33">
        <f t="shared" si="3"/>
        <v>182.71</v>
      </c>
      <c r="M204" s="33" t="e">
        <f>L204*(VLOOKUP(I204,#REF!,2,FALSE))</f>
        <v>#REF!</v>
      </c>
      <c r="N204" s="7" t="s">
        <v>67</v>
      </c>
      <c r="O204" s="7" t="s">
        <v>68</v>
      </c>
      <c r="P204" s="7" t="s">
        <v>69</v>
      </c>
      <c r="Q204" s="8">
        <v>44470.413472222222</v>
      </c>
      <c r="R204" s="8">
        <v>45200.40152777778</v>
      </c>
      <c r="S204" s="7" t="s">
        <v>70</v>
      </c>
      <c r="T204" s="8">
        <v>45200</v>
      </c>
      <c r="U204" s="7" t="s">
        <v>71</v>
      </c>
      <c r="V204" s="7" t="s">
        <v>104</v>
      </c>
      <c r="W204" s="7" t="s">
        <v>73</v>
      </c>
      <c r="X204" s="7" t="s">
        <v>73</v>
      </c>
      <c r="Y204" s="7" t="s">
        <v>92</v>
      </c>
      <c r="Z204" s="7" t="s">
        <v>106</v>
      </c>
      <c r="AA204" s="7" t="s">
        <v>1398</v>
      </c>
      <c r="AB204" s="7" t="s">
        <v>1417</v>
      </c>
      <c r="AC204" s="7" t="s">
        <v>1923</v>
      </c>
      <c r="AD204" s="8"/>
      <c r="AE204" s="8"/>
      <c r="AF204" s="7"/>
      <c r="AG204" s="7" t="s">
        <v>78</v>
      </c>
      <c r="AH204" s="7" t="s">
        <v>78</v>
      </c>
      <c r="AI204" s="8"/>
      <c r="AJ204" s="7" t="s">
        <v>1924</v>
      </c>
      <c r="AK204" s="7" t="s">
        <v>78</v>
      </c>
      <c r="AL204" s="7" t="b">
        <v>0</v>
      </c>
      <c r="AM204" s="7" t="s">
        <v>1925</v>
      </c>
      <c r="AN204" s="7" t="b">
        <v>0</v>
      </c>
      <c r="AO204" s="7" t="b">
        <v>0</v>
      </c>
      <c r="AP204" s="7" t="b">
        <v>0</v>
      </c>
      <c r="AQ204" s="7" t="b">
        <v>0</v>
      </c>
      <c r="AR204" s="7" t="b">
        <v>0</v>
      </c>
      <c r="AS204" s="7" t="s">
        <v>84</v>
      </c>
      <c r="AT204" s="7" t="b">
        <v>0</v>
      </c>
      <c r="AU204" s="7" t="s">
        <v>317</v>
      </c>
      <c r="AV204" s="7" t="s">
        <v>78</v>
      </c>
      <c r="AW204" s="7" t="s">
        <v>78</v>
      </c>
      <c r="AX204" s="8">
        <v>44469</v>
      </c>
      <c r="AY204" s="7" t="s">
        <v>85</v>
      </c>
      <c r="AZ204" s="7" t="s">
        <v>86</v>
      </c>
      <c r="BA204" s="7" t="s">
        <v>87</v>
      </c>
      <c r="BB204" s="7" t="b">
        <v>0</v>
      </c>
      <c r="BC204" s="7">
        <v>0</v>
      </c>
      <c r="BD204" s="7">
        <v>0</v>
      </c>
      <c r="BE204" s="7"/>
      <c r="BF204" s="7">
        <v>0</v>
      </c>
      <c r="BG204" s="7"/>
      <c r="BH204" s="7">
        <v>0</v>
      </c>
      <c r="BI204" s="7">
        <v>0</v>
      </c>
      <c r="BJ204" s="9">
        <v>182.71</v>
      </c>
    </row>
    <row r="205" spans="1:62" x14ac:dyDescent="0.25">
      <c r="A205" s="10" t="s">
        <v>2918</v>
      </c>
      <c r="B205" s="11" t="s">
        <v>1395</v>
      </c>
      <c r="C205" s="11" t="s">
        <v>1396</v>
      </c>
      <c r="D205" s="11" t="s">
        <v>2919</v>
      </c>
      <c r="E205" s="11" t="s">
        <v>2919</v>
      </c>
      <c r="F205" s="11" t="s">
        <v>64</v>
      </c>
      <c r="G205" s="11" t="s">
        <v>2919</v>
      </c>
      <c r="H205" s="11" t="s">
        <v>2330</v>
      </c>
      <c r="I205" s="11" t="s">
        <v>1397</v>
      </c>
      <c r="J205" s="11" t="s">
        <v>2691</v>
      </c>
      <c r="K205" s="28">
        <v>183.18</v>
      </c>
      <c r="L205" s="28">
        <f t="shared" si="3"/>
        <v>183.18</v>
      </c>
      <c r="M205" s="28" t="e">
        <f>L205*(VLOOKUP(I205,#REF!,2,FALSE))</f>
        <v>#REF!</v>
      </c>
      <c r="N205" s="11" t="s">
        <v>67</v>
      </c>
      <c r="O205" s="11" t="s">
        <v>68</v>
      </c>
      <c r="P205" s="11" t="s">
        <v>69</v>
      </c>
      <c r="Q205" s="12">
        <v>43465.409016203703</v>
      </c>
      <c r="R205" s="12">
        <v>45291.409016203703</v>
      </c>
      <c r="S205" s="11" t="s">
        <v>70</v>
      </c>
      <c r="T205" s="12">
        <v>45291</v>
      </c>
      <c r="U205" s="11" t="s">
        <v>71</v>
      </c>
      <c r="V205" s="11" t="s">
        <v>72</v>
      </c>
      <c r="W205" s="11" t="s">
        <v>73</v>
      </c>
      <c r="X205" s="11" t="s">
        <v>73</v>
      </c>
      <c r="Y205" s="11" t="s">
        <v>105</v>
      </c>
      <c r="Z205" s="11" t="s">
        <v>106</v>
      </c>
      <c r="AA205" s="11" t="s">
        <v>1398</v>
      </c>
      <c r="AB205" s="11" t="s">
        <v>1964</v>
      </c>
      <c r="AC205" s="11" t="s">
        <v>78</v>
      </c>
      <c r="AD205" s="12"/>
      <c r="AE205" s="12"/>
      <c r="AF205" s="11"/>
      <c r="AG205" s="11" t="s">
        <v>78</v>
      </c>
      <c r="AH205" s="11" t="s">
        <v>78</v>
      </c>
      <c r="AI205" s="12"/>
      <c r="AJ205" s="11" t="s">
        <v>2920</v>
      </c>
      <c r="AK205" s="11" t="s">
        <v>78</v>
      </c>
      <c r="AL205" s="11" t="b">
        <v>0</v>
      </c>
      <c r="AM205" s="11" t="s">
        <v>2921</v>
      </c>
      <c r="AN205" s="11" t="b">
        <v>0</v>
      </c>
      <c r="AO205" s="11" t="b">
        <v>0</v>
      </c>
      <c r="AP205" s="11" t="b">
        <v>0</v>
      </c>
      <c r="AQ205" s="11" t="b">
        <v>0</v>
      </c>
      <c r="AR205" s="11" t="b">
        <v>0</v>
      </c>
      <c r="AS205" s="11" t="s">
        <v>84</v>
      </c>
      <c r="AT205" s="11" t="b">
        <v>0</v>
      </c>
      <c r="AU205" s="11" t="s">
        <v>1700</v>
      </c>
      <c r="AV205" s="11" t="s">
        <v>78</v>
      </c>
      <c r="AW205" s="11" t="s">
        <v>78</v>
      </c>
      <c r="AX205" s="12">
        <v>43451</v>
      </c>
      <c r="AY205" s="11" t="s">
        <v>85</v>
      </c>
      <c r="AZ205" s="11" t="s">
        <v>86</v>
      </c>
      <c r="BA205" s="11" t="s">
        <v>87</v>
      </c>
      <c r="BB205" s="11" t="b">
        <v>0</v>
      </c>
      <c r="BC205" s="11">
        <v>0</v>
      </c>
      <c r="BD205" s="11">
        <v>0</v>
      </c>
      <c r="BE205" s="11"/>
      <c r="BF205" s="11">
        <v>0</v>
      </c>
      <c r="BG205" s="11"/>
      <c r="BH205" s="11">
        <v>0</v>
      </c>
      <c r="BI205" s="11">
        <v>0</v>
      </c>
      <c r="BJ205" s="13">
        <v>183.18</v>
      </c>
    </row>
    <row r="206" spans="1:62" x14ac:dyDescent="0.25">
      <c r="A206" s="6" t="s">
        <v>1086</v>
      </c>
      <c r="B206" s="7" t="s">
        <v>234</v>
      </c>
      <c r="C206" s="7" t="s">
        <v>235</v>
      </c>
      <c r="D206" s="7" t="s">
        <v>1087</v>
      </c>
      <c r="E206" s="7" t="s">
        <v>1087</v>
      </c>
      <c r="F206" s="7" t="s">
        <v>64</v>
      </c>
      <c r="G206" s="7" t="s">
        <v>1087</v>
      </c>
      <c r="H206" s="7" t="s">
        <v>90</v>
      </c>
      <c r="I206" s="7" t="s">
        <v>237</v>
      </c>
      <c r="J206" s="7"/>
      <c r="K206" s="33">
        <v>183.23</v>
      </c>
      <c r="L206" s="33">
        <f t="shared" si="3"/>
        <v>183.23</v>
      </c>
      <c r="M206" s="33" t="e">
        <f>L206*(VLOOKUP(I206,#REF!,2,FALSE))</f>
        <v>#REF!</v>
      </c>
      <c r="N206" s="7" t="s">
        <v>67</v>
      </c>
      <c r="O206" s="7" t="s">
        <v>68</v>
      </c>
      <c r="P206" s="7" t="s">
        <v>69</v>
      </c>
      <c r="Q206" s="8">
        <v>40445.492337962962</v>
      </c>
      <c r="R206" s="8">
        <v>45193.492337962962</v>
      </c>
      <c r="S206" s="7" t="s">
        <v>70</v>
      </c>
      <c r="T206" s="8">
        <v>45193</v>
      </c>
      <c r="U206" s="7" t="s">
        <v>215</v>
      </c>
      <c r="V206" s="7" t="s">
        <v>104</v>
      </c>
      <c r="W206" s="7" t="s">
        <v>73</v>
      </c>
      <c r="X206" s="7" t="s">
        <v>73</v>
      </c>
      <c r="Y206" s="7" t="s">
        <v>1088</v>
      </c>
      <c r="Z206" s="7" t="s">
        <v>75</v>
      </c>
      <c r="AA206" s="7" t="s">
        <v>1089</v>
      </c>
      <c r="AB206" s="7" t="s">
        <v>1090</v>
      </c>
      <c r="AC206" s="7" t="s">
        <v>78</v>
      </c>
      <c r="AD206" s="8"/>
      <c r="AE206" s="8"/>
      <c r="AF206" s="7"/>
      <c r="AG206" s="7" t="s">
        <v>78</v>
      </c>
      <c r="AH206" s="7" t="s">
        <v>78</v>
      </c>
      <c r="AI206" s="8"/>
      <c r="AJ206" s="7" t="s">
        <v>78</v>
      </c>
      <c r="AK206" s="7" t="s">
        <v>78</v>
      </c>
      <c r="AL206" s="7" t="b">
        <v>0</v>
      </c>
      <c r="AM206" s="7" t="s">
        <v>1091</v>
      </c>
      <c r="AN206" s="7" t="b">
        <v>0</v>
      </c>
      <c r="AO206" s="7" t="b">
        <v>0</v>
      </c>
      <c r="AP206" s="7" t="b">
        <v>0</v>
      </c>
      <c r="AQ206" s="7" t="b">
        <v>0</v>
      </c>
      <c r="AR206" s="7" t="b">
        <v>0</v>
      </c>
      <c r="AS206" s="7" t="s">
        <v>84</v>
      </c>
      <c r="AT206" s="7" t="b">
        <v>0</v>
      </c>
      <c r="AU206" s="7" t="s">
        <v>97</v>
      </c>
      <c r="AV206" s="7" t="s">
        <v>1092</v>
      </c>
      <c r="AW206" s="7" t="s">
        <v>78</v>
      </c>
      <c r="AX206" s="8">
        <v>40450</v>
      </c>
      <c r="AY206" s="7" t="s">
        <v>85</v>
      </c>
      <c r="AZ206" s="7" t="s">
        <v>86</v>
      </c>
      <c r="BA206" s="7" t="s">
        <v>87</v>
      </c>
      <c r="BB206" s="7" t="b">
        <v>0</v>
      </c>
      <c r="BC206" s="7">
        <v>0</v>
      </c>
      <c r="BD206" s="7">
        <v>0</v>
      </c>
      <c r="BE206" s="7"/>
      <c r="BF206" s="7">
        <v>0</v>
      </c>
      <c r="BG206" s="7"/>
      <c r="BH206" s="7">
        <v>0</v>
      </c>
      <c r="BI206" s="7">
        <v>0</v>
      </c>
      <c r="BJ206" s="9">
        <v>183.23</v>
      </c>
    </row>
    <row r="207" spans="1:62" x14ac:dyDescent="0.25">
      <c r="A207" s="6" t="s">
        <v>2943</v>
      </c>
      <c r="B207" s="7" t="s">
        <v>1395</v>
      </c>
      <c r="C207" s="7" t="s">
        <v>1396</v>
      </c>
      <c r="D207" s="7" t="s">
        <v>508</v>
      </c>
      <c r="E207" s="7" t="s">
        <v>508</v>
      </c>
      <c r="F207" s="7" t="s">
        <v>64</v>
      </c>
      <c r="G207" s="7" t="s">
        <v>508</v>
      </c>
      <c r="H207" s="7" t="s">
        <v>2330</v>
      </c>
      <c r="I207" s="7" t="s">
        <v>1397</v>
      </c>
      <c r="J207" s="7" t="s">
        <v>2691</v>
      </c>
      <c r="K207" s="33">
        <v>184.61</v>
      </c>
      <c r="L207" s="33">
        <f t="shared" si="3"/>
        <v>184.61</v>
      </c>
      <c r="M207" s="33" t="e">
        <f>L207*(VLOOKUP(I207,#REF!,2,FALSE))</f>
        <v>#REF!</v>
      </c>
      <c r="N207" s="7" t="s">
        <v>67</v>
      </c>
      <c r="O207" s="7" t="s">
        <v>68</v>
      </c>
      <c r="P207" s="7" t="s">
        <v>69</v>
      </c>
      <c r="Q207" s="8">
        <v>43516.342997685184</v>
      </c>
      <c r="R207" s="8">
        <v>45342.538483796299</v>
      </c>
      <c r="S207" s="7" t="s">
        <v>70</v>
      </c>
      <c r="T207" s="8">
        <v>45342</v>
      </c>
      <c r="U207" s="7" t="s">
        <v>71</v>
      </c>
      <c r="V207" s="7" t="s">
        <v>104</v>
      </c>
      <c r="W207" s="7" t="s">
        <v>73</v>
      </c>
      <c r="X207" s="7" t="s">
        <v>73</v>
      </c>
      <c r="Y207" s="7" t="s">
        <v>287</v>
      </c>
      <c r="Z207" s="7" t="s">
        <v>106</v>
      </c>
      <c r="AA207" s="7" t="s">
        <v>1398</v>
      </c>
      <c r="AB207" s="7" t="s">
        <v>1964</v>
      </c>
      <c r="AC207" s="7" t="s">
        <v>78</v>
      </c>
      <c r="AD207" s="8"/>
      <c r="AE207" s="8"/>
      <c r="AF207" s="7"/>
      <c r="AG207" s="7" t="s">
        <v>78</v>
      </c>
      <c r="AH207" s="7" t="s">
        <v>78</v>
      </c>
      <c r="AI207" s="8"/>
      <c r="AJ207" s="7" t="s">
        <v>2944</v>
      </c>
      <c r="AK207" s="7" t="s">
        <v>78</v>
      </c>
      <c r="AL207" s="7" t="b">
        <v>0</v>
      </c>
      <c r="AM207" s="7" t="s">
        <v>2945</v>
      </c>
      <c r="AN207" s="7" t="b">
        <v>0</v>
      </c>
      <c r="AO207" s="7" t="b">
        <v>0</v>
      </c>
      <c r="AP207" s="7" t="b">
        <v>0</v>
      </c>
      <c r="AQ207" s="7" t="b">
        <v>0</v>
      </c>
      <c r="AR207" s="7" t="b">
        <v>0</v>
      </c>
      <c r="AS207" s="7" t="s">
        <v>84</v>
      </c>
      <c r="AT207" s="7" t="b">
        <v>0</v>
      </c>
      <c r="AU207" s="7" t="s">
        <v>1700</v>
      </c>
      <c r="AV207" s="7" t="s">
        <v>78</v>
      </c>
      <c r="AW207" s="7" t="s">
        <v>78</v>
      </c>
      <c r="AX207" s="8">
        <v>43528</v>
      </c>
      <c r="AY207" s="7" t="s">
        <v>85</v>
      </c>
      <c r="AZ207" s="7" t="s">
        <v>86</v>
      </c>
      <c r="BA207" s="7" t="s">
        <v>87</v>
      </c>
      <c r="BB207" s="7" t="b">
        <v>0</v>
      </c>
      <c r="BC207" s="7">
        <v>2</v>
      </c>
      <c r="BD207" s="7">
        <v>2</v>
      </c>
      <c r="BE207" s="7">
        <v>133.58000000000001</v>
      </c>
      <c r="BF207" s="7">
        <v>0</v>
      </c>
      <c r="BG207" s="7"/>
      <c r="BH207" s="7">
        <v>0</v>
      </c>
      <c r="BI207" s="7">
        <v>0</v>
      </c>
      <c r="BJ207" s="9">
        <v>184.61</v>
      </c>
    </row>
    <row r="208" spans="1:62" x14ac:dyDescent="0.25">
      <c r="A208" s="10" t="s">
        <v>1889</v>
      </c>
      <c r="B208" s="11" t="s">
        <v>1395</v>
      </c>
      <c r="C208" s="11" t="s">
        <v>1396</v>
      </c>
      <c r="D208" s="11" t="s">
        <v>1890</v>
      </c>
      <c r="E208" s="11" t="s">
        <v>1890</v>
      </c>
      <c r="F208" s="11" t="s">
        <v>64</v>
      </c>
      <c r="G208" s="11" t="s">
        <v>1891</v>
      </c>
      <c r="H208" s="11" t="s">
        <v>281</v>
      </c>
      <c r="I208" s="11" t="s">
        <v>1397</v>
      </c>
      <c r="J208" s="11" t="s">
        <v>1406</v>
      </c>
      <c r="K208" s="28">
        <v>184.66</v>
      </c>
      <c r="L208" s="28">
        <f t="shared" si="3"/>
        <v>184.66</v>
      </c>
      <c r="M208" s="28" t="e">
        <f>L208*(VLOOKUP(I208,#REF!,2,FALSE))</f>
        <v>#REF!</v>
      </c>
      <c r="N208" s="11" t="s">
        <v>67</v>
      </c>
      <c r="O208" s="11" t="s">
        <v>68</v>
      </c>
      <c r="P208" s="11" t="s">
        <v>69</v>
      </c>
      <c r="Q208" s="12">
        <v>44270</v>
      </c>
      <c r="R208" s="12">
        <v>45366.639432870368</v>
      </c>
      <c r="S208" s="11" t="s">
        <v>70</v>
      </c>
      <c r="T208" s="12">
        <v>45366</v>
      </c>
      <c r="U208" s="11" t="s">
        <v>71</v>
      </c>
      <c r="V208" s="11" t="s">
        <v>104</v>
      </c>
      <c r="W208" s="11" t="s">
        <v>73</v>
      </c>
      <c r="X208" s="11" t="s">
        <v>73</v>
      </c>
      <c r="Y208" s="11" t="s">
        <v>74</v>
      </c>
      <c r="Z208" s="11" t="s">
        <v>106</v>
      </c>
      <c r="AA208" s="11" t="s">
        <v>1398</v>
      </c>
      <c r="AB208" s="11" t="s">
        <v>1892</v>
      </c>
      <c r="AC208" s="11" t="s">
        <v>1893</v>
      </c>
      <c r="AD208" s="12"/>
      <c r="AE208" s="12"/>
      <c r="AF208" s="11"/>
      <c r="AG208" s="11" t="s">
        <v>78</v>
      </c>
      <c r="AH208" s="11" t="s">
        <v>78</v>
      </c>
      <c r="AI208" s="12"/>
      <c r="AJ208" s="11" t="s">
        <v>1894</v>
      </c>
      <c r="AK208" s="11" t="s">
        <v>78</v>
      </c>
      <c r="AL208" s="11" t="b">
        <v>0</v>
      </c>
      <c r="AM208" s="11" t="s">
        <v>1895</v>
      </c>
      <c r="AN208" s="11" t="b">
        <v>0</v>
      </c>
      <c r="AO208" s="11" t="b">
        <v>0</v>
      </c>
      <c r="AP208" s="11" t="b">
        <v>0</v>
      </c>
      <c r="AQ208" s="11" t="b">
        <v>0</v>
      </c>
      <c r="AR208" s="11" t="b">
        <v>0</v>
      </c>
      <c r="AS208" s="11" t="s">
        <v>84</v>
      </c>
      <c r="AT208" s="11" t="b">
        <v>0</v>
      </c>
      <c r="AU208" s="11" t="s">
        <v>317</v>
      </c>
      <c r="AV208" s="11" t="s">
        <v>78</v>
      </c>
      <c r="AW208" s="11" t="s">
        <v>78</v>
      </c>
      <c r="AX208" s="12">
        <v>44285</v>
      </c>
      <c r="AY208" s="11" t="s">
        <v>85</v>
      </c>
      <c r="AZ208" s="11" t="s">
        <v>86</v>
      </c>
      <c r="BA208" s="11" t="s">
        <v>87</v>
      </c>
      <c r="BB208" s="11" t="b">
        <v>0</v>
      </c>
      <c r="BC208" s="11">
        <v>1</v>
      </c>
      <c r="BD208" s="11">
        <v>1</v>
      </c>
      <c r="BE208" s="11">
        <v>300</v>
      </c>
      <c r="BF208" s="11">
        <v>1</v>
      </c>
      <c r="BG208" s="11">
        <v>300</v>
      </c>
      <c r="BH208" s="11">
        <v>1</v>
      </c>
      <c r="BI208" s="11">
        <v>300</v>
      </c>
      <c r="BJ208" s="13">
        <v>184.66</v>
      </c>
    </row>
    <row r="209" spans="1:62" x14ac:dyDescent="0.25">
      <c r="A209" s="6" t="s">
        <v>1666</v>
      </c>
      <c r="B209" s="7" t="s">
        <v>1395</v>
      </c>
      <c r="C209" s="7" t="s">
        <v>1396</v>
      </c>
      <c r="D209" s="7" t="s">
        <v>841</v>
      </c>
      <c r="E209" s="7" t="s">
        <v>841</v>
      </c>
      <c r="F209" s="7" t="s">
        <v>64</v>
      </c>
      <c r="G209" s="7" t="s">
        <v>841</v>
      </c>
      <c r="H209" s="7" t="s">
        <v>281</v>
      </c>
      <c r="I209" s="7" t="s">
        <v>1397</v>
      </c>
      <c r="J209" s="7" t="s">
        <v>1406</v>
      </c>
      <c r="K209" s="33">
        <v>184.98</v>
      </c>
      <c r="L209" s="33">
        <f t="shared" si="3"/>
        <v>184.98</v>
      </c>
      <c r="M209" s="33" t="e">
        <f>L209*(VLOOKUP(I209,#REF!,2,FALSE))</f>
        <v>#REF!</v>
      </c>
      <c r="N209" s="7" t="s">
        <v>67</v>
      </c>
      <c r="O209" s="7" t="s">
        <v>68</v>
      </c>
      <c r="P209" s="7" t="s">
        <v>69</v>
      </c>
      <c r="Q209" s="8">
        <v>43158</v>
      </c>
      <c r="R209" s="8">
        <v>45349.783993055556</v>
      </c>
      <c r="S209" s="7" t="s">
        <v>70</v>
      </c>
      <c r="T209" s="8">
        <v>45349</v>
      </c>
      <c r="U209" s="7" t="s">
        <v>71</v>
      </c>
      <c r="V209" s="7" t="s">
        <v>104</v>
      </c>
      <c r="W209" s="7" t="s">
        <v>73</v>
      </c>
      <c r="X209" s="7" t="s">
        <v>73</v>
      </c>
      <c r="Y209" s="7" t="s">
        <v>74</v>
      </c>
      <c r="Z209" s="7" t="s">
        <v>106</v>
      </c>
      <c r="AA209" s="7" t="s">
        <v>1485</v>
      </c>
      <c r="AB209" s="7" t="s">
        <v>1667</v>
      </c>
      <c r="AC209" s="7" t="s">
        <v>78</v>
      </c>
      <c r="AD209" s="8"/>
      <c r="AE209" s="8"/>
      <c r="AF209" s="7"/>
      <c r="AG209" s="7" t="s">
        <v>78</v>
      </c>
      <c r="AH209" s="7" t="s">
        <v>78</v>
      </c>
      <c r="AI209" s="8"/>
      <c r="AJ209" s="7" t="s">
        <v>1668</v>
      </c>
      <c r="AK209" s="7" t="s">
        <v>78</v>
      </c>
      <c r="AL209" s="7" t="b">
        <v>0</v>
      </c>
      <c r="AM209" s="7" t="s">
        <v>1669</v>
      </c>
      <c r="AN209" s="7" t="b">
        <v>0</v>
      </c>
      <c r="AO209" s="7" t="b">
        <v>0</v>
      </c>
      <c r="AP209" s="7" t="b">
        <v>0</v>
      </c>
      <c r="AQ209" s="7" t="b">
        <v>0</v>
      </c>
      <c r="AR209" s="7" t="b">
        <v>0</v>
      </c>
      <c r="AS209" s="7" t="s">
        <v>84</v>
      </c>
      <c r="AT209" s="7" t="b">
        <v>0</v>
      </c>
      <c r="AU209" s="7" t="s">
        <v>317</v>
      </c>
      <c r="AV209" s="7" t="s">
        <v>78</v>
      </c>
      <c r="AW209" s="7" t="s">
        <v>78</v>
      </c>
      <c r="AX209" s="8">
        <v>43136</v>
      </c>
      <c r="AY209" s="7" t="s">
        <v>85</v>
      </c>
      <c r="AZ209" s="7" t="s">
        <v>86</v>
      </c>
      <c r="BA209" s="7" t="s">
        <v>87</v>
      </c>
      <c r="BB209" s="7" t="b">
        <v>0</v>
      </c>
      <c r="BC209" s="7">
        <v>0</v>
      </c>
      <c r="BD209" s="7">
        <v>0</v>
      </c>
      <c r="BE209" s="7"/>
      <c r="BF209" s="7">
        <v>0</v>
      </c>
      <c r="BG209" s="7"/>
      <c r="BH209" s="7">
        <v>0</v>
      </c>
      <c r="BI209" s="7">
        <v>0</v>
      </c>
      <c r="BJ209" s="9">
        <v>184.98</v>
      </c>
    </row>
    <row r="210" spans="1:62" x14ac:dyDescent="0.25">
      <c r="A210" s="10" t="s">
        <v>1290</v>
      </c>
      <c r="B210" s="11" t="s">
        <v>1174</v>
      </c>
      <c r="C210" s="11" t="s">
        <v>1175</v>
      </c>
      <c r="D210" s="11" t="s">
        <v>1291</v>
      </c>
      <c r="E210" s="11" t="s">
        <v>1291</v>
      </c>
      <c r="F210" s="11" t="s">
        <v>64</v>
      </c>
      <c r="G210" s="11"/>
      <c r="H210" s="11" t="s">
        <v>281</v>
      </c>
      <c r="I210" s="11" t="s">
        <v>1176</v>
      </c>
      <c r="J210" s="11" t="s">
        <v>1292</v>
      </c>
      <c r="K210" s="28">
        <v>185.5</v>
      </c>
      <c r="L210" s="28">
        <f t="shared" si="3"/>
        <v>185.5</v>
      </c>
      <c r="M210" s="28" t="e">
        <f>L210*(VLOOKUP(I210,#REF!,2,FALSE))</f>
        <v>#REF!</v>
      </c>
      <c r="N210" s="11" t="s">
        <v>67</v>
      </c>
      <c r="O210" s="11" t="s">
        <v>68</v>
      </c>
      <c r="P210" s="11" t="s">
        <v>69</v>
      </c>
      <c r="Q210" s="12">
        <v>44802.642210648148</v>
      </c>
      <c r="R210" s="12">
        <v>45533.642210648148</v>
      </c>
      <c r="S210" s="11" t="s">
        <v>70</v>
      </c>
      <c r="T210" s="12">
        <v>45533</v>
      </c>
      <c r="U210" s="11" t="s">
        <v>91</v>
      </c>
      <c r="V210" s="11" t="s">
        <v>104</v>
      </c>
      <c r="W210" s="11" t="s">
        <v>73</v>
      </c>
      <c r="X210" s="11" t="s">
        <v>73</v>
      </c>
      <c r="Y210" s="11" t="s">
        <v>105</v>
      </c>
      <c r="Z210" s="11" t="s">
        <v>106</v>
      </c>
      <c r="AA210" s="11" t="s">
        <v>1178</v>
      </c>
      <c r="AB210" s="11" t="s">
        <v>1293</v>
      </c>
      <c r="AC210" s="11" t="s">
        <v>78</v>
      </c>
      <c r="AD210" s="12"/>
      <c r="AE210" s="12"/>
      <c r="AF210" s="11"/>
      <c r="AG210" s="11" t="s">
        <v>78</v>
      </c>
      <c r="AH210" s="11" t="s">
        <v>78</v>
      </c>
      <c r="AI210" s="12"/>
      <c r="AJ210" s="11" t="s">
        <v>78</v>
      </c>
      <c r="AK210" s="11" t="s">
        <v>78</v>
      </c>
      <c r="AL210" s="11" t="b">
        <v>0</v>
      </c>
      <c r="AM210" s="11" t="s">
        <v>1294</v>
      </c>
      <c r="AN210" s="11" t="b">
        <v>0</v>
      </c>
      <c r="AO210" s="11" t="b">
        <v>0</v>
      </c>
      <c r="AP210" s="11" t="b">
        <v>0</v>
      </c>
      <c r="AQ210" s="11" t="b">
        <v>0</v>
      </c>
      <c r="AR210" s="11" t="b">
        <v>0</v>
      </c>
      <c r="AS210" s="11" t="s">
        <v>96</v>
      </c>
      <c r="AT210" s="11" t="b">
        <v>0</v>
      </c>
      <c r="AU210" s="11" t="s">
        <v>734</v>
      </c>
      <c r="AV210" s="11" t="s">
        <v>78</v>
      </c>
      <c r="AW210" s="11" t="s">
        <v>78</v>
      </c>
      <c r="AX210" s="12">
        <v>44813</v>
      </c>
      <c r="AY210" s="11" t="s">
        <v>85</v>
      </c>
      <c r="AZ210" s="11" t="s">
        <v>86</v>
      </c>
      <c r="BA210" s="11" t="s">
        <v>87</v>
      </c>
      <c r="BB210" s="11" t="b">
        <v>0</v>
      </c>
      <c r="BC210" s="11">
        <v>0</v>
      </c>
      <c r="BD210" s="11">
        <v>0</v>
      </c>
      <c r="BE210" s="14"/>
      <c r="BF210" s="14">
        <v>0</v>
      </c>
      <c r="BG210" s="14"/>
      <c r="BH210" s="14">
        <v>0</v>
      </c>
      <c r="BI210" s="14">
        <v>0</v>
      </c>
      <c r="BJ210" s="15">
        <v>185.5</v>
      </c>
    </row>
    <row r="211" spans="1:62" x14ac:dyDescent="0.25">
      <c r="A211" s="6" t="s">
        <v>2043</v>
      </c>
      <c r="B211" s="7"/>
      <c r="C211" s="7"/>
      <c r="D211" s="7" t="s">
        <v>2044</v>
      </c>
      <c r="E211" s="7" t="s">
        <v>2044</v>
      </c>
      <c r="F211" s="7" t="s">
        <v>64</v>
      </c>
      <c r="G211" s="7" t="s">
        <v>2044</v>
      </c>
      <c r="H211" s="7" t="s">
        <v>281</v>
      </c>
      <c r="I211" s="7" t="s">
        <v>2037</v>
      </c>
      <c r="J211" s="7" t="s">
        <v>2045</v>
      </c>
      <c r="K211" s="33">
        <v>186.16</v>
      </c>
      <c r="L211" s="33">
        <f t="shared" si="3"/>
        <v>186.16</v>
      </c>
      <c r="M211" s="33" t="e">
        <f>L211*(VLOOKUP(I211,#REF!,2,FALSE))</f>
        <v>#REF!</v>
      </c>
      <c r="N211" s="7" t="s">
        <v>67</v>
      </c>
      <c r="O211" s="7" t="s">
        <v>68</v>
      </c>
      <c r="P211" s="7" t="s">
        <v>69</v>
      </c>
      <c r="Q211" s="8">
        <v>43719.76834490741</v>
      </c>
      <c r="R211" s="8">
        <v>45361.76834490741</v>
      </c>
      <c r="S211" s="7" t="s">
        <v>70</v>
      </c>
      <c r="T211" s="8">
        <v>45361</v>
      </c>
      <c r="U211" s="7" t="s">
        <v>71</v>
      </c>
      <c r="V211" s="7" t="s">
        <v>104</v>
      </c>
      <c r="W211" s="7" t="s">
        <v>73</v>
      </c>
      <c r="X211" s="7" t="s">
        <v>73</v>
      </c>
      <c r="Y211" s="7" t="s">
        <v>1456</v>
      </c>
      <c r="Z211" s="7" t="s">
        <v>250</v>
      </c>
      <c r="AA211" s="7" t="s">
        <v>2046</v>
      </c>
      <c r="AB211" s="7" t="s">
        <v>2047</v>
      </c>
      <c r="AC211" s="7" t="s">
        <v>78</v>
      </c>
      <c r="AD211" s="8"/>
      <c r="AE211" s="8"/>
      <c r="AF211" s="7"/>
      <c r="AG211" s="7" t="s">
        <v>78</v>
      </c>
      <c r="AH211" s="7" t="s">
        <v>78</v>
      </c>
      <c r="AI211" s="8"/>
      <c r="AJ211" s="7" t="s">
        <v>2048</v>
      </c>
      <c r="AK211" s="7" t="s">
        <v>78</v>
      </c>
      <c r="AL211" s="7" t="b">
        <v>0</v>
      </c>
      <c r="AM211" s="7" t="s">
        <v>2049</v>
      </c>
      <c r="AN211" s="7" t="b">
        <v>0</v>
      </c>
      <c r="AO211" s="7" t="b">
        <v>0</v>
      </c>
      <c r="AP211" s="7" t="b">
        <v>0</v>
      </c>
      <c r="AQ211" s="7" t="b">
        <v>0</v>
      </c>
      <c r="AR211" s="7" t="b">
        <v>0</v>
      </c>
      <c r="AS211" s="7" t="s">
        <v>84</v>
      </c>
      <c r="AT211" s="7" t="b">
        <v>0</v>
      </c>
      <c r="AU211" s="7" t="s">
        <v>734</v>
      </c>
      <c r="AV211" s="7" t="s">
        <v>78</v>
      </c>
      <c r="AW211" s="7" t="s">
        <v>78</v>
      </c>
      <c r="AX211" s="8">
        <v>43733</v>
      </c>
      <c r="AY211" s="7" t="s">
        <v>85</v>
      </c>
      <c r="AZ211" s="7" t="s">
        <v>86</v>
      </c>
      <c r="BA211" s="7" t="s">
        <v>87</v>
      </c>
      <c r="BB211" s="7" t="b">
        <v>0</v>
      </c>
      <c r="BC211" s="7">
        <v>2</v>
      </c>
      <c r="BD211" s="7">
        <v>2</v>
      </c>
      <c r="BE211" s="7">
        <v>135.65</v>
      </c>
      <c r="BF211" s="7">
        <v>0</v>
      </c>
      <c r="BG211" s="7"/>
      <c r="BH211" s="7">
        <v>0</v>
      </c>
      <c r="BI211" s="7">
        <v>0</v>
      </c>
      <c r="BJ211" s="9">
        <v>186.16</v>
      </c>
    </row>
    <row r="212" spans="1:62" x14ac:dyDescent="0.25">
      <c r="A212" s="6" t="s">
        <v>1580</v>
      </c>
      <c r="B212" s="7" t="s">
        <v>1395</v>
      </c>
      <c r="C212" s="7" t="s">
        <v>1396</v>
      </c>
      <c r="D212" s="7" t="s">
        <v>1581</v>
      </c>
      <c r="E212" s="7" t="s">
        <v>1581</v>
      </c>
      <c r="F212" s="7" t="s">
        <v>64</v>
      </c>
      <c r="G212" s="7" t="s">
        <v>1581</v>
      </c>
      <c r="H212" s="7" t="s">
        <v>281</v>
      </c>
      <c r="I212" s="7" t="s">
        <v>1397</v>
      </c>
      <c r="J212" s="7" t="s">
        <v>1406</v>
      </c>
      <c r="K212" s="33">
        <v>186.31</v>
      </c>
      <c r="L212" s="33">
        <f t="shared" si="3"/>
        <v>186.31</v>
      </c>
      <c r="M212" s="33" t="e">
        <f>L212*(VLOOKUP(I212,#REF!,2,FALSE))</f>
        <v>#REF!</v>
      </c>
      <c r="N212" s="7" t="s">
        <v>67</v>
      </c>
      <c r="O212" s="7" t="s">
        <v>68</v>
      </c>
      <c r="P212" s="7" t="s">
        <v>69</v>
      </c>
      <c r="Q212" s="8">
        <v>42112.6247337963</v>
      </c>
      <c r="R212" s="8">
        <v>45400.6247337963</v>
      </c>
      <c r="S212" s="7" t="s">
        <v>70</v>
      </c>
      <c r="T212" s="8">
        <v>45400</v>
      </c>
      <c r="U212" s="7" t="s">
        <v>71</v>
      </c>
      <c r="V212" s="7" t="s">
        <v>104</v>
      </c>
      <c r="W212" s="7" t="s">
        <v>73</v>
      </c>
      <c r="X212" s="7" t="s">
        <v>73</v>
      </c>
      <c r="Y212" s="7" t="s">
        <v>74</v>
      </c>
      <c r="Z212" s="7" t="s">
        <v>106</v>
      </c>
      <c r="AA212" s="7" t="s">
        <v>1450</v>
      </c>
      <c r="AB212" s="7" t="s">
        <v>1582</v>
      </c>
      <c r="AC212" s="7" t="s">
        <v>78</v>
      </c>
      <c r="AD212" s="8"/>
      <c r="AE212" s="8"/>
      <c r="AF212" s="7"/>
      <c r="AG212" s="7" t="s">
        <v>78</v>
      </c>
      <c r="AH212" s="7" t="s">
        <v>78</v>
      </c>
      <c r="AI212" s="8"/>
      <c r="AJ212" s="7" t="s">
        <v>1583</v>
      </c>
      <c r="AK212" s="7" t="s">
        <v>78</v>
      </c>
      <c r="AL212" s="7" t="b">
        <v>0</v>
      </c>
      <c r="AM212" s="7" t="s">
        <v>1584</v>
      </c>
      <c r="AN212" s="7" t="b">
        <v>0</v>
      </c>
      <c r="AO212" s="7" t="b">
        <v>0</v>
      </c>
      <c r="AP212" s="7" t="b">
        <v>0</v>
      </c>
      <c r="AQ212" s="7" t="b">
        <v>0</v>
      </c>
      <c r="AR212" s="7" t="b">
        <v>0</v>
      </c>
      <c r="AS212" s="7" t="s">
        <v>84</v>
      </c>
      <c r="AT212" s="7" t="b">
        <v>0</v>
      </c>
      <c r="AU212" s="7" t="s">
        <v>78</v>
      </c>
      <c r="AV212" s="7" t="s">
        <v>78</v>
      </c>
      <c r="AW212" s="7" t="s">
        <v>78</v>
      </c>
      <c r="AX212" s="8">
        <v>42090</v>
      </c>
      <c r="AY212" s="7" t="s">
        <v>85</v>
      </c>
      <c r="AZ212" s="7" t="s">
        <v>86</v>
      </c>
      <c r="BA212" s="7" t="s">
        <v>87</v>
      </c>
      <c r="BB212" s="7" t="b">
        <v>0</v>
      </c>
      <c r="BC212" s="7">
        <v>0</v>
      </c>
      <c r="BD212" s="7">
        <v>0</v>
      </c>
      <c r="BE212" s="7"/>
      <c r="BF212" s="7">
        <v>0</v>
      </c>
      <c r="BG212" s="7"/>
      <c r="BH212" s="7">
        <v>0</v>
      </c>
      <c r="BI212" s="7">
        <v>0</v>
      </c>
      <c r="BJ212" s="9">
        <v>186.31</v>
      </c>
    </row>
    <row r="213" spans="1:62" x14ac:dyDescent="0.25">
      <c r="A213" s="6" t="s">
        <v>3083</v>
      </c>
      <c r="B213" s="7" t="s">
        <v>1395</v>
      </c>
      <c r="C213" s="7" t="s">
        <v>1396</v>
      </c>
      <c r="D213" s="7" t="s">
        <v>3084</v>
      </c>
      <c r="E213" s="7" t="s">
        <v>3084</v>
      </c>
      <c r="F213" s="7" t="s">
        <v>64</v>
      </c>
      <c r="G213" s="7"/>
      <c r="H213" s="7" t="s">
        <v>2330</v>
      </c>
      <c r="I213" s="7" t="s">
        <v>1397</v>
      </c>
      <c r="J213" s="7" t="s">
        <v>2691</v>
      </c>
      <c r="K213" s="33">
        <v>186.96</v>
      </c>
      <c r="L213" s="33">
        <f t="shared" si="3"/>
        <v>186.96</v>
      </c>
      <c r="M213" s="33" t="e">
        <f>L213*(VLOOKUP(I213,#REF!,2,FALSE))</f>
        <v>#REF!</v>
      </c>
      <c r="N213" s="7" t="s">
        <v>67</v>
      </c>
      <c r="O213" s="7" t="s">
        <v>68</v>
      </c>
      <c r="P213" s="7" t="s">
        <v>69</v>
      </c>
      <c r="Q213" s="8">
        <v>44081.61346064815</v>
      </c>
      <c r="R213" s="8">
        <v>45176.61346064815</v>
      </c>
      <c r="S213" s="7" t="s">
        <v>70</v>
      </c>
      <c r="T213" s="8">
        <v>45176</v>
      </c>
      <c r="U213" s="7" t="s">
        <v>71</v>
      </c>
      <c r="V213" s="7" t="s">
        <v>104</v>
      </c>
      <c r="W213" s="7" t="s">
        <v>73</v>
      </c>
      <c r="X213" s="7" t="s">
        <v>73</v>
      </c>
      <c r="Y213" s="7" t="s">
        <v>105</v>
      </c>
      <c r="Z213" s="7" t="s">
        <v>106</v>
      </c>
      <c r="AA213" s="7" t="s">
        <v>1421</v>
      </c>
      <c r="AB213" s="7" t="s">
        <v>1839</v>
      </c>
      <c r="AC213" s="7" t="s">
        <v>3085</v>
      </c>
      <c r="AD213" s="8"/>
      <c r="AE213" s="8"/>
      <c r="AF213" s="7"/>
      <c r="AG213" s="7" t="s">
        <v>78</v>
      </c>
      <c r="AH213" s="7" t="s">
        <v>78</v>
      </c>
      <c r="AI213" s="8"/>
      <c r="AJ213" s="7" t="s">
        <v>78</v>
      </c>
      <c r="AK213" s="7" t="s">
        <v>78</v>
      </c>
      <c r="AL213" s="7" t="b">
        <v>0</v>
      </c>
      <c r="AM213" s="7" t="s">
        <v>3086</v>
      </c>
      <c r="AN213" s="7" t="b">
        <v>0</v>
      </c>
      <c r="AO213" s="7" t="b">
        <v>0</v>
      </c>
      <c r="AP213" s="7" t="b">
        <v>0</v>
      </c>
      <c r="AQ213" s="7" t="b">
        <v>0</v>
      </c>
      <c r="AR213" s="7" t="b">
        <v>0</v>
      </c>
      <c r="AS213" s="7" t="s">
        <v>84</v>
      </c>
      <c r="AT213" s="7" t="b">
        <v>0</v>
      </c>
      <c r="AU213" s="7" t="s">
        <v>1700</v>
      </c>
      <c r="AV213" s="7" t="s">
        <v>78</v>
      </c>
      <c r="AW213" s="7" t="s">
        <v>78</v>
      </c>
      <c r="AX213" s="8">
        <v>44089</v>
      </c>
      <c r="AY213" s="7" t="s">
        <v>85</v>
      </c>
      <c r="AZ213" s="7" t="s">
        <v>86</v>
      </c>
      <c r="BA213" s="7" t="s">
        <v>87</v>
      </c>
      <c r="BB213" s="7" t="b">
        <v>0</v>
      </c>
      <c r="BC213" s="7">
        <v>3</v>
      </c>
      <c r="BD213" s="7">
        <v>2</v>
      </c>
      <c r="BE213" s="7">
        <v>1595.7</v>
      </c>
      <c r="BF213" s="7">
        <v>1</v>
      </c>
      <c r="BG213" s="7">
        <v>295</v>
      </c>
      <c r="BH213" s="7">
        <v>1</v>
      </c>
      <c r="BI213" s="7">
        <v>295</v>
      </c>
      <c r="BJ213" s="9">
        <v>186.96</v>
      </c>
    </row>
    <row r="214" spans="1:62" x14ac:dyDescent="0.25">
      <c r="A214" s="10" t="s">
        <v>2025</v>
      </c>
      <c r="B214" s="11" t="s">
        <v>1395</v>
      </c>
      <c r="C214" s="11" t="s">
        <v>1396</v>
      </c>
      <c r="D214" s="11" t="s">
        <v>220</v>
      </c>
      <c r="E214" s="11" t="s">
        <v>220</v>
      </c>
      <c r="F214" s="11" t="s">
        <v>64</v>
      </c>
      <c r="G214" s="11" t="s">
        <v>220</v>
      </c>
      <c r="H214" s="11" t="s">
        <v>281</v>
      </c>
      <c r="I214" s="11" t="s">
        <v>1397</v>
      </c>
      <c r="J214" s="11" t="s">
        <v>1406</v>
      </c>
      <c r="K214" s="28">
        <v>190.37</v>
      </c>
      <c r="L214" s="28">
        <f t="shared" ref="L214:L277" si="4">K214</f>
        <v>190.37</v>
      </c>
      <c r="M214" s="28" t="e">
        <f>L214*(VLOOKUP(I214,#REF!,2,FALSE))</f>
        <v>#REF!</v>
      </c>
      <c r="N214" s="11" t="s">
        <v>67</v>
      </c>
      <c r="O214" s="11" t="s">
        <v>68</v>
      </c>
      <c r="P214" s="11" t="s">
        <v>69</v>
      </c>
      <c r="Q214" s="12">
        <v>45083.559293981481</v>
      </c>
      <c r="R214" s="12">
        <v>45449.543449074074</v>
      </c>
      <c r="S214" s="11" t="s">
        <v>70</v>
      </c>
      <c r="T214" s="12">
        <v>45449</v>
      </c>
      <c r="U214" s="11" t="s">
        <v>71</v>
      </c>
      <c r="V214" s="11" t="s">
        <v>104</v>
      </c>
      <c r="W214" s="11" t="s">
        <v>73</v>
      </c>
      <c r="X214" s="11" t="s">
        <v>73</v>
      </c>
      <c r="Y214" s="11" t="s">
        <v>287</v>
      </c>
      <c r="Z214" s="11" t="s">
        <v>106</v>
      </c>
      <c r="AA214" s="11" t="s">
        <v>1485</v>
      </c>
      <c r="AB214" s="11" t="s">
        <v>2026</v>
      </c>
      <c r="AC214" s="11" t="s">
        <v>78</v>
      </c>
      <c r="AD214" s="12"/>
      <c r="AE214" s="12"/>
      <c r="AF214" s="11"/>
      <c r="AG214" s="11" t="s">
        <v>78</v>
      </c>
      <c r="AH214" s="11" t="s">
        <v>78</v>
      </c>
      <c r="AI214" s="12"/>
      <c r="AJ214" s="11" t="s">
        <v>2027</v>
      </c>
      <c r="AK214" s="11" t="s">
        <v>78</v>
      </c>
      <c r="AL214" s="11" t="b">
        <v>0</v>
      </c>
      <c r="AM214" s="11" t="s">
        <v>2028</v>
      </c>
      <c r="AN214" s="11" t="b">
        <v>0</v>
      </c>
      <c r="AO214" s="11" t="b">
        <v>0</v>
      </c>
      <c r="AP214" s="11" t="b">
        <v>0</v>
      </c>
      <c r="AQ214" s="11" t="b">
        <v>0</v>
      </c>
      <c r="AR214" s="11" t="b">
        <v>0</v>
      </c>
      <c r="AS214" s="11" t="s">
        <v>84</v>
      </c>
      <c r="AT214" s="11" t="b">
        <v>0</v>
      </c>
      <c r="AU214" s="11" t="s">
        <v>710</v>
      </c>
      <c r="AV214" s="11" t="s">
        <v>78</v>
      </c>
      <c r="AW214" s="11" t="s">
        <v>78</v>
      </c>
      <c r="AX214" s="12">
        <v>45085</v>
      </c>
      <c r="AY214" s="11" t="s">
        <v>85</v>
      </c>
      <c r="AZ214" s="11" t="s">
        <v>86</v>
      </c>
      <c r="BA214" s="11" t="s">
        <v>87</v>
      </c>
      <c r="BB214" s="11" t="b">
        <v>0</v>
      </c>
      <c r="BC214" s="11">
        <v>0</v>
      </c>
      <c r="BD214" s="11">
        <v>0</v>
      </c>
      <c r="BE214" s="11"/>
      <c r="BF214" s="11">
        <v>0</v>
      </c>
      <c r="BG214" s="11"/>
      <c r="BH214" s="11">
        <v>0</v>
      </c>
      <c r="BI214" s="11">
        <v>0</v>
      </c>
      <c r="BJ214" s="13">
        <v>190.37</v>
      </c>
    </row>
    <row r="215" spans="1:62" x14ac:dyDescent="0.25">
      <c r="A215" s="6" t="s">
        <v>1040</v>
      </c>
      <c r="B215" s="7" t="s">
        <v>1041</v>
      </c>
      <c r="C215" s="7" t="s">
        <v>1042</v>
      </c>
      <c r="D215" s="7" t="s">
        <v>1043</v>
      </c>
      <c r="E215" s="7"/>
      <c r="F215" s="7" t="s">
        <v>168</v>
      </c>
      <c r="G215" s="7"/>
      <c r="H215" s="7" t="s">
        <v>281</v>
      </c>
      <c r="I215" s="7" t="s">
        <v>237</v>
      </c>
      <c r="J215" s="7" t="s">
        <v>1022</v>
      </c>
      <c r="K215" s="33">
        <v>190.43</v>
      </c>
      <c r="L215" s="33">
        <f t="shared" si="4"/>
        <v>190.43</v>
      </c>
      <c r="M215" s="33" t="e">
        <f>L215*(VLOOKUP(I215,#REF!,2,FALSE))</f>
        <v>#REF!</v>
      </c>
      <c r="N215" s="7" t="s">
        <v>67</v>
      </c>
      <c r="O215" s="7" t="s">
        <v>68</v>
      </c>
      <c r="P215" s="7" t="s">
        <v>160</v>
      </c>
      <c r="Q215" s="8">
        <v>44770.494675925926</v>
      </c>
      <c r="R215" s="8">
        <v>45501.494675925926</v>
      </c>
      <c r="S215" s="7" t="s">
        <v>70</v>
      </c>
      <c r="T215" s="8">
        <v>45501</v>
      </c>
      <c r="U215" s="7" t="s">
        <v>71</v>
      </c>
      <c r="V215" s="7" t="s">
        <v>104</v>
      </c>
      <c r="W215" s="7" t="s">
        <v>73</v>
      </c>
      <c r="X215" s="7" t="s">
        <v>73</v>
      </c>
      <c r="Y215" s="7" t="s">
        <v>105</v>
      </c>
      <c r="Z215" s="7" t="s">
        <v>75</v>
      </c>
      <c r="AA215" s="7" t="s">
        <v>1044</v>
      </c>
      <c r="AB215" s="7" t="s">
        <v>1045</v>
      </c>
      <c r="AC215" s="7" t="s">
        <v>78</v>
      </c>
      <c r="AD215" s="8"/>
      <c r="AE215" s="8"/>
      <c r="AF215" s="7"/>
      <c r="AG215" s="7" t="s">
        <v>78</v>
      </c>
      <c r="AH215" s="7" t="s">
        <v>78</v>
      </c>
      <c r="AI215" s="8"/>
      <c r="AJ215" s="7" t="s">
        <v>78</v>
      </c>
      <c r="AK215" s="7" t="s">
        <v>78</v>
      </c>
      <c r="AL215" s="7" t="b">
        <v>0</v>
      </c>
      <c r="AM215" s="7" t="s">
        <v>1046</v>
      </c>
      <c r="AN215" s="7" t="b">
        <v>0</v>
      </c>
      <c r="AO215" s="7" t="b">
        <v>0</v>
      </c>
      <c r="AP215" s="7" t="b">
        <v>0</v>
      </c>
      <c r="AQ215" s="7" t="b">
        <v>0</v>
      </c>
      <c r="AR215" s="7" t="b">
        <v>0</v>
      </c>
      <c r="AS215" s="7" t="s">
        <v>84</v>
      </c>
      <c r="AT215" s="7" t="b">
        <v>0</v>
      </c>
      <c r="AU215" s="7" t="s">
        <v>710</v>
      </c>
      <c r="AV215" s="7" t="s">
        <v>78</v>
      </c>
      <c r="AW215" s="7" t="s">
        <v>78</v>
      </c>
      <c r="AX215" s="8">
        <v>44777</v>
      </c>
      <c r="AY215" s="7" t="s">
        <v>85</v>
      </c>
      <c r="AZ215" s="7" t="s">
        <v>86</v>
      </c>
      <c r="BA215" s="7" t="s">
        <v>87</v>
      </c>
      <c r="BB215" s="7" t="b">
        <v>0</v>
      </c>
      <c r="BC215" s="7">
        <v>0</v>
      </c>
      <c r="BD215" s="7">
        <v>0</v>
      </c>
      <c r="BE215" s="7"/>
      <c r="BF215" s="7">
        <v>0</v>
      </c>
      <c r="BG215" s="7"/>
      <c r="BH215" s="7">
        <v>0</v>
      </c>
      <c r="BI215" s="7">
        <v>0</v>
      </c>
      <c r="BJ215" s="9">
        <v>190.43</v>
      </c>
    </row>
    <row r="216" spans="1:62" x14ac:dyDescent="0.25">
      <c r="A216" s="6" t="s">
        <v>938</v>
      </c>
      <c r="B216" s="7" t="s">
        <v>61</v>
      </c>
      <c r="C216" s="7" t="s">
        <v>62</v>
      </c>
      <c r="D216" s="7" t="s">
        <v>939</v>
      </c>
      <c r="E216" s="7" t="s">
        <v>939</v>
      </c>
      <c r="F216" s="7" t="s">
        <v>64</v>
      </c>
      <c r="G216" s="7" t="s">
        <v>939</v>
      </c>
      <c r="H216" s="7" t="s">
        <v>281</v>
      </c>
      <c r="I216" s="7" t="s">
        <v>66</v>
      </c>
      <c r="J216" s="7" t="s">
        <v>282</v>
      </c>
      <c r="K216" s="33">
        <v>193.11</v>
      </c>
      <c r="L216" s="33">
        <f t="shared" si="4"/>
        <v>193.11</v>
      </c>
      <c r="M216" s="33" t="e">
        <f>L216*(VLOOKUP(I216,#REF!,2,FALSE))</f>
        <v>#REF!</v>
      </c>
      <c r="N216" s="7" t="s">
        <v>67</v>
      </c>
      <c r="O216" s="7" t="s">
        <v>68</v>
      </c>
      <c r="P216" s="7" t="s">
        <v>69</v>
      </c>
      <c r="Q216" s="8">
        <v>45046.342187499999</v>
      </c>
      <c r="R216" s="8">
        <v>45412.38685185185</v>
      </c>
      <c r="S216" s="7" t="s">
        <v>70</v>
      </c>
      <c r="T216" s="8">
        <v>45412</v>
      </c>
      <c r="U216" s="7" t="s">
        <v>71</v>
      </c>
      <c r="V216" s="7" t="s">
        <v>104</v>
      </c>
      <c r="W216" s="7" t="s">
        <v>73</v>
      </c>
      <c r="X216" s="7" t="s">
        <v>73</v>
      </c>
      <c r="Y216" s="7" t="s">
        <v>105</v>
      </c>
      <c r="Z216" s="7" t="s">
        <v>75</v>
      </c>
      <c r="AA216" s="7" t="s">
        <v>122</v>
      </c>
      <c r="AB216" s="7" t="s">
        <v>940</v>
      </c>
      <c r="AC216" s="7" t="s">
        <v>78</v>
      </c>
      <c r="AD216" s="8"/>
      <c r="AE216" s="8"/>
      <c r="AF216" s="7"/>
      <c r="AG216" s="7" t="s">
        <v>78</v>
      </c>
      <c r="AH216" s="7" t="s">
        <v>78</v>
      </c>
      <c r="AI216" s="8"/>
      <c r="AJ216" s="7" t="s">
        <v>941</v>
      </c>
      <c r="AK216" s="7" t="s">
        <v>78</v>
      </c>
      <c r="AL216" s="7" t="b">
        <v>0</v>
      </c>
      <c r="AM216" s="7" t="s">
        <v>942</v>
      </c>
      <c r="AN216" s="7" t="b">
        <v>0</v>
      </c>
      <c r="AO216" s="7" t="b">
        <v>0</v>
      </c>
      <c r="AP216" s="7" t="b">
        <v>0</v>
      </c>
      <c r="AQ216" s="7" t="b">
        <v>0</v>
      </c>
      <c r="AR216" s="7" t="b">
        <v>0</v>
      </c>
      <c r="AS216" s="7" t="s">
        <v>84</v>
      </c>
      <c r="AT216" s="7" t="b">
        <v>0</v>
      </c>
      <c r="AU216" s="7" t="s">
        <v>710</v>
      </c>
      <c r="AV216" s="7" t="s">
        <v>78</v>
      </c>
      <c r="AW216" s="7" t="s">
        <v>78</v>
      </c>
      <c r="AX216" s="8">
        <v>45027</v>
      </c>
      <c r="AY216" s="7" t="s">
        <v>85</v>
      </c>
      <c r="AZ216" s="7" t="s">
        <v>86</v>
      </c>
      <c r="BA216" s="7" t="s">
        <v>87</v>
      </c>
      <c r="BB216" s="7" t="b">
        <v>0</v>
      </c>
      <c r="BC216" s="7">
        <v>0</v>
      </c>
      <c r="BD216" s="7">
        <v>0</v>
      </c>
      <c r="BE216" s="7"/>
      <c r="BF216" s="7">
        <v>0</v>
      </c>
      <c r="BG216" s="7"/>
      <c r="BH216" s="7">
        <v>0</v>
      </c>
      <c r="BI216" s="7">
        <v>0</v>
      </c>
      <c r="BJ216" s="9">
        <v>193.11</v>
      </c>
    </row>
    <row r="217" spans="1:62" x14ac:dyDescent="0.25">
      <c r="A217" s="6" t="s">
        <v>493</v>
      </c>
      <c r="B217" s="7" t="s">
        <v>61</v>
      </c>
      <c r="C217" s="7" t="s">
        <v>62</v>
      </c>
      <c r="D217" s="7" t="s">
        <v>494</v>
      </c>
      <c r="E217" s="7" t="s">
        <v>494</v>
      </c>
      <c r="F217" s="7" t="s">
        <v>64</v>
      </c>
      <c r="G217" s="7" t="s">
        <v>494</v>
      </c>
      <c r="H217" s="7" t="s">
        <v>281</v>
      </c>
      <c r="I217" s="7" t="s">
        <v>66</v>
      </c>
      <c r="J217" s="7" t="s">
        <v>282</v>
      </c>
      <c r="K217" s="33">
        <v>193.48</v>
      </c>
      <c r="L217" s="33">
        <f t="shared" si="4"/>
        <v>193.48</v>
      </c>
      <c r="M217" s="33" t="e">
        <f>L217*(VLOOKUP(I217,#REF!,2,FALSE))</f>
        <v>#REF!</v>
      </c>
      <c r="N217" s="7" t="s">
        <v>67</v>
      </c>
      <c r="O217" s="7" t="s">
        <v>68</v>
      </c>
      <c r="P217" s="7" t="s">
        <v>69</v>
      </c>
      <c r="Q217" s="8">
        <v>43662.587511574071</v>
      </c>
      <c r="R217" s="8">
        <v>45489.587511574071</v>
      </c>
      <c r="S217" s="7" t="s">
        <v>70</v>
      </c>
      <c r="T217" s="8">
        <v>45489</v>
      </c>
      <c r="U217" s="7" t="s">
        <v>71</v>
      </c>
      <c r="V217" s="7" t="s">
        <v>104</v>
      </c>
      <c r="W217" s="7" t="s">
        <v>73</v>
      </c>
      <c r="X217" s="7" t="s">
        <v>73</v>
      </c>
      <c r="Y217" s="7" t="s">
        <v>74</v>
      </c>
      <c r="Z217" s="7" t="s">
        <v>75</v>
      </c>
      <c r="AA217" s="7" t="s">
        <v>76</v>
      </c>
      <c r="AB217" s="7" t="s">
        <v>495</v>
      </c>
      <c r="AC217" s="7" t="s">
        <v>78</v>
      </c>
      <c r="AD217" s="8"/>
      <c r="AE217" s="8"/>
      <c r="AF217" s="7"/>
      <c r="AG217" s="7" t="s">
        <v>78</v>
      </c>
      <c r="AH217" s="7" t="s">
        <v>78</v>
      </c>
      <c r="AI217" s="8"/>
      <c r="AJ217" s="7" t="s">
        <v>78</v>
      </c>
      <c r="AK217" s="7" t="s">
        <v>78</v>
      </c>
      <c r="AL217" s="7" t="b">
        <v>0</v>
      </c>
      <c r="AM217" s="7" t="s">
        <v>496</v>
      </c>
      <c r="AN217" s="7" t="b">
        <v>0</v>
      </c>
      <c r="AO217" s="7" t="b">
        <v>0</v>
      </c>
      <c r="AP217" s="7" t="b">
        <v>0</v>
      </c>
      <c r="AQ217" s="7" t="b">
        <v>0</v>
      </c>
      <c r="AR217" s="7" t="b">
        <v>0</v>
      </c>
      <c r="AS217" s="7" t="s">
        <v>84</v>
      </c>
      <c r="AT217" s="7" t="b">
        <v>0</v>
      </c>
      <c r="AU217" s="7" t="s">
        <v>317</v>
      </c>
      <c r="AV217" s="7" t="s">
        <v>78</v>
      </c>
      <c r="AW217" s="7" t="s">
        <v>78</v>
      </c>
      <c r="AX217" s="8">
        <v>43671</v>
      </c>
      <c r="AY217" s="7" t="s">
        <v>85</v>
      </c>
      <c r="AZ217" s="7" t="s">
        <v>86</v>
      </c>
      <c r="BA217" s="7" t="s">
        <v>87</v>
      </c>
      <c r="BB217" s="7" t="b">
        <v>0</v>
      </c>
      <c r="BC217" s="7">
        <v>1</v>
      </c>
      <c r="BD217" s="7">
        <v>1</v>
      </c>
      <c r="BE217" s="7">
        <v>300</v>
      </c>
      <c r="BF217" s="7">
        <v>1</v>
      </c>
      <c r="BG217" s="7">
        <v>300</v>
      </c>
      <c r="BH217" s="7">
        <v>1</v>
      </c>
      <c r="BI217" s="7">
        <v>300</v>
      </c>
      <c r="BJ217" s="9">
        <v>193.48</v>
      </c>
    </row>
    <row r="218" spans="1:62" x14ac:dyDescent="0.25">
      <c r="A218" s="6" t="s">
        <v>2483</v>
      </c>
      <c r="B218" s="7" t="s">
        <v>234</v>
      </c>
      <c r="C218" s="7" t="s">
        <v>235</v>
      </c>
      <c r="D218" s="7" t="s">
        <v>2484</v>
      </c>
      <c r="E218" s="7" t="s">
        <v>2484</v>
      </c>
      <c r="F218" s="7" t="s">
        <v>64</v>
      </c>
      <c r="G218" s="7" t="s">
        <v>2484</v>
      </c>
      <c r="H218" s="7" t="s">
        <v>2330</v>
      </c>
      <c r="I218" s="7" t="s">
        <v>237</v>
      </c>
      <c r="J218" s="7" t="s">
        <v>2485</v>
      </c>
      <c r="K218" s="33">
        <v>194.66</v>
      </c>
      <c r="L218" s="33">
        <f t="shared" si="4"/>
        <v>194.66</v>
      </c>
      <c r="M218" s="33" t="e">
        <f>L218*(VLOOKUP(I218,#REF!,2,FALSE))</f>
        <v>#REF!</v>
      </c>
      <c r="N218" s="7" t="s">
        <v>67</v>
      </c>
      <c r="O218" s="7" t="s">
        <v>68</v>
      </c>
      <c r="P218" s="7" t="s">
        <v>69</v>
      </c>
      <c r="Q218" s="8">
        <v>43228.445208333331</v>
      </c>
      <c r="R218" s="8">
        <v>45420.445208333331</v>
      </c>
      <c r="S218" s="7" t="s">
        <v>70</v>
      </c>
      <c r="T218" s="8">
        <v>45420</v>
      </c>
      <c r="U218" s="7" t="s">
        <v>71</v>
      </c>
      <c r="V218" s="7" t="s">
        <v>104</v>
      </c>
      <c r="W218" s="7" t="s">
        <v>73</v>
      </c>
      <c r="X218" s="7" t="s">
        <v>73</v>
      </c>
      <c r="Y218" s="7" t="s">
        <v>74</v>
      </c>
      <c r="Z218" s="7" t="s">
        <v>75</v>
      </c>
      <c r="AA218" s="7" t="s">
        <v>1089</v>
      </c>
      <c r="AB218" s="7" t="s">
        <v>2486</v>
      </c>
      <c r="AC218" s="7" t="s">
        <v>78</v>
      </c>
      <c r="AD218" s="8"/>
      <c r="AE218" s="8"/>
      <c r="AF218" s="7"/>
      <c r="AG218" s="7" t="s">
        <v>78</v>
      </c>
      <c r="AH218" s="7" t="s">
        <v>78</v>
      </c>
      <c r="AI218" s="8"/>
      <c r="AJ218" s="7" t="s">
        <v>78</v>
      </c>
      <c r="AK218" s="7" t="s">
        <v>78</v>
      </c>
      <c r="AL218" s="7" t="b">
        <v>0</v>
      </c>
      <c r="AM218" s="7" t="s">
        <v>2487</v>
      </c>
      <c r="AN218" s="7" t="b">
        <v>0</v>
      </c>
      <c r="AO218" s="7" t="b">
        <v>0</v>
      </c>
      <c r="AP218" s="7" t="b">
        <v>0</v>
      </c>
      <c r="AQ218" s="7" t="b">
        <v>0</v>
      </c>
      <c r="AR218" s="7" t="b">
        <v>0</v>
      </c>
      <c r="AS218" s="7" t="s">
        <v>84</v>
      </c>
      <c r="AT218" s="7" t="b">
        <v>0</v>
      </c>
      <c r="AU218" s="7" t="s">
        <v>1700</v>
      </c>
      <c r="AV218" s="7" t="s">
        <v>78</v>
      </c>
      <c r="AW218" s="7" t="s">
        <v>78</v>
      </c>
      <c r="AX218" s="8">
        <v>43237</v>
      </c>
      <c r="AY218" s="7" t="s">
        <v>85</v>
      </c>
      <c r="AZ218" s="7" t="s">
        <v>86</v>
      </c>
      <c r="BA218" s="7" t="s">
        <v>87</v>
      </c>
      <c r="BB218" s="7" t="b">
        <v>0</v>
      </c>
      <c r="BC218" s="7">
        <v>0</v>
      </c>
      <c r="BD218" s="7">
        <v>0</v>
      </c>
      <c r="BE218" s="7"/>
      <c r="BF218" s="7">
        <v>0</v>
      </c>
      <c r="BG218" s="7"/>
      <c r="BH218" s="7">
        <v>0</v>
      </c>
      <c r="BI218" s="7">
        <v>0</v>
      </c>
      <c r="BJ218" s="9">
        <v>194.66</v>
      </c>
    </row>
    <row r="219" spans="1:62" x14ac:dyDescent="0.25">
      <c r="A219" s="6" t="s">
        <v>3285</v>
      </c>
      <c r="B219" s="7" t="s">
        <v>2271</v>
      </c>
      <c r="C219" s="7" t="s">
        <v>2272</v>
      </c>
      <c r="D219" s="7" t="s">
        <v>3016</v>
      </c>
      <c r="E219" s="7" t="s">
        <v>3016</v>
      </c>
      <c r="F219" s="7" t="s">
        <v>64</v>
      </c>
      <c r="G219" s="7" t="s">
        <v>3016</v>
      </c>
      <c r="H219" s="7" t="s">
        <v>2330</v>
      </c>
      <c r="I219" s="7" t="s">
        <v>2274</v>
      </c>
      <c r="J219" s="7" t="s">
        <v>3286</v>
      </c>
      <c r="K219" s="33">
        <v>195.31</v>
      </c>
      <c r="L219" s="33">
        <f t="shared" si="4"/>
        <v>195.31</v>
      </c>
      <c r="M219" s="33" t="e">
        <f>L219*(VLOOKUP(I219,#REF!,2,FALSE))</f>
        <v>#REF!</v>
      </c>
      <c r="N219" s="7" t="s">
        <v>67</v>
      </c>
      <c r="O219" s="7" t="s">
        <v>68</v>
      </c>
      <c r="P219" s="7" t="s">
        <v>69</v>
      </c>
      <c r="Q219" s="8">
        <v>40875.411643518521</v>
      </c>
      <c r="R219" s="8">
        <v>45258.411643518521</v>
      </c>
      <c r="S219" s="7" t="s">
        <v>70</v>
      </c>
      <c r="T219" s="8">
        <v>45258</v>
      </c>
      <c r="U219" s="7" t="s">
        <v>71</v>
      </c>
      <c r="V219" s="7" t="s">
        <v>104</v>
      </c>
      <c r="W219" s="7" t="s">
        <v>73</v>
      </c>
      <c r="X219" s="7" t="s">
        <v>73</v>
      </c>
      <c r="Y219" s="7" t="s">
        <v>74</v>
      </c>
      <c r="Z219" s="7" t="s">
        <v>106</v>
      </c>
      <c r="AA219" s="7" t="s">
        <v>2276</v>
      </c>
      <c r="AB219" s="7" t="s">
        <v>3287</v>
      </c>
      <c r="AC219" s="7" t="s">
        <v>78</v>
      </c>
      <c r="AD219" s="8"/>
      <c r="AE219" s="8"/>
      <c r="AF219" s="7"/>
      <c r="AG219" s="7" t="s">
        <v>78</v>
      </c>
      <c r="AH219" s="7" t="s">
        <v>78</v>
      </c>
      <c r="AI219" s="8"/>
      <c r="AJ219" s="7" t="s">
        <v>78</v>
      </c>
      <c r="AK219" s="7" t="s">
        <v>78</v>
      </c>
      <c r="AL219" s="7" t="b">
        <v>0</v>
      </c>
      <c r="AM219" s="7" t="s">
        <v>3288</v>
      </c>
      <c r="AN219" s="7" t="b">
        <v>0</v>
      </c>
      <c r="AO219" s="7" t="b">
        <v>0</v>
      </c>
      <c r="AP219" s="7" t="b">
        <v>0</v>
      </c>
      <c r="AQ219" s="7" t="b">
        <v>0</v>
      </c>
      <c r="AR219" s="7" t="b">
        <v>0</v>
      </c>
      <c r="AS219" s="7" t="s">
        <v>84</v>
      </c>
      <c r="AT219" s="7" t="b">
        <v>0</v>
      </c>
      <c r="AU219" s="7" t="s">
        <v>78</v>
      </c>
      <c r="AV219" s="7" t="s">
        <v>78</v>
      </c>
      <c r="AW219" s="7" t="s">
        <v>78</v>
      </c>
      <c r="AX219" s="8">
        <v>40899</v>
      </c>
      <c r="AY219" s="7" t="s">
        <v>85</v>
      </c>
      <c r="AZ219" s="7" t="s">
        <v>86</v>
      </c>
      <c r="BA219" s="7" t="s">
        <v>87</v>
      </c>
      <c r="BB219" s="7" t="b">
        <v>0</v>
      </c>
      <c r="BC219" s="7">
        <v>0</v>
      </c>
      <c r="BD219" s="7">
        <v>0</v>
      </c>
      <c r="BE219" s="7"/>
      <c r="BF219" s="7">
        <v>0</v>
      </c>
      <c r="BG219" s="7"/>
      <c r="BH219" s="7">
        <v>0</v>
      </c>
      <c r="BI219" s="7">
        <v>0</v>
      </c>
      <c r="BJ219" s="9">
        <v>195.31</v>
      </c>
    </row>
    <row r="220" spans="1:62" x14ac:dyDescent="0.25">
      <c r="A220" s="10" t="s">
        <v>2859</v>
      </c>
      <c r="B220" s="11" t="s">
        <v>1395</v>
      </c>
      <c r="C220" s="11" t="s">
        <v>1396</v>
      </c>
      <c r="D220" s="11" t="s">
        <v>2860</v>
      </c>
      <c r="E220" s="11" t="s">
        <v>2860</v>
      </c>
      <c r="F220" s="11" t="s">
        <v>64</v>
      </c>
      <c r="G220" s="11" t="s">
        <v>2860</v>
      </c>
      <c r="H220" s="11" t="s">
        <v>2330</v>
      </c>
      <c r="I220" s="11" t="s">
        <v>1397</v>
      </c>
      <c r="J220" s="11" t="s">
        <v>2691</v>
      </c>
      <c r="K220" s="28">
        <v>195.44</v>
      </c>
      <c r="L220" s="28">
        <f t="shared" si="4"/>
        <v>195.44</v>
      </c>
      <c r="M220" s="28" t="e">
        <f>L220*(VLOOKUP(I220,#REF!,2,FALSE))</f>
        <v>#REF!</v>
      </c>
      <c r="N220" s="11" t="s">
        <v>67</v>
      </c>
      <c r="O220" s="11" t="s">
        <v>68</v>
      </c>
      <c r="P220" s="11" t="s">
        <v>69</v>
      </c>
      <c r="Q220" s="12">
        <v>43217.434895833336</v>
      </c>
      <c r="R220" s="12">
        <v>45409</v>
      </c>
      <c r="S220" s="11" t="s">
        <v>70</v>
      </c>
      <c r="T220" s="12">
        <v>45226</v>
      </c>
      <c r="U220" s="11" t="s">
        <v>71</v>
      </c>
      <c r="V220" s="11" t="s">
        <v>1223</v>
      </c>
      <c r="W220" s="11" t="s">
        <v>73</v>
      </c>
      <c r="X220" s="11" t="s">
        <v>73</v>
      </c>
      <c r="Y220" s="11" t="s">
        <v>287</v>
      </c>
      <c r="Z220" s="11" t="s">
        <v>106</v>
      </c>
      <c r="AA220" s="11" t="s">
        <v>1398</v>
      </c>
      <c r="AB220" s="11" t="s">
        <v>2861</v>
      </c>
      <c r="AC220" s="11" t="s">
        <v>78</v>
      </c>
      <c r="AD220" s="12"/>
      <c r="AE220" s="12"/>
      <c r="AF220" s="11"/>
      <c r="AG220" s="11" t="s">
        <v>78</v>
      </c>
      <c r="AH220" s="11" t="s">
        <v>78</v>
      </c>
      <c r="AI220" s="12"/>
      <c r="AJ220" s="11" t="s">
        <v>2862</v>
      </c>
      <c r="AK220" s="11" t="s">
        <v>78</v>
      </c>
      <c r="AL220" s="11" t="b">
        <v>0</v>
      </c>
      <c r="AM220" s="11" t="s">
        <v>2863</v>
      </c>
      <c r="AN220" s="11" t="b">
        <v>0</v>
      </c>
      <c r="AO220" s="11" t="b">
        <v>0</v>
      </c>
      <c r="AP220" s="11" t="b">
        <v>0</v>
      </c>
      <c r="AQ220" s="11" t="b">
        <v>0</v>
      </c>
      <c r="AR220" s="11" t="b">
        <v>0</v>
      </c>
      <c r="AS220" s="11" t="s">
        <v>84</v>
      </c>
      <c r="AT220" s="11" t="b">
        <v>0</v>
      </c>
      <c r="AU220" s="11" t="s">
        <v>1700</v>
      </c>
      <c r="AV220" s="11" t="s">
        <v>78</v>
      </c>
      <c r="AW220" s="11" t="s">
        <v>78</v>
      </c>
      <c r="AX220" s="12">
        <v>43213</v>
      </c>
      <c r="AY220" s="11" t="s">
        <v>85</v>
      </c>
      <c r="AZ220" s="11" t="s">
        <v>86</v>
      </c>
      <c r="BA220" s="11" t="s">
        <v>87</v>
      </c>
      <c r="BB220" s="11" t="b">
        <v>0</v>
      </c>
      <c r="BC220" s="11">
        <v>1</v>
      </c>
      <c r="BD220" s="11">
        <v>1</v>
      </c>
      <c r="BE220" s="11">
        <v>139.84</v>
      </c>
      <c r="BF220" s="11">
        <v>0</v>
      </c>
      <c r="BG220" s="11"/>
      <c r="BH220" s="11">
        <v>0</v>
      </c>
      <c r="BI220" s="11">
        <v>0</v>
      </c>
      <c r="BJ220" s="13">
        <v>195.44</v>
      </c>
    </row>
    <row r="221" spans="1:62" x14ac:dyDescent="0.25">
      <c r="A221" s="10" t="s">
        <v>3047</v>
      </c>
      <c r="B221" s="11" t="s">
        <v>1395</v>
      </c>
      <c r="C221" s="11" t="s">
        <v>1396</v>
      </c>
      <c r="D221" s="11" t="s">
        <v>489</v>
      </c>
      <c r="E221" s="11" t="s">
        <v>489</v>
      </c>
      <c r="F221" s="11" t="s">
        <v>64</v>
      </c>
      <c r="G221" s="11" t="s">
        <v>489</v>
      </c>
      <c r="H221" s="11" t="s">
        <v>2330</v>
      </c>
      <c r="I221" s="11" t="s">
        <v>1397</v>
      </c>
      <c r="J221" s="11" t="s">
        <v>2691</v>
      </c>
      <c r="K221" s="28">
        <v>196.03</v>
      </c>
      <c r="L221" s="28">
        <f t="shared" si="4"/>
        <v>196.03</v>
      </c>
      <c r="M221" s="28" t="e">
        <f>L221*(VLOOKUP(I221,#REF!,2,FALSE))</f>
        <v>#REF!</v>
      </c>
      <c r="N221" s="11" t="s">
        <v>67</v>
      </c>
      <c r="O221" s="11" t="s">
        <v>68</v>
      </c>
      <c r="P221" s="11" t="s">
        <v>69</v>
      </c>
      <c r="Q221" s="12">
        <v>44004</v>
      </c>
      <c r="R221" s="12">
        <v>45465.385578703703</v>
      </c>
      <c r="S221" s="11" t="s">
        <v>70</v>
      </c>
      <c r="T221" s="12">
        <v>45465</v>
      </c>
      <c r="U221" s="11" t="s">
        <v>71</v>
      </c>
      <c r="V221" s="11" t="s">
        <v>104</v>
      </c>
      <c r="W221" s="11" t="s">
        <v>73</v>
      </c>
      <c r="X221" s="11" t="s">
        <v>73</v>
      </c>
      <c r="Y221" s="11" t="s">
        <v>287</v>
      </c>
      <c r="Z221" s="11" t="s">
        <v>106</v>
      </c>
      <c r="AA221" s="11" t="s">
        <v>1398</v>
      </c>
      <c r="AB221" s="11" t="s">
        <v>3048</v>
      </c>
      <c r="AC221" s="11" t="s">
        <v>78</v>
      </c>
      <c r="AD221" s="12"/>
      <c r="AE221" s="12"/>
      <c r="AF221" s="11"/>
      <c r="AG221" s="11" t="s">
        <v>78</v>
      </c>
      <c r="AH221" s="11" t="s">
        <v>78</v>
      </c>
      <c r="AI221" s="12"/>
      <c r="AJ221" s="11" t="s">
        <v>3049</v>
      </c>
      <c r="AK221" s="11" t="s">
        <v>78</v>
      </c>
      <c r="AL221" s="11" t="b">
        <v>0</v>
      </c>
      <c r="AM221" s="11" t="s">
        <v>3050</v>
      </c>
      <c r="AN221" s="11" t="b">
        <v>0</v>
      </c>
      <c r="AO221" s="11" t="b">
        <v>0</v>
      </c>
      <c r="AP221" s="11" t="b">
        <v>0</v>
      </c>
      <c r="AQ221" s="11" t="b">
        <v>0</v>
      </c>
      <c r="AR221" s="11" t="b">
        <v>0</v>
      </c>
      <c r="AS221" s="11" t="s">
        <v>84</v>
      </c>
      <c r="AT221" s="11" t="b">
        <v>0</v>
      </c>
      <c r="AU221" s="11" t="s">
        <v>1700</v>
      </c>
      <c r="AV221" s="11" t="s">
        <v>78</v>
      </c>
      <c r="AW221" s="11" t="s">
        <v>78</v>
      </c>
      <c r="AX221" s="12">
        <v>43938</v>
      </c>
      <c r="AY221" s="11" t="s">
        <v>85</v>
      </c>
      <c r="AZ221" s="11" t="s">
        <v>86</v>
      </c>
      <c r="BA221" s="11" t="s">
        <v>87</v>
      </c>
      <c r="BB221" s="11" t="b">
        <v>0</v>
      </c>
      <c r="BC221" s="11">
        <v>3</v>
      </c>
      <c r="BD221" s="11">
        <v>2</v>
      </c>
      <c r="BE221" s="11">
        <v>67.94</v>
      </c>
      <c r="BF221" s="11">
        <v>0</v>
      </c>
      <c r="BG221" s="11"/>
      <c r="BH221" s="11">
        <v>0</v>
      </c>
      <c r="BI221" s="11">
        <v>0</v>
      </c>
      <c r="BJ221" s="13">
        <v>196.03</v>
      </c>
    </row>
    <row r="222" spans="1:62" x14ac:dyDescent="0.25">
      <c r="A222" s="6" t="s">
        <v>2905</v>
      </c>
      <c r="B222" s="7" t="s">
        <v>1395</v>
      </c>
      <c r="C222" s="7" t="s">
        <v>1396</v>
      </c>
      <c r="D222" s="7" t="s">
        <v>2906</v>
      </c>
      <c r="E222" s="7" t="s">
        <v>2906</v>
      </c>
      <c r="F222" s="7" t="s">
        <v>64</v>
      </c>
      <c r="G222" s="7" t="s">
        <v>2906</v>
      </c>
      <c r="H222" s="7" t="s">
        <v>2330</v>
      </c>
      <c r="I222" s="7" t="s">
        <v>1397</v>
      </c>
      <c r="J222" s="7" t="s">
        <v>2691</v>
      </c>
      <c r="K222" s="33">
        <v>196.04</v>
      </c>
      <c r="L222" s="33">
        <f t="shared" si="4"/>
        <v>196.04</v>
      </c>
      <c r="M222" s="33" t="e">
        <f>L222*(VLOOKUP(I222,#REF!,2,FALSE))</f>
        <v>#REF!</v>
      </c>
      <c r="N222" s="7" t="s">
        <v>67</v>
      </c>
      <c r="O222" s="7" t="s">
        <v>68</v>
      </c>
      <c r="P222" s="7" t="s">
        <v>69</v>
      </c>
      <c r="Q222" s="8">
        <v>43424.479351851849</v>
      </c>
      <c r="R222" s="8">
        <v>45250.479351851849</v>
      </c>
      <c r="S222" s="7" t="s">
        <v>70</v>
      </c>
      <c r="T222" s="8">
        <v>45250</v>
      </c>
      <c r="U222" s="7" t="s">
        <v>71</v>
      </c>
      <c r="V222" s="7" t="s">
        <v>104</v>
      </c>
      <c r="W222" s="7" t="s">
        <v>73</v>
      </c>
      <c r="X222" s="7" t="s">
        <v>73</v>
      </c>
      <c r="Y222" s="7" t="s">
        <v>287</v>
      </c>
      <c r="Z222" s="7" t="s">
        <v>106</v>
      </c>
      <c r="AA222" s="7" t="s">
        <v>1450</v>
      </c>
      <c r="AB222" s="7" t="s">
        <v>2022</v>
      </c>
      <c r="AC222" s="7" t="s">
        <v>2907</v>
      </c>
      <c r="AD222" s="8"/>
      <c r="AE222" s="8"/>
      <c r="AF222" s="7"/>
      <c r="AG222" s="7" t="s">
        <v>78</v>
      </c>
      <c r="AH222" s="7" t="s">
        <v>78</v>
      </c>
      <c r="AI222" s="8"/>
      <c r="AJ222" s="7" t="s">
        <v>2908</v>
      </c>
      <c r="AK222" s="7" t="s">
        <v>78</v>
      </c>
      <c r="AL222" s="7" t="b">
        <v>0</v>
      </c>
      <c r="AM222" s="7" t="s">
        <v>2909</v>
      </c>
      <c r="AN222" s="7" t="b">
        <v>0</v>
      </c>
      <c r="AO222" s="7" t="b">
        <v>0</v>
      </c>
      <c r="AP222" s="7" t="b">
        <v>0</v>
      </c>
      <c r="AQ222" s="7" t="b">
        <v>0</v>
      </c>
      <c r="AR222" s="7" t="b">
        <v>0</v>
      </c>
      <c r="AS222" s="7" t="s">
        <v>84</v>
      </c>
      <c r="AT222" s="7" t="b">
        <v>0</v>
      </c>
      <c r="AU222" s="7" t="s">
        <v>1700</v>
      </c>
      <c r="AV222" s="7" t="s">
        <v>78</v>
      </c>
      <c r="AW222" s="7" t="s">
        <v>78</v>
      </c>
      <c r="AX222" s="8">
        <v>43411</v>
      </c>
      <c r="AY222" s="7" t="s">
        <v>85</v>
      </c>
      <c r="AZ222" s="7" t="s">
        <v>86</v>
      </c>
      <c r="BA222" s="7" t="s">
        <v>87</v>
      </c>
      <c r="BB222" s="7" t="b">
        <v>0</v>
      </c>
      <c r="BC222" s="7">
        <v>1</v>
      </c>
      <c r="BD222" s="7">
        <v>1</v>
      </c>
      <c r="BE222" s="7">
        <v>38.94</v>
      </c>
      <c r="BF222" s="7">
        <v>0</v>
      </c>
      <c r="BG222" s="7"/>
      <c r="BH222" s="7">
        <v>0</v>
      </c>
      <c r="BI222" s="7">
        <v>0</v>
      </c>
      <c r="BJ222" s="9">
        <v>196.04</v>
      </c>
    </row>
    <row r="223" spans="1:62" x14ac:dyDescent="0.25">
      <c r="A223" s="6" t="s">
        <v>3228</v>
      </c>
      <c r="B223" s="7" t="s">
        <v>2271</v>
      </c>
      <c r="C223" s="7" t="s">
        <v>2272</v>
      </c>
      <c r="D223" s="7" t="s">
        <v>3229</v>
      </c>
      <c r="E223" s="7" t="s">
        <v>3229</v>
      </c>
      <c r="F223" s="7" t="s">
        <v>64</v>
      </c>
      <c r="G223" s="7" t="s">
        <v>3229</v>
      </c>
      <c r="H223" s="7" t="s">
        <v>3223</v>
      </c>
      <c r="I223" s="7" t="s">
        <v>2274</v>
      </c>
      <c r="J223" s="7" t="s">
        <v>3224</v>
      </c>
      <c r="K223" s="33">
        <v>196.2</v>
      </c>
      <c r="L223" s="33">
        <f t="shared" si="4"/>
        <v>196.2</v>
      </c>
      <c r="M223" s="33" t="e">
        <f>L223*(VLOOKUP(I223,#REF!,2,FALSE))</f>
        <v>#REF!</v>
      </c>
      <c r="N223" s="7" t="s">
        <v>67</v>
      </c>
      <c r="O223" s="7" t="s">
        <v>68</v>
      </c>
      <c r="P223" s="7" t="s">
        <v>69</v>
      </c>
      <c r="Q223" s="8">
        <v>41663</v>
      </c>
      <c r="R223" s="8">
        <v>45292</v>
      </c>
      <c r="S223" s="7" t="s">
        <v>70</v>
      </c>
      <c r="T223" s="8">
        <v>45170</v>
      </c>
      <c r="U223" s="7" t="s">
        <v>91</v>
      </c>
      <c r="V223" s="7" t="s">
        <v>514</v>
      </c>
      <c r="W223" s="7" t="s">
        <v>73</v>
      </c>
      <c r="X223" s="7" t="s">
        <v>73</v>
      </c>
      <c r="Y223" s="7" t="s">
        <v>1750</v>
      </c>
      <c r="Z223" s="7" t="s">
        <v>106</v>
      </c>
      <c r="AA223" s="7" t="s">
        <v>2276</v>
      </c>
      <c r="AB223" s="7" t="s">
        <v>3230</v>
      </c>
      <c r="AC223" s="7" t="s">
        <v>78</v>
      </c>
      <c r="AD223" s="8"/>
      <c r="AE223" s="8"/>
      <c r="AF223" s="7"/>
      <c r="AG223" s="7" t="s">
        <v>78</v>
      </c>
      <c r="AH223" s="7" t="s">
        <v>78</v>
      </c>
      <c r="AI223" s="8"/>
      <c r="AJ223" s="7" t="s">
        <v>78</v>
      </c>
      <c r="AK223" s="7" t="s">
        <v>78</v>
      </c>
      <c r="AL223" s="7" t="b">
        <v>0</v>
      </c>
      <c r="AM223" s="7" t="s">
        <v>3231</v>
      </c>
      <c r="AN223" s="7" t="b">
        <v>0</v>
      </c>
      <c r="AO223" s="7" t="b">
        <v>0</v>
      </c>
      <c r="AP223" s="7" t="b">
        <v>0</v>
      </c>
      <c r="AQ223" s="7" t="b">
        <v>0</v>
      </c>
      <c r="AR223" s="7" t="b">
        <v>0</v>
      </c>
      <c r="AS223" s="7" t="s">
        <v>96</v>
      </c>
      <c r="AT223" s="7" t="b">
        <v>0</v>
      </c>
      <c r="AU223" s="7" t="s">
        <v>3232</v>
      </c>
      <c r="AV223" s="7" t="s">
        <v>78</v>
      </c>
      <c r="AW223" s="7" t="s">
        <v>78</v>
      </c>
      <c r="AX223" s="8">
        <v>41677</v>
      </c>
      <c r="AY223" s="7" t="s">
        <v>85</v>
      </c>
      <c r="AZ223" s="7" t="s">
        <v>86</v>
      </c>
      <c r="BA223" s="7" t="s">
        <v>87</v>
      </c>
      <c r="BB223" s="7" t="b">
        <v>0</v>
      </c>
      <c r="BC223" s="7">
        <v>0</v>
      </c>
      <c r="BD223" s="7">
        <v>0</v>
      </c>
      <c r="BE223" s="7"/>
      <c r="BF223" s="7">
        <v>0</v>
      </c>
      <c r="BG223" s="7"/>
      <c r="BH223" s="7">
        <v>0</v>
      </c>
      <c r="BI223" s="7">
        <v>0</v>
      </c>
      <c r="BJ223" s="9">
        <v>196.2</v>
      </c>
    </row>
    <row r="224" spans="1:62" x14ac:dyDescent="0.25">
      <c r="A224" s="10" t="s">
        <v>2868</v>
      </c>
      <c r="B224" s="11" t="s">
        <v>1395</v>
      </c>
      <c r="C224" s="11" t="s">
        <v>1396</v>
      </c>
      <c r="D224" s="11" t="s">
        <v>1207</v>
      </c>
      <c r="E224" s="11" t="s">
        <v>1207</v>
      </c>
      <c r="F224" s="11" t="s">
        <v>64</v>
      </c>
      <c r="G224" s="11" t="s">
        <v>1207</v>
      </c>
      <c r="H224" s="11" t="s">
        <v>2330</v>
      </c>
      <c r="I224" s="11" t="s">
        <v>1397</v>
      </c>
      <c r="J224" s="11" t="s">
        <v>2691</v>
      </c>
      <c r="K224" s="28">
        <v>196.62</v>
      </c>
      <c r="L224" s="28">
        <f t="shared" si="4"/>
        <v>196.62</v>
      </c>
      <c r="M224" s="28" t="e">
        <f>L224*(VLOOKUP(I224,#REF!,2,FALSE))</f>
        <v>#REF!</v>
      </c>
      <c r="N224" s="11" t="s">
        <v>67</v>
      </c>
      <c r="O224" s="11" t="s">
        <v>68</v>
      </c>
      <c r="P224" s="11" t="s">
        <v>69</v>
      </c>
      <c r="Q224" s="12">
        <v>43260.572569444441</v>
      </c>
      <c r="R224" s="12">
        <v>45452.472928240742</v>
      </c>
      <c r="S224" s="11" t="s">
        <v>70</v>
      </c>
      <c r="T224" s="12">
        <v>45269</v>
      </c>
      <c r="U224" s="11" t="s">
        <v>71</v>
      </c>
      <c r="V224" s="11" t="s">
        <v>72</v>
      </c>
      <c r="W224" s="11" t="s">
        <v>73</v>
      </c>
      <c r="X224" s="11" t="s">
        <v>73</v>
      </c>
      <c r="Y224" s="11" t="s">
        <v>74</v>
      </c>
      <c r="Z224" s="11" t="s">
        <v>106</v>
      </c>
      <c r="AA224" s="11" t="s">
        <v>1398</v>
      </c>
      <c r="AB224" s="11" t="s">
        <v>2869</v>
      </c>
      <c r="AC224" s="11" t="s">
        <v>78</v>
      </c>
      <c r="AD224" s="12"/>
      <c r="AE224" s="12"/>
      <c r="AF224" s="11"/>
      <c r="AG224" s="11" t="s">
        <v>78</v>
      </c>
      <c r="AH224" s="11" t="s">
        <v>78</v>
      </c>
      <c r="AI224" s="12"/>
      <c r="AJ224" s="11" t="s">
        <v>2870</v>
      </c>
      <c r="AK224" s="11" t="s">
        <v>78</v>
      </c>
      <c r="AL224" s="11" t="b">
        <v>0</v>
      </c>
      <c r="AM224" s="11" t="s">
        <v>2871</v>
      </c>
      <c r="AN224" s="11" t="b">
        <v>0</v>
      </c>
      <c r="AO224" s="11" t="b">
        <v>0</v>
      </c>
      <c r="AP224" s="11" t="b">
        <v>0</v>
      </c>
      <c r="AQ224" s="11" t="b">
        <v>0</v>
      </c>
      <c r="AR224" s="11" t="b">
        <v>0</v>
      </c>
      <c r="AS224" s="11" t="s">
        <v>84</v>
      </c>
      <c r="AT224" s="11" t="b">
        <v>0</v>
      </c>
      <c r="AU224" s="11" t="s">
        <v>1700</v>
      </c>
      <c r="AV224" s="11" t="s">
        <v>78</v>
      </c>
      <c r="AW224" s="11" t="s">
        <v>78</v>
      </c>
      <c r="AX224" s="12">
        <v>43259</v>
      </c>
      <c r="AY224" s="11" t="s">
        <v>85</v>
      </c>
      <c r="AZ224" s="11" t="s">
        <v>86</v>
      </c>
      <c r="BA224" s="11" t="s">
        <v>87</v>
      </c>
      <c r="BB224" s="11" t="b">
        <v>0</v>
      </c>
      <c r="BC224" s="11">
        <v>7</v>
      </c>
      <c r="BD224" s="11">
        <v>7</v>
      </c>
      <c r="BE224" s="11">
        <v>2062.27</v>
      </c>
      <c r="BF224" s="11">
        <v>1</v>
      </c>
      <c r="BG224" s="11">
        <v>100</v>
      </c>
      <c r="BH224" s="11">
        <v>1</v>
      </c>
      <c r="BI224" s="11">
        <v>100</v>
      </c>
      <c r="BJ224" s="13">
        <v>196.62</v>
      </c>
    </row>
    <row r="225" spans="1:62" x14ac:dyDescent="0.25">
      <c r="A225" s="10" t="s">
        <v>1851</v>
      </c>
      <c r="B225" s="11" t="s">
        <v>1395</v>
      </c>
      <c r="C225" s="11" t="s">
        <v>1396</v>
      </c>
      <c r="D225" s="11" t="s">
        <v>1852</v>
      </c>
      <c r="E225" s="11" t="s">
        <v>1852</v>
      </c>
      <c r="F225" s="11" t="s">
        <v>64</v>
      </c>
      <c r="G225" s="11"/>
      <c r="H225" s="11" t="s">
        <v>281</v>
      </c>
      <c r="I225" s="11" t="s">
        <v>1397</v>
      </c>
      <c r="J225" s="11" t="s">
        <v>1406</v>
      </c>
      <c r="K225" s="28">
        <v>197.01</v>
      </c>
      <c r="L225" s="28">
        <f t="shared" si="4"/>
        <v>197.01</v>
      </c>
      <c r="M225" s="28" t="e">
        <f>L225*(VLOOKUP(I225,#REF!,2,FALSE))</f>
        <v>#REF!</v>
      </c>
      <c r="N225" s="11" t="s">
        <v>67</v>
      </c>
      <c r="O225" s="11" t="s">
        <v>68</v>
      </c>
      <c r="P225" s="11" t="s">
        <v>69</v>
      </c>
      <c r="Q225" s="12">
        <v>44134</v>
      </c>
      <c r="R225" s="12">
        <v>45492.504340277781</v>
      </c>
      <c r="S225" s="11" t="s">
        <v>70</v>
      </c>
      <c r="T225" s="12">
        <v>45492</v>
      </c>
      <c r="U225" s="11" t="s">
        <v>71</v>
      </c>
      <c r="V225" s="11" t="s">
        <v>104</v>
      </c>
      <c r="W225" s="11" t="s">
        <v>73</v>
      </c>
      <c r="X225" s="11" t="s">
        <v>73</v>
      </c>
      <c r="Y225" s="11" t="s">
        <v>74</v>
      </c>
      <c r="Z225" s="11" t="s">
        <v>106</v>
      </c>
      <c r="AA225" s="11" t="s">
        <v>1450</v>
      </c>
      <c r="AB225" s="11" t="s">
        <v>1853</v>
      </c>
      <c r="AC225" s="11" t="s">
        <v>1854</v>
      </c>
      <c r="AD225" s="12"/>
      <c r="AE225" s="12"/>
      <c r="AF225" s="11"/>
      <c r="AG225" s="11" t="s">
        <v>78</v>
      </c>
      <c r="AH225" s="11" t="s">
        <v>78</v>
      </c>
      <c r="AI225" s="12"/>
      <c r="AJ225" s="11" t="s">
        <v>1855</v>
      </c>
      <c r="AK225" s="11" t="s">
        <v>78</v>
      </c>
      <c r="AL225" s="11" t="b">
        <v>0</v>
      </c>
      <c r="AM225" s="11" t="s">
        <v>1856</v>
      </c>
      <c r="AN225" s="11" t="b">
        <v>0</v>
      </c>
      <c r="AO225" s="11" t="b">
        <v>0</v>
      </c>
      <c r="AP225" s="11" t="b">
        <v>0</v>
      </c>
      <c r="AQ225" s="11" t="b">
        <v>0</v>
      </c>
      <c r="AR225" s="11" t="b">
        <v>0</v>
      </c>
      <c r="AS225" s="11" t="s">
        <v>84</v>
      </c>
      <c r="AT225" s="11" t="b">
        <v>0</v>
      </c>
      <c r="AU225" s="11" t="s">
        <v>317</v>
      </c>
      <c r="AV225" s="11" t="s">
        <v>78</v>
      </c>
      <c r="AW225" s="11" t="s">
        <v>78</v>
      </c>
      <c r="AX225" s="12">
        <v>44155</v>
      </c>
      <c r="AY225" s="11" t="s">
        <v>85</v>
      </c>
      <c r="AZ225" s="11" t="s">
        <v>86</v>
      </c>
      <c r="BA225" s="11" t="s">
        <v>87</v>
      </c>
      <c r="BB225" s="11" t="b">
        <v>0</v>
      </c>
      <c r="BC225" s="11">
        <v>1</v>
      </c>
      <c r="BD225" s="11">
        <v>1</v>
      </c>
      <c r="BE225" s="11">
        <v>232.61</v>
      </c>
      <c r="BF225" s="11">
        <v>0</v>
      </c>
      <c r="BG225" s="11"/>
      <c r="BH225" s="11">
        <v>0</v>
      </c>
      <c r="BI225" s="11">
        <v>0</v>
      </c>
      <c r="BJ225" s="13">
        <v>197.01</v>
      </c>
    </row>
    <row r="226" spans="1:62" x14ac:dyDescent="0.25">
      <c r="A226" s="10" t="s">
        <v>1919</v>
      </c>
      <c r="B226" s="11" t="s">
        <v>1395</v>
      </c>
      <c r="C226" s="11" t="s">
        <v>1396</v>
      </c>
      <c r="D226" s="11" t="s">
        <v>886</v>
      </c>
      <c r="E226" s="11" t="s">
        <v>886</v>
      </c>
      <c r="F226" s="11" t="s">
        <v>64</v>
      </c>
      <c r="G226" s="11"/>
      <c r="H226" s="11" t="s">
        <v>281</v>
      </c>
      <c r="I226" s="11" t="s">
        <v>1397</v>
      </c>
      <c r="J226" s="11" t="s">
        <v>1406</v>
      </c>
      <c r="K226" s="28">
        <v>198.92</v>
      </c>
      <c r="L226" s="28">
        <f t="shared" si="4"/>
        <v>198.92</v>
      </c>
      <c r="M226" s="28" t="e">
        <f>L226*(VLOOKUP(I226,#REF!,2,FALSE))</f>
        <v>#REF!</v>
      </c>
      <c r="N226" s="11" t="s">
        <v>67</v>
      </c>
      <c r="O226" s="11" t="s">
        <v>68</v>
      </c>
      <c r="P226" s="11" t="s">
        <v>69</v>
      </c>
      <c r="Q226" s="12">
        <v>44478.636493055557</v>
      </c>
      <c r="R226" s="12">
        <v>45208.423622685186</v>
      </c>
      <c r="S226" s="11" t="s">
        <v>70</v>
      </c>
      <c r="T226" s="12">
        <v>45208</v>
      </c>
      <c r="U226" s="11" t="s">
        <v>71</v>
      </c>
      <c r="V226" s="11" t="s">
        <v>104</v>
      </c>
      <c r="W226" s="11" t="s">
        <v>73</v>
      </c>
      <c r="X226" s="11" t="s">
        <v>73</v>
      </c>
      <c r="Y226" s="11" t="s">
        <v>92</v>
      </c>
      <c r="Z226" s="11" t="s">
        <v>106</v>
      </c>
      <c r="AA226" s="11" t="s">
        <v>1398</v>
      </c>
      <c r="AB226" s="11" t="s">
        <v>1859</v>
      </c>
      <c r="AC226" s="11" t="s">
        <v>78</v>
      </c>
      <c r="AD226" s="12"/>
      <c r="AE226" s="12"/>
      <c r="AF226" s="11"/>
      <c r="AG226" s="11" t="s">
        <v>78</v>
      </c>
      <c r="AH226" s="11" t="s">
        <v>78</v>
      </c>
      <c r="AI226" s="12"/>
      <c r="AJ226" s="11" t="s">
        <v>1920</v>
      </c>
      <c r="AK226" s="11" t="s">
        <v>78</v>
      </c>
      <c r="AL226" s="11" t="b">
        <v>0</v>
      </c>
      <c r="AM226" s="11" t="s">
        <v>1921</v>
      </c>
      <c r="AN226" s="11" t="b">
        <v>0</v>
      </c>
      <c r="AO226" s="11" t="b">
        <v>0</v>
      </c>
      <c r="AP226" s="11" t="b">
        <v>0</v>
      </c>
      <c r="AQ226" s="11" t="b">
        <v>0</v>
      </c>
      <c r="AR226" s="11" t="b">
        <v>0</v>
      </c>
      <c r="AS226" s="11" t="s">
        <v>84</v>
      </c>
      <c r="AT226" s="11" t="b">
        <v>0</v>
      </c>
      <c r="AU226" s="11" t="s">
        <v>317</v>
      </c>
      <c r="AV226" s="11" t="s">
        <v>78</v>
      </c>
      <c r="AW226" s="11" t="s">
        <v>78</v>
      </c>
      <c r="AX226" s="12">
        <v>44434</v>
      </c>
      <c r="AY226" s="11" t="s">
        <v>85</v>
      </c>
      <c r="AZ226" s="11" t="s">
        <v>86</v>
      </c>
      <c r="BA226" s="11" t="s">
        <v>87</v>
      </c>
      <c r="BB226" s="11" t="b">
        <v>0</v>
      </c>
      <c r="BC226" s="11">
        <v>0</v>
      </c>
      <c r="BD226" s="11">
        <v>0</v>
      </c>
      <c r="BE226" s="14"/>
      <c r="BF226" s="14">
        <v>0</v>
      </c>
      <c r="BG226" s="14"/>
      <c r="BH226" s="14">
        <v>0</v>
      </c>
      <c r="BI226" s="14">
        <v>0</v>
      </c>
      <c r="BJ226" s="15">
        <v>198.92</v>
      </c>
    </row>
    <row r="227" spans="1:62" x14ac:dyDescent="0.25">
      <c r="A227" s="10" t="s">
        <v>1550</v>
      </c>
      <c r="B227" s="11" t="s">
        <v>1540</v>
      </c>
      <c r="C227" s="11" t="s">
        <v>1300</v>
      </c>
      <c r="D227" s="11" t="s">
        <v>1551</v>
      </c>
      <c r="E227" s="11" t="s">
        <v>1551</v>
      </c>
      <c r="F227" s="11" t="s">
        <v>1552</v>
      </c>
      <c r="G227" s="11" t="s">
        <v>1551</v>
      </c>
      <c r="H227" s="11" t="s">
        <v>65</v>
      </c>
      <c r="I227" s="11" t="s">
        <v>1303</v>
      </c>
      <c r="J227" s="11"/>
      <c r="K227" s="25">
        <v>200</v>
      </c>
      <c r="L227" s="25">
        <f t="shared" si="4"/>
        <v>200</v>
      </c>
      <c r="M227" s="25" t="e">
        <f>L227*(VLOOKUP(I227,#REF!,2,FALSE))</f>
        <v>#REF!</v>
      </c>
      <c r="N227" s="11" t="s">
        <v>67</v>
      </c>
      <c r="O227" s="11" t="s">
        <v>68</v>
      </c>
      <c r="P227" s="11" t="s">
        <v>160</v>
      </c>
      <c r="Q227" s="12">
        <v>38628</v>
      </c>
      <c r="R227" s="12">
        <v>51412</v>
      </c>
      <c r="S227" s="11" t="s">
        <v>78</v>
      </c>
      <c r="T227" s="12"/>
      <c r="U227" s="11" t="s">
        <v>91</v>
      </c>
      <c r="V227" s="11" t="s">
        <v>104</v>
      </c>
      <c r="W227" s="11" t="s">
        <v>73</v>
      </c>
      <c r="X227" s="11" t="s">
        <v>73</v>
      </c>
      <c r="Y227" s="11" t="s">
        <v>1553</v>
      </c>
      <c r="Z227" s="11" t="s">
        <v>106</v>
      </c>
      <c r="AA227" s="11" t="s">
        <v>1524</v>
      </c>
      <c r="AB227" s="11" t="s">
        <v>1554</v>
      </c>
      <c r="AC227" s="11" t="s">
        <v>78</v>
      </c>
      <c r="AD227" s="12"/>
      <c r="AE227" s="12"/>
      <c r="AF227" s="11"/>
      <c r="AG227" s="11" t="s">
        <v>78</v>
      </c>
      <c r="AH227" s="11" t="s">
        <v>78</v>
      </c>
      <c r="AI227" s="12"/>
      <c r="AJ227" s="11" t="s">
        <v>78</v>
      </c>
      <c r="AK227" s="11" t="s">
        <v>78</v>
      </c>
      <c r="AL227" s="11" t="b">
        <v>1</v>
      </c>
      <c r="AM227" s="11" t="s">
        <v>1555</v>
      </c>
      <c r="AN227" s="11" t="b">
        <v>0</v>
      </c>
      <c r="AO227" s="11" t="b">
        <v>0</v>
      </c>
      <c r="AP227" s="11" t="b">
        <v>0</v>
      </c>
      <c r="AQ227" s="11" t="b">
        <v>0</v>
      </c>
      <c r="AR227" s="11" t="b">
        <v>0</v>
      </c>
      <c r="AS227" s="11" t="s">
        <v>96</v>
      </c>
      <c r="AT227" s="11" t="b">
        <v>1</v>
      </c>
      <c r="AU227" s="11" t="s">
        <v>78</v>
      </c>
      <c r="AV227" s="11" t="s">
        <v>78</v>
      </c>
      <c r="AW227" s="11" t="s">
        <v>78</v>
      </c>
      <c r="AX227" s="12">
        <v>38628</v>
      </c>
      <c r="AY227" s="11" t="s">
        <v>85</v>
      </c>
      <c r="AZ227" s="11" t="s">
        <v>86</v>
      </c>
      <c r="BA227" s="11" t="s">
        <v>87</v>
      </c>
      <c r="BB227" s="11" t="b">
        <v>0</v>
      </c>
      <c r="BC227" s="11">
        <v>0</v>
      </c>
      <c r="BD227" s="11">
        <v>0</v>
      </c>
      <c r="BE227" s="11"/>
      <c r="BF227" s="11">
        <v>0</v>
      </c>
      <c r="BG227" s="11"/>
      <c r="BH227" s="11">
        <v>0</v>
      </c>
      <c r="BI227" s="11">
        <v>0</v>
      </c>
      <c r="BJ227" s="13">
        <v>200</v>
      </c>
    </row>
    <row r="228" spans="1:62" x14ac:dyDescent="0.25">
      <c r="A228" s="6" t="s">
        <v>786</v>
      </c>
      <c r="B228" s="7" t="s">
        <v>61</v>
      </c>
      <c r="C228" s="7" t="s">
        <v>62</v>
      </c>
      <c r="D228" s="7" t="s">
        <v>624</v>
      </c>
      <c r="E228" s="7" t="s">
        <v>625</v>
      </c>
      <c r="F228" s="7" t="s">
        <v>64</v>
      </c>
      <c r="G228" s="7" t="s">
        <v>625</v>
      </c>
      <c r="H228" s="7" t="s">
        <v>281</v>
      </c>
      <c r="I228" s="7" t="s">
        <v>66</v>
      </c>
      <c r="J228" s="7" t="s">
        <v>282</v>
      </c>
      <c r="K228" s="33">
        <v>200.78</v>
      </c>
      <c r="L228" s="33">
        <f t="shared" si="4"/>
        <v>200.78</v>
      </c>
      <c r="M228" s="33" t="e">
        <f>L228*(VLOOKUP(I228,#REF!,2,FALSE))</f>
        <v>#REF!</v>
      </c>
      <c r="N228" s="7" t="s">
        <v>67</v>
      </c>
      <c r="O228" s="7" t="s">
        <v>68</v>
      </c>
      <c r="P228" s="7" t="s">
        <v>69</v>
      </c>
      <c r="Q228" s="8">
        <v>44908.484722222223</v>
      </c>
      <c r="R228" s="8">
        <v>45273.484722222223</v>
      </c>
      <c r="S228" s="7" t="s">
        <v>70</v>
      </c>
      <c r="T228" s="8">
        <v>45273</v>
      </c>
      <c r="U228" s="7" t="s">
        <v>71</v>
      </c>
      <c r="V228" s="7" t="s">
        <v>104</v>
      </c>
      <c r="W228" s="7" t="s">
        <v>73</v>
      </c>
      <c r="X228" s="7" t="s">
        <v>73</v>
      </c>
      <c r="Y228" s="7" t="s">
        <v>74</v>
      </c>
      <c r="Z228" s="7" t="s">
        <v>75</v>
      </c>
      <c r="AA228" s="7" t="s">
        <v>76</v>
      </c>
      <c r="AB228" s="7" t="s">
        <v>787</v>
      </c>
      <c r="AC228" s="7" t="s">
        <v>78</v>
      </c>
      <c r="AD228" s="8"/>
      <c r="AE228" s="8"/>
      <c r="AF228" s="7"/>
      <c r="AG228" s="7" t="s">
        <v>78</v>
      </c>
      <c r="AH228" s="7" t="s">
        <v>78</v>
      </c>
      <c r="AI228" s="8"/>
      <c r="AJ228" s="7" t="s">
        <v>78</v>
      </c>
      <c r="AK228" s="7" t="s">
        <v>78</v>
      </c>
      <c r="AL228" s="7" t="b">
        <v>0</v>
      </c>
      <c r="AM228" s="7" t="s">
        <v>788</v>
      </c>
      <c r="AN228" s="7" t="b">
        <v>0</v>
      </c>
      <c r="AO228" s="7" t="b">
        <v>0</v>
      </c>
      <c r="AP228" s="7" t="b">
        <v>0</v>
      </c>
      <c r="AQ228" s="7" t="b">
        <v>0</v>
      </c>
      <c r="AR228" s="7" t="b">
        <v>0</v>
      </c>
      <c r="AS228" s="7" t="s">
        <v>84</v>
      </c>
      <c r="AT228" s="7" t="b">
        <v>0</v>
      </c>
      <c r="AU228" s="7" t="s">
        <v>710</v>
      </c>
      <c r="AV228" s="7" t="s">
        <v>78</v>
      </c>
      <c r="AW228" s="7" t="s">
        <v>78</v>
      </c>
      <c r="AX228" s="8">
        <v>44916</v>
      </c>
      <c r="AY228" s="7" t="s">
        <v>85</v>
      </c>
      <c r="AZ228" s="7" t="s">
        <v>86</v>
      </c>
      <c r="BA228" s="7" t="s">
        <v>87</v>
      </c>
      <c r="BB228" s="7" t="b">
        <v>0</v>
      </c>
      <c r="BC228" s="7">
        <v>0</v>
      </c>
      <c r="BD228" s="7">
        <v>0</v>
      </c>
      <c r="BE228" s="7"/>
      <c r="BF228" s="7">
        <v>0</v>
      </c>
      <c r="BG228" s="7"/>
      <c r="BH228" s="7">
        <v>0</v>
      </c>
      <c r="BI228" s="7">
        <v>0</v>
      </c>
      <c r="BJ228" s="9">
        <v>200.78</v>
      </c>
    </row>
    <row r="229" spans="1:62" x14ac:dyDescent="0.25">
      <c r="A229" s="10" t="s">
        <v>1454</v>
      </c>
      <c r="B229" s="11" t="s">
        <v>1395</v>
      </c>
      <c r="C229" s="11" t="s">
        <v>1396</v>
      </c>
      <c r="D229" s="11" t="s">
        <v>1455</v>
      </c>
      <c r="E229" s="11" t="s">
        <v>1455</v>
      </c>
      <c r="F229" s="11" t="s">
        <v>64</v>
      </c>
      <c r="G229" s="11" t="s">
        <v>1455</v>
      </c>
      <c r="H229" s="11" t="s">
        <v>281</v>
      </c>
      <c r="I229" s="11" t="s">
        <v>1397</v>
      </c>
      <c r="J229" s="11" t="s">
        <v>1406</v>
      </c>
      <c r="K229" s="28">
        <v>201.15</v>
      </c>
      <c r="L229" s="28">
        <f t="shared" si="4"/>
        <v>201.15</v>
      </c>
      <c r="M229" s="28" t="e">
        <f>L229*(VLOOKUP(I229,#REF!,2,FALSE))</f>
        <v>#REF!</v>
      </c>
      <c r="N229" s="11" t="s">
        <v>67</v>
      </c>
      <c r="O229" s="11" t="s">
        <v>68</v>
      </c>
      <c r="P229" s="11" t="s">
        <v>69</v>
      </c>
      <c r="Q229" s="12">
        <v>41540.555532407408</v>
      </c>
      <c r="R229" s="12">
        <v>45192.555532407408</v>
      </c>
      <c r="S229" s="11" t="s">
        <v>70</v>
      </c>
      <c r="T229" s="12">
        <v>45192</v>
      </c>
      <c r="U229" s="11" t="s">
        <v>71</v>
      </c>
      <c r="V229" s="11" t="s">
        <v>104</v>
      </c>
      <c r="W229" s="11" t="s">
        <v>73</v>
      </c>
      <c r="X229" s="11" t="s">
        <v>73</v>
      </c>
      <c r="Y229" s="11" t="s">
        <v>1456</v>
      </c>
      <c r="Z229" s="11" t="s">
        <v>106</v>
      </c>
      <c r="AA229" s="11" t="s">
        <v>1457</v>
      </c>
      <c r="AB229" s="11" t="s">
        <v>1458</v>
      </c>
      <c r="AC229" s="11" t="s">
        <v>78</v>
      </c>
      <c r="AD229" s="12"/>
      <c r="AE229" s="12"/>
      <c r="AF229" s="11"/>
      <c r="AG229" s="11" t="s">
        <v>78</v>
      </c>
      <c r="AH229" s="11" t="s">
        <v>78</v>
      </c>
      <c r="AI229" s="12"/>
      <c r="AJ229" s="11" t="s">
        <v>1459</v>
      </c>
      <c r="AK229" s="11" t="s">
        <v>78</v>
      </c>
      <c r="AL229" s="11" t="b">
        <v>0</v>
      </c>
      <c r="AM229" s="11" t="s">
        <v>1460</v>
      </c>
      <c r="AN229" s="11" t="b">
        <v>0</v>
      </c>
      <c r="AO229" s="11" t="b">
        <v>0</v>
      </c>
      <c r="AP229" s="11" t="b">
        <v>0</v>
      </c>
      <c r="AQ229" s="11" t="b">
        <v>0</v>
      </c>
      <c r="AR229" s="11" t="b">
        <v>0</v>
      </c>
      <c r="AS229" s="11" t="s">
        <v>84</v>
      </c>
      <c r="AT229" s="11" t="b">
        <v>0</v>
      </c>
      <c r="AU229" s="11" t="s">
        <v>1167</v>
      </c>
      <c r="AV229" s="11" t="s">
        <v>78</v>
      </c>
      <c r="AW229" s="11" t="s">
        <v>78</v>
      </c>
      <c r="AX229" s="12">
        <v>41583</v>
      </c>
      <c r="AY229" s="11" t="s">
        <v>85</v>
      </c>
      <c r="AZ229" s="11" t="s">
        <v>86</v>
      </c>
      <c r="BA229" s="11" t="s">
        <v>87</v>
      </c>
      <c r="BB229" s="11" t="b">
        <v>0</v>
      </c>
      <c r="BC229" s="11">
        <v>1</v>
      </c>
      <c r="BD229" s="11">
        <v>1</v>
      </c>
      <c r="BE229" s="11">
        <v>51.5</v>
      </c>
      <c r="BF229" s="11">
        <v>0</v>
      </c>
      <c r="BG229" s="11"/>
      <c r="BH229" s="11">
        <v>0</v>
      </c>
      <c r="BI229" s="11">
        <v>0</v>
      </c>
      <c r="BJ229" s="13">
        <v>201.15</v>
      </c>
    </row>
    <row r="230" spans="1:62" x14ac:dyDescent="0.25">
      <c r="A230" s="10" t="s">
        <v>1434</v>
      </c>
      <c r="B230" s="11" t="s">
        <v>1395</v>
      </c>
      <c r="C230" s="11" t="s">
        <v>1396</v>
      </c>
      <c r="D230" s="11" t="s">
        <v>1435</v>
      </c>
      <c r="E230" s="11" t="s">
        <v>1435</v>
      </c>
      <c r="F230" s="11" t="s">
        <v>64</v>
      </c>
      <c r="G230" s="11" t="s">
        <v>1435</v>
      </c>
      <c r="H230" s="11" t="s">
        <v>281</v>
      </c>
      <c r="I230" s="11" t="s">
        <v>1397</v>
      </c>
      <c r="J230" s="11" t="s">
        <v>1406</v>
      </c>
      <c r="K230" s="28">
        <v>201.41</v>
      </c>
      <c r="L230" s="28">
        <f t="shared" si="4"/>
        <v>201.41</v>
      </c>
      <c r="M230" s="28" t="e">
        <f>L230*(VLOOKUP(I230,#REF!,2,FALSE))</f>
        <v>#REF!</v>
      </c>
      <c r="N230" s="11" t="s">
        <v>67</v>
      </c>
      <c r="O230" s="11" t="s">
        <v>68</v>
      </c>
      <c r="P230" s="11" t="s">
        <v>69</v>
      </c>
      <c r="Q230" s="12">
        <v>41354</v>
      </c>
      <c r="R230" s="12">
        <v>45372.441631944443</v>
      </c>
      <c r="S230" s="11" t="s">
        <v>70</v>
      </c>
      <c r="T230" s="12">
        <v>45372</v>
      </c>
      <c r="U230" s="11" t="s">
        <v>71</v>
      </c>
      <c r="V230" s="11" t="s">
        <v>104</v>
      </c>
      <c r="W230" s="11" t="s">
        <v>73</v>
      </c>
      <c r="X230" s="11" t="s">
        <v>73</v>
      </c>
      <c r="Y230" s="11" t="s">
        <v>287</v>
      </c>
      <c r="Z230" s="11" t="s">
        <v>106</v>
      </c>
      <c r="AA230" s="11" t="s">
        <v>1398</v>
      </c>
      <c r="AB230" s="11" t="s">
        <v>1436</v>
      </c>
      <c r="AC230" s="11" t="s">
        <v>78</v>
      </c>
      <c r="AD230" s="12"/>
      <c r="AE230" s="12"/>
      <c r="AF230" s="11"/>
      <c r="AG230" s="11" t="s">
        <v>78</v>
      </c>
      <c r="AH230" s="11" t="s">
        <v>78</v>
      </c>
      <c r="AI230" s="12"/>
      <c r="AJ230" s="11" t="s">
        <v>1437</v>
      </c>
      <c r="AK230" s="11" t="s">
        <v>78</v>
      </c>
      <c r="AL230" s="11" t="b">
        <v>0</v>
      </c>
      <c r="AM230" s="11" t="s">
        <v>1438</v>
      </c>
      <c r="AN230" s="11" t="b">
        <v>0</v>
      </c>
      <c r="AO230" s="11" t="b">
        <v>0</v>
      </c>
      <c r="AP230" s="11" t="b">
        <v>0</v>
      </c>
      <c r="AQ230" s="11" t="b">
        <v>0</v>
      </c>
      <c r="AR230" s="11" t="b">
        <v>0</v>
      </c>
      <c r="AS230" s="11" t="s">
        <v>84</v>
      </c>
      <c r="AT230" s="11" t="b">
        <v>0</v>
      </c>
      <c r="AU230" s="11" t="s">
        <v>1167</v>
      </c>
      <c r="AV230" s="11" t="s">
        <v>78</v>
      </c>
      <c r="AW230" s="11" t="s">
        <v>78</v>
      </c>
      <c r="AX230" s="12">
        <v>41368</v>
      </c>
      <c r="AY230" s="11" t="s">
        <v>85</v>
      </c>
      <c r="AZ230" s="11" t="s">
        <v>86</v>
      </c>
      <c r="BA230" s="11" t="s">
        <v>87</v>
      </c>
      <c r="BB230" s="11" t="b">
        <v>0</v>
      </c>
      <c r="BC230" s="11">
        <v>3</v>
      </c>
      <c r="BD230" s="11">
        <v>3</v>
      </c>
      <c r="BE230" s="11">
        <v>466.48</v>
      </c>
      <c r="BF230" s="11">
        <v>0</v>
      </c>
      <c r="BG230" s="11"/>
      <c r="BH230" s="11">
        <v>0</v>
      </c>
      <c r="BI230" s="11">
        <v>0</v>
      </c>
      <c r="BJ230" s="13">
        <v>201.41</v>
      </c>
    </row>
    <row r="231" spans="1:62" x14ac:dyDescent="0.25">
      <c r="A231" s="6" t="s">
        <v>1848</v>
      </c>
      <c r="B231" s="7" t="s">
        <v>1395</v>
      </c>
      <c r="C231" s="7" t="s">
        <v>1396</v>
      </c>
      <c r="D231" s="7" t="s">
        <v>494</v>
      </c>
      <c r="E231" s="7" t="s">
        <v>494</v>
      </c>
      <c r="F231" s="7" t="s">
        <v>64</v>
      </c>
      <c r="G231" s="7" t="s">
        <v>494</v>
      </c>
      <c r="H231" s="7" t="s">
        <v>281</v>
      </c>
      <c r="I231" s="7" t="s">
        <v>1397</v>
      </c>
      <c r="J231" s="7" t="s">
        <v>1406</v>
      </c>
      <c r="K231" s="33">
        <v>201.49</v>
      </c>
      <c r="L231" s="33">
        <f t="shared" si="4"/>
        <v>201.49</v>
      </c>
      <c r="M231" s="33" t="e">
        <f>L231*(VLOOKUP(I231,#REF!,2,FALSE))</f>
        <v>#REF!</v>
      </c>
      <c r="N231" s="7" t="s">
        <v>67</v>
      </c>
      <c r="O231" s="7" t="s">
        <v>68</v>
      </c>
      <c r="P231" s="7" t="s">
        <v>69</v>
      </c>
      <c r="Q231" s="8">
        <v>44144.361724537041</v>
      </c>
      <c r="R231" s="8">
        <v>45239.361724537041</v>
      </c>
      <c r="S231" s="7" t="s">
        <v>70</v>
      </c>
      <c r="T231" s="8">
        <v>45239</v>
      </c>
      <c r="U231" s="7" t="s">
        <v>71</v>
      </c>
      <c r="V231" s="7" t="s">
        <v>104</v>
      </c>
      <c r="W231" s="7" t="s">
        <v>73</v>
      </c>
      <c r="X231" s="7" t="s">
        <v>73</v>
      </c>
      <c r="Y231" s="7" t="s">
        <v>74</v>
      </c>
      <c r="Z231" s="7" t="s">
        <v>106</v>
      </c>
      <c r="AA231" s="7" t="s">
        <v>1398</v>
      </c>
      <c r="AB231" s="7" t="s">
        <v>1849</v>
      </c>
      <c r="AC231" s="7" t="s">
        <v>78</v>
      </c>
      <c r="AD231" s="8"/>
      <c r="AE231" s="8"/>
      <c r="AF231" s="7"/>
      <c r="AG231" s="7" t="s">
        <v>78</v>
      </c>
      <c r="AH231" s="7" t="s">
        <v>78</v>
      </c>
      <c r="AI231" s="8"/>
      <c r="AJ231" s="7" t="s">
        <v>78</v>
      </c>
      <c r="AK231" s="7" t="s">
        <v>78</v>
      </c>
      <c r="AL231" s="7" t="b">
        <v>0</v>
      </c>
      <c r="AM231" s="7" t="s">
        <v>1850</v>
      </c>
      <c r="AN231" s="7" t="b">
        <v>0</v>
      </c>
      <c r="AO231" s="7" t="b">
        <v>0</v>
      </c>
      <c r="AP231" s="7" t="b">
        <v>0</v>
      </c>
      <c r="AQ231" s="7" t="b">
        <v>0</v>
      </c>
      <c r="AR231" s="7" t="b">
        <v>0</v>
      </c>
      <c r="AS231" s="7" t="s">
        <v>84</v>
      </c>
      <c r="AT231" s="7" t="b">
        <v>0</v>
      </c>
      <c r="AU231" s="7" t="s">
        <v>317</v>
      </c>
      <c r="AV231" s="7" t="s">
        <v>78</v>
      </c>
      <c r="AW231" s="7" t="s">
        <v>78</v>
      </c>
      <c r="AX231" s="8">
        <v>44153</v>
      </c>
      <c r="AY231" s="7" t="s">
        <v>85</v>
      </c>
      <c r="AZ231" s="7" t="s">
        <v>86</v>
      </c>
      <c r="BA231" s="7" t="s">
        <v>87</v>
      </c>
      <c r="BB231" s="7" t="b">
        <v>0</v>
      </c>
      <c r="BC231" s="7">
        <v>0</v>
      </c>
      <c r="BD231" s="7">
        <v>0</v>
      </c>
      <c r="BE231" s="7"/>
      <c r="BF231" s="7">
        <v>0</v>
      </c>
      <c r="BG231" s="7"/>
      <c r="BH231" s="7">
        <v>0</v>
      </c>
      <c r="BI231" s="7">
        <v>0</v>
      </c>
      <c r="BJ231" s="9">
        <v>201.49</v>
      </c>
    </row>
    <row r="232" spans="1:62" x14ac:dyDescent="0.25">
      <c r="A232" s="6" t="s">
        <v>3349</v>
      </c>
      <c r="B232" s="7" t="s">
        <v>2271</v>
      </c>
      <c r="C232" s="7" t="s">
        <v>2272</v>
      </c>
      <c r="D232" s="7" t="s">
        <v>3350</v>
      </c>
      <c r="E232" s="7" t="s">
        <v>1475</v>
      </c>
      <c r="F232" s="7" t="s">
        <v>64</v>
      </c>
      <c r="G232" s="7" t="s">
        <v>1475</v>
      </c>
      <c r="H232" s="7" t="s">
        <v>2330</v>
      </c>
      <c r="I232" s="7" t="s">
        <v>2274</v>
      </c>
      <c r="J232" s="7" t="s">
        <v>3318</v>
      </c>
      <c r="K232" s="33">
        <v>202.84</v>
      </c>
      <c r="L232" s="33">
        <f t="shared" si="4"/>
        <v>202.84</v>
      </c>
      <c r="M232" s="33" t="e">
        <f>L232*(VLOOKUP(I232,#REF!,2,FALSE))</f>
        <v>#REF!</v>
      </c>
      <c r="N232" s="7" t="s">
        <v>67</v>
      </c>
      <c r="O232" s="7" t="s">
        <v>68</v>
      </c>
      <c r="P232" s="7" t="s">
        <v>69</v>
      </c>
      <c r="Q232" s="8">
        <v>43784.613229166665</v>
      </c>
      <c r="R232" s="8">
        <v>45245.613229166665</v>
      </c>
      <c r="S232" s="7" t="s">
        <v>70</v>
      </c>
      <c r="T232" s="8">
        <v>45245</v>
      </c>
      <c r="U232" s="7" t="s">
        <v>71</v>
      </c>
      <c r="V232" s="7" t="s">
        <v>104</v>
      </c>
      <c r="W232" s="7" t="s">
        <v>73</v>
      </c>
      <c r="X232" s="7" t="s">
        <v>73</v>
      </c>
      <c r="Y232" s="7" t="s">
        <v>74</v>
      </c>
      <c r="Z232" s="7" t="s">
        <v>106</v>
      </c>
      <c r="AA232" s="7" t="s">
        <v>2276</v>
      </c>
      <c r="AB232" s="7" t="s">
        <v>3351</v>
      </c>
      <c r="AC232" s="7" t="s">
        <v>78</v>
      </c>
      <c r="AD232" s="8"/>
      <c r="AE232" s="8"/>
      <c r="AF232" s="7"/>
      <c r="AG232" s="7" t="s">
        <v>78</v>
      </c>
      <c r="AH232" s="7" t="s">
        <v>78</v>
      </c>
      <c r="AI232" s="8"/>
      <c r="AJ232" s="7" t="s">
        <v>78</v>
      </c>
      <c r="AK232" s="7" t="s">
        <v>78</v>
      </c>
      <c r="AL232" s="7" t="b">
        <v>0</v>
      </c>
      <c r="AM232" s="7" t="s">
        <v>3352</v>
      </c>
      <c r="AN232" s="7" t="b">
        <v>0</v>
      </c>
      <c r="AO232" s="7" t="b">
        <v>0</v>
      </c>
      <c r="AP232" s="7" t="b">
        <v>0</v>
      </c>
      <c r="AQ232" s="7" t="b">
        <v>0</v>
      </c>
      <c r="AR232" s="7" t="b">
        <v>0</v>
      </c>
      <c r="AS232" s="7" t="s">
        <v>84</v>
      </c>
      <c r="AT232" s="7" t="b">
        <v>0</v>
      </c>
      <c r="AU232" s="7" t="s">
        <v>2437</v>
      </c>
      <c r="AV232" s="7" t="s">
        <v>78</v>
      </c>
      <c r="AW232" s="7" t="s">
        <v>78</v>
      </c>
      <c r="AX232" s="8">
        <v>43795</v>
      </c>
      <c r="AY232" s="7" t="s">
        <v>85</v>
      </c>
      <c r="AZ232" s="7" t="s">
        <v>86</v>
      </c>
      <c r="BA232" s="7" t="s">
        <v>87</v>
      </c>
      <c r="BB232" s="7" t="b">
        <v>0</v>
      </c>
      <c r="BC232" s="7">
        <v>0</v>
      </c>
      <c r="BD232" s="7">
        <v>0</v>
      </c>
      <c r="BE232" s="7"/>
      <c r="BF232" s="7">
        <v>0</v>
      </c>
      <c r="BG232" s="7"/>
      <c r="BH232" s="7">
        <v>0</v>
      </c>
      <c r="BI232" s="7">
        <v>0</v>
      </c>
      <c r="BJ232" s="9">
        <v>202.84</v>
      </c>
    </row>
    <row r="233" spans="1:62" x14ac:dyDescent="0.25">
      <c r="A233" s="6" t="s">
        <v>2264</v>
      </c>
      <c r="B233" s="7" t="s">
        <v>1395</v>
      </c>
      <c r="C233" s="7" t="s">
        <v>1396</v>
      </c>
      <c r="D233" s="7" t="s">
        <v>2265</v>
      </c>
      <c r="E233" s="7" t="s">
        <v>2265</v>
      </c>
      <c r="F233" s="7" t="s">
        <v>64</v>
      </c>
      <c r="G233" s="7" t="s">
        <v>2265</v>
      </c>
      <c r="H233" s="7" t="s">
        <v>296</v>
      </c>
      <c r="I233" s="7" t="s">
        <v>1397</v>
      </c>
      <c r="J233" s="7" t="s">
        <v>2205</v>
      </c>
      <c r="K233" s="33">
        <v>204.26</v>
      </c>
      <c r="L233" s="33">
        <f t="shared" si="4"/>
        <v>204.26</v>
      </c>
      <c r="M233" s="33" t="e">
        <f>L233*(VLOOKUP(I233,#REF!,2,FALSE))</f>
        <v>#REF!</v>
      </c>
      <c r="N233" s="7" t="s">
        <v>67</v>
      </c>
      <c r="O233" s="7" t="s">
        <v>68</v>
      </c>
      <c r="P233" s="7" t="s">
        <v>69</v>
      </c>
      <c r="Q233" s="8">
        <v>42477.359375</v>
      </c>
      <c r="R233" s="8">
        <v>45399.765567129631</v>
      </c>
      <c r="S233" s="7" t="s">
        <v>70</v>
      </c>
      <c r="T233" s="8">
        <v>45399</v>
      </c>
      <c r="U233" s="7" t="s">
        <v>71</v>
      </c>
      <c r="V233" s="7" t="s">
        <v>104</v>
      </c>
      <c r="W233" s="7" t="s">
        <v>73</v>
      </c>
      <c r="X233" s="7" t="s">
        <v>73</v>
      </c>
      <c r="Y233" s="7" t="s">
        <v>287</v>
      </c>
      <c r="Z233" s="7" t="s">
        <v>106</v>
      </c>
      <c r="AA233" s="7" t="s">
        <v>1398</v>
      </c>
      <c r="AB233" s="7" t="s">
        <v>2266</v>
      </c>
      <c r="AC233" s="7" t="s">
        <v>2267</v>
      </c>
      <c r="AD233" s="8"/>
      <c r="AE233" s="8"/>
      <c r="AF233" s="7"/>
      <c r="AG233" s="7" t="s">
        <v>78</v>
      </c>
      <c r="AH233" s="7" t="s">
        <v>78</v>
      </c>
      <c r="AI233" s="8"/>
      <c r="AJ233" s="7" t="s">
        <v>2268</v>
      </c>
      <c r="AK233" s="7" t="s">
        <v>78</v>
      </c>
      <c r="AL233" s="7" t="b">
        <v>0</v>
      </c>
      <c r="AM233" s="7" t="s">
        <v>2269</v>
      </c>
      <c r="AN233" s="7" t="b">
        <v>0</v>
      </c>
      <c r="AO233" s="7" t="b">
        <v>0</v>
      </c>
      <c r="AP233" s="7" t="b">
        <v>0</v>
      </c>
      <c r="AQ233" s="7" t="b">
        <v>0</v>
      </c>
      <c r="AR233" s="7" t="b">
        <v>0</v>
      </c>
      <c r="AS233" s="7" t="s">
        <v>84</v>
      </c>
      <c r="AT233" s="7" t="b">
        <v>0</v>
      </c>
      <c r="AU233" s="7" t="s">
        <v>78</v>
      </c>
      <c r="AV233" s="7" t="s">
        <v>78</v>
      </c>
      <c r="AW233" s="7" t="s">
        <v>78</v>
      </c>
      <c r="AX233" s="8">
        <v>42482</v>
      </c>
      <c r="AY233" s="7" t="s">
        <v>85</v>
      </c>
      <c r="AZ233" s="7" t="s">
        <v>86</v>
      </c>
      <c r="BA233" s="7" t="s">
        <v>87</v>
      </c>
      <c r="BB233" s="7" t="b">
        <v>0</v>
      </c>
      <c r="BC233" s="7">
        <v>1</v>
      </c>
      <c r="BD233" s="7">
        <v>1</v>
      </c>
      <c r="BE233" s="7">
        <v>300</v>
      </c>
      <c r="BF233" s="7">
        <v>0</v>
      </c>
      <c r="BG233" s="7"/>
      <c r="BH233" s="7">
        <v>0</v>
      </c>
      <c r="BI233" s="7">
        <v>0</v>
      </c>
      <c r="BJ233" s="9">
        <v>204.26</v>
      </c>
    </row>
    <row r="234" spans="1:62" x14ac:dyDescent="0.25">
      <c r="A234" s="6" t="s">
        <v>776</v>
      </c>
      <c r="B234" s="7" t="s">
        <v>61</v>
      </c>
      <c r="C234" s="7" t="s">
        <v>62</v>
      </c>
      <c r="D234" s="7" t="s">
        <v>777</v>
      </c>
      <c r="E234" s="7" t="s">
        <v>736</v>
      </c>
      <c r="F234" s="7" t="s">
        <v>64</v>
      </c>
      <c r="G234" s="7" t="s">
        <v>736</v>
      </c>
      <c r="H234" s="7" t="s">
        <v>281</v>
      </c>
      <c r="I234" s="7" t="s">
        <v>66</v>
      </c>
      <c r="J234" s="7" t="s">
        <v>282</v>
      </c>
      <c r="K234" s="33">
        <v>204.88</v>
      </c>
      <c r="L234" s="33">
        <f t="shared" si="4"/>
        <v>204.88</v>
      </c>
      <c r="M234" s="33" t="e">
        <f>L234*(VLOOKUP(I234,#REF!,2,FALSE))</f>
        <v>#REF!</v>
      </c>
      <c r="N234" s="7" t="s">
        <v>67</v>
      </c>
      <c r="O234" s="7" t="s">
        <v>68</v>
      </c>
      <c r="P234" s="7" t="s">
        <v>69</v>
      </c>
      <c r="Q234" s="8">
        <v>44900.462650462963</v>
      </c>
      <c r="R234" s="8">
        <v>45265.483969907407</v>
      </c>
      <c r="S234" s="7" t="s">
        <v>70</v>
      </c>
      <c r="T234" s="8">
        <v>45265</v>
      </c>
      <c r="U234" s="7" t="s">
        <v>71</v>
      </c>
      <c r="V234" s="7" t="s">
        <v>104</v>
      </c>
      <c r="W234" s="7" t="s">
        <v>73</v>
      </c>
      <c r="X234" s="7" t="s">
        <v>73</v>
      </c>
      <c r="Y234" s="7" t="s">
        <v>74</v>
      </c>
      <c r="Z234" s="7" t="s">
        <v>75</v>
      </c>
      <c r="AA234" s="7" t="s">
        <v>76</v>
      </c>
      <c r="AB234" s="7" t="s">
        <v>778</v>
      </c>
      <c r="AC234" s="7" t="s">
        <v>78</v>
      </c>
      <c r="AD234" s="8"/>
      <c r="AE234" s="8"/>
      <c r="AF234" s="7"/>
      <c r="AG234" s="7" t="s">
        <v>78</v>
      </c>
      <c r="AH234" s="7" t="s">
        <v>78</v>
      </c>
      <c r="AI234" s="8"/>
      <c r="AJ234" s="7" t="s">
        <v>779</v>
      </c>
      <c r="AK234" s="7" t="s">
        <v>78</v>
      </c>
      <c r="AL234" s="7" t="b">
        <v>0</v>
      </c>
      <c r="AM234" s="7" t="s">
        <v>780</v>
      </c>
      <c r="AN234" s="7" t="b">
        <v>0</v>
      </c>
      <c r="AO234" s="7" t="b">
        <v>0</v>
      </c>
      <c r="AP234" s="7" t="b">
        <v>0</v>
      </c>
      <c r="AQ234" s="7" t="b">
        <v>0</v>
      </c>
      <c r="AR234" s="7" t="b">
        <v>0</v>
      </c>
      <c r="AS234" s="7" t="s">
        <v>84</v>
      </c>
      <c r="AT234" s="7" t="b">
        <v>0</v>
      </c>
      <c r="AU234" s="7" t="s">
        <v>710</v>
      </c>
      <c r="AV234" s="7" t="s">
        <v>78</v>
      </c>
      <c r="AW234" s="7" t="s">
        <v>78</v>
      </c>
      <c r="AX234" s="8">
        <v>44895</v>
      </c>
      <c r="AY234" s="7" t="s">
        <v>85</v>
      </c>
      <c r="AZ234" s="7" t="s">
        <v>86</v>
      </c>
      <c r="BA234" s="7" t="s">
        <v>87</v>
      </c>
      <c r="BB234" s="7" t="b">
        <v>0</v>
      </c>
      <c r="BC234" s="7">
        <v>0</v>
      </c>
      <c r="BD234" s="7">
        <v>0</v>
      </c>
      <c r="BE234" s="7"/>
      <c r="BF234" s="7">
        <v>0</v>
      </c>
      <c r="BG234" s="7"/>
      <c r="BH234" s="7">
        <v>0</v>
      </c>
      <c r="BI234" s="7">
        <v>0</v>
      </c>
      <c r="BJ234" s="9">
        <v>204.88</v>
      </c>
    </row>
    <row r="235" spans="1:62" x14ac:dyDescent="0.25">
      <c r="A235" s="6" t="s">
        <v>1320</v>
      </c>
      <c r="B235" s="7" t="s">
        <v>234</v>
      </c>
      <c r="C235" s="7" t="s">
        <v>235</v>
      </c>
      <c r="D235" s="7" t="s">
        <v>585</v>
      </c>
      <c r="E235" s="7" t="s">
        <v>585</v>
      </c>
      <c r="F235" s="7" t="s">
        <v>64</v>
      </c>
      <c r="G235" s="7" t="s">
        <v>585</v>
      </c>
      <c r="H235" s="7" t="s">
        <v>456</v>
      </c>
      <c r="I235" s="7" t="s">
        <v>1077</v>
      </c>
      <c r="J235" s="7"/>
      <c r="K235" s="33">
        <v>205.45</v>
      </c>
      <c r="L235" s="33">
        <f t="shared" si="4"/>
        <v>205.45</v>
      </c>
      <c r="M235" s="33" t="e">
        <f>L235*(VLOOKUP(I235,#REF!,2,FALSE))</f>
        <v>#REF!</v>
      </c>
      <c r="N235" s="7" t="s">
        <v>67</v>
      </c>
      <c r="O235" s="7" t="s">
        <v>68</v>
      </c>
      <c r="P235" s="7" t="s">
        <v>69</v>
      </c>
      <c r="Q235" s="8">
        <v>44456.468414351853</v>
      </c>
      <c r="R235" s="8">
        <v>45186.363749999997</v>
      </c>
      <c r="S235" s="7" t="s">
        <v>70</v>
      </c>
      <c r="T235" s="8">
        <v>45186</v>
      </c>
      <c r="U235" s="7" t="s">
        <v>91</v>
      </c>
      <c r="V235" s="7" t="s">
        <v>104</v>
      </c>
      <c r="W235" s="7" t="s">
        <v>73</v>
      </c>
      <c r="X235" s="7" t="s">
        <v>73</v>
      </c>
      <c r="Y235" s="7" t="s">
        <v>287</v>
      </c>
      <c r="Z235" s="7" t="s">
        <v>75</v>
      </c>
      <c r="AA235" s="7" t="s">
        <v>1023</v>
      </c>
      <c r="AB235" s="7" t="s">
        <v>1321</v>
      </c>
      <c r="AC235" s="7" t="s">
        <v>78</v>
      </c>
      <c r="AD235" s="8"/>
      <c r="AE235" s="8"/>
      <c r="AF235" s="7"/>
      <c r="AG235" s="7" t="s">
        <v>78</v>
      </c>
      <c r="AH235" s="7" t="s">
        <v>78</v>
      </c>
      <c r="AI235" s="8"/>
      <c r="AJ235" s="7" t="s">
        <v>1322</v>
      </c>
      <c r="AK235" s="7" t="s">
        <v>78</v>
      </c>
      <c r="AL235" s="7" t="b">
        <v>0</v>
      </c>
      <c r="AM235" s="7" t="s">
        <v>1323</v>
      </c>
      <c r="AN235" s="7" t="b">
        <v>0</v>
      </c>
      <c r="AO235" s="7" t="b">
        <v>0</v>
      </c>
      <c r="AP235" s="7" t="b">
        <v>0</v>
      </c>
      <c r="AQ235" s="7" t="b">
        <v>0</v>
      </c>
      <c r="AR235" s="7" t="b">
        <v>0</v>
      </c>
      <c r="AS235" s="7" t="s">
        <v>96</v>
      </c>
      <c r="AT235" s="7" t="b">
        <v>0</v>
      </c>
      <c r="AU235" s="7" t="s">
        <v>78</v>
      </c>
      <c r="AV235" s="7" t="s">
        <v>78</v>
      </c>
      <c r="AW235" s="7" t="s">
        <v>78</v>
      </c>
      <c r="AX235" s="8">
        <v>44446</v>
      </c>
      <c r="AY235" s="7" t="s">
        <v>85</v>
      </c>
      <c r="AZ235" s="7" t="s">
        <v>86</v>
      </c>
      <c r="BA235" s="7" t="s">
        <v>87</v>
      </c>
      <c r="BB235" s="7" t="b">
        <v>0</v>
      </c>
      <c r="BC235" s="7">
        <v>1</v>
      </c>
      <c r="BD235" s="7">
        <v>1</v>
      </c>
      <c r="BE235" s="7">
        <v>882</v>
      </c>
      <c r="BF235" s="7">
        <v>0</v>
      </c>
      <c r="BG235" s="7"/>
      <c r="BH235" s="7">
        <v>0</v>
      </c>
      <c r="BI235" s="7">
        <v>0</v>
      </c>
      <c r="BJ235" s="9">
        <v>205.45</v>
      </c>
    </row>
    <row r="236" spans="1:62" x14ac:dyDescent="0.25">
      <c r="A236" s="10" t="s">
        <v>1065</v>
      </c>
      <c r="B236" s="11" t="s">
        <v>1066</v>
      </c>
      <c r="C236" s="11" t="s">
        <v>1067</v>
      </c>
      <c r="D236" s="11" t="s">
        <v>1068</v>
      </c>
      <c r="E236" s="11" t="s">
        <v>1068</v>
      </c>
      <c r="F236" s="11" t="s">
        <v>168</v>
      </c>
      <c r="G236" s="11" t="s">
        <v>1068</v>
      </c>
      <c r="H236" s="11" t="s">
        <v>281</v>
      </c>
      <c r="I236" s="11" t="s">
        <v>1069</v>
      </c>
      <c r="J236" s="11" t="s">
        <v>1070</v>
      </c>
      <c r="K236" s="28">
        <v>206.92</v>
      </c>
      <c r="L236" s="28">
        <f t="shared" si="4"/>
        <v>206.92</v>
      </c>
      <c r="M236" s="28" t="e">
        <f>L236*(VLOOKUP(I236,#REF!,2,FALSE))</f>
        <v>#REF!</v>
      </c>
      <c r="N236" s="11" t="s">
        <v>67</v>
      </c>
      <c r="O236" s="11" t="s">
        <v>68</v>
      </c>
      <c r="P236" s="11" t="s">
        <v>160</v>
      </c>
      <c r="Q236" s="12">
        <v>41960.428101851852</v>
      </c>
      <c r="R236" s="12">
        <v>45247.428101851852</v>
      </c>
      <c r="S236" s="11" t="s">
        <v>70</v>
      </c>
      <c r="T236" s="12">
        <v>45247</v>
      </c>
      <c r="U236" s="11" t="s">
        <v>71</v>
      </c>
      <c r="V236" s="11" t="s">
        <v>104</v>
      </c>
      <c r="W236" s="11" t="s">
        <v>73</v>
      </c>
      <c r="X236" s="11" t="s">
        <v>73</v>
      </c>
      <c r="Y236" s="11" t="s">
        <v>433</v>
      </c>
      <c r="Z236" s="11" t="s">
        <v>75</v>
      </c>
      <c r="AA236" s="11" t="s">
        <v>1071</v>
      </c>
      <c r="AB236" s="11" t="s">
        <v>1072</v>
      </c>
      <c r="AC236" s="11" t="s">
        <v>78</v>
      </c>
      <c r="AD236" s="12"/>
      <c r="AE236" s="12"/>
      <c r="AF236" s="11"/>
      <c r="AG236" s="11" t="s">
        <v>78</v>
      </c>
      <c r="AH236" s="11" t="s">
        <v>78</v>
      </c>
      <c r="AI236" s="12"/>
      <c r="AJ236" s="11" t="s">
        <v>1073</v>
      </c>
      <c r="AK236" s="11" t="s">
        <v>78</v>
      </c>
      <c r="AL236" s="11" t="b">
        <v>0</v>
      </c>
      <c r="AM236" s="11" t="s">
        <v>1074</v>
      </c>
      <c r="AN236" s="11" t="b">
        <v>0</v>
      </c>
      <c r="AO236" s="11" t="b">
        <v>0</v>
      </c>
      <c r="AP236" s="11" t="b">
        <v>0</v>
      </c>
      <c r="AQ236" s="11" t="b">
        <v>0</v>
      </c>
      <c r="AR236" s="11" t="b">
        <v>0</v>
      </c>
      <c r="AS236" s="11" t="s">
        <v>84</v>
      </c>
      <c r="AT236" s="11" t="b">
        <v>0</v>
      </c>
      <c r="AU236" s="11" t="s">
        <v>317</v>
      </c>
      <c r="AV236" s="11" t="s">
        <v>78</v>
      </c>
      <c r="AW236" s="11" t="s">
        <v>78</v>
      </c>
      <c r="AX236" s="12">
        <v>41943</v>
      </c>
      <c r="AY236" s="11" t="s">
        <v>85</v>
      </c>
      <c r="AZ236" s="11" t="s">
        <v>86</v>
      </c>
      <c r="BA236" s="11" t="s">
        <v>87</v>
      </c>
      <c r="BB236" s="11" t="b">
        <v>0</v>
      </c>
      <c r="BC236" s="11">
        <v>0</v>
      </c>
      <c r="BD236" s="11">
        <v>0</v>
      </c>
      <c r="BE236" s="11"/>
      <c r="BF236" s="11">
        <v>0</v>
      </c>
      <c r="BG236" s="11"/>
      <c r="BH236" s="11">
        <v>0</v>
      </c>
      <c r="BI236" s="11">
        <v>0</v>
      </c>
      <c r="BJ236" s="13">
        <v>206.92</v>
      </c>
    </row>
    <row r="237" spans="1:62" x14ac:dyDescent="0.25">
      <c r="A237" s="6" t="s">
        <v>1107</v>
      </c>
      <c r="B237" s="7" t="s">
        <v>1041</v>
      </c>
      <c r="C237" s="7" t="s">
        <v>1042</v>
      </c>
      <c r="D237" s="7" t="s">
        <v>1108</v>
      </c>
      <c r="E237" s="7" t="s">
        <v>1108</v>
      </c>
      <c r="F237" s="7" t="s">
        <v>168</v>
      </c>
      <c r="G237" s="7" t="s">
        <v>1108</v>
      </c>
      <c r="H237" s="7" t="s">
        <v>296</v>
      </c>
      <c r="I237" s="7" t="s">
        <v>237</v>
      </c>
      <c r="J237" s="7" t="s">
        <v>1109</v>
      </c>
      <c r="K237" s="33">
        <v>208.8</v>
      </c>
      <c r="L237" s="33">
        <f t="shared" si="4"/>
        <v>208.8</v>
      </c>
      <c r="M237" s="33" t="e">
        <f>L237*(VLOOKUP(I237,#REF!,2,FALSE))</f>
        <v>#REF!</v>
      </c>
      <c r="N237" s="7" t="s">
        <v>67</v>
      </c>
      <c r="O237" s="7" t="s">
        <v>68</v>
      </c>
      <c r="P237" s="7" t="s">
        <v>160</v>
      </c>
      <c r="Q237" s="8">
        <v>42338.737025462964</v>
      </c>
      <c r="R237" s="8">
        <v>45260.737025462964</v>
      </c>
      <c r="S237" s="7" t="s">
        <v>70</v>
      </c>
      <c r="T237" s="8">
        <v>45260</v>
      </c>
      <c r="U237" s="7" t="s">
        <v>71</v>
      </c>
      <c r="V237" s="7" t="s">
        <v>104</v>
      </c>
      <c r="W237" s="7" t="s">
        <v>73</v>
      </c>
      <c r="X237" s="7" t="s">
        <v>73</v>
      </c>
      <c r="Y237" s="7" t="s">
        <v>287</v>
      </c>
      <c r="Z237" s="7" t="s">
        <v>75</v>
      </c>
      <c r="AA237" s="7" t="s">
        <v>122</v>
      </c>
      <c r="AB237" s="7" t="s">
        <v>1110</v>
      </c>
      <c r="AC237" s="7" t="s">
        <v>78</v>
      </c>
      <c r="AD237" s="8"/>
      <c r="AE237" s="8"/>
      <c r="AF237" s="7"/>
      <c r="AG237" s="7" t="s">
        <v>78</v>
      </c>
      <c r="AH237" s="7" t="s">
        <v>78</v>
      </c>
      <c r="AI237" s="8"/>
      <c r="AJ237" s="7" t="s">
        <v>1111</v>
      </c>
      <c r="AK237" s="7" t="s">
        <v>78</v>
      </c>
      <c r="AL237" s="7" t="b">
        <v>0</v>
      </c>
      <c r="AM237" s="7" t="s">
        <v>1112</v>
      </c>
      <c r="AN237" s="7" t="b">
        <v>0</v>
      </c>
      <c r="AO237" s="7" t="b">
        <v>0</v>
      </c>
      <c r="AP237" s="7" t="b">
        <v>0</v>
      </c>
      <c r="AQ237" s="7" t="b">
        <v>0</v>
      </c>
      <c r="AR237" s="7" t="b">
        <v>0</v>
      </c>
      <c r="AS237" s="7" t="s">
        <v>84</v>
      </c>
      <c r="AT237" s="7" t="b">
        <v>0</v>
      </c>
      <c r="AU237" s="7" t="s">
        <v>301</v>
      </c>
      <c r="AV237" s="7" t="s">
        <v>78</v>
      </c>
      <c r="AW237" s="7" t="s">
        <v>78</v>
      </c>
      <c r="AX237" s="8">
        <v>42360</v>
      </c>
      <c r="AY237" s="7" t="s">
        <v>85</v>
      </c>
      <c r="AZ237" s="7" t="s">
        <v>86</v>
      </c>
      <c r="BA237" s="7" t="s">
        <v>87</v>
      </c>
      <c r="BB237" s="7" t="b">
        <v>0</v>
      </c>
      <c r="BC237" s="7">
        <v>0</v>
      </c>
      <c r="BD237" s="7">
        <v>0</v>
      </c>
      <c r="BE237" s="7"/>
      <c r="BF237" s="7">
        <v>0</v>
      </c>
      <c r="BG237" s="7"/>
      <c r="BH237" s="7">
        <v>0</v>
      </c>
      <c r="BI237" s="7">
        <v>0</v>
      </c>
      <c r="BJ237" s="9">
        <v>208.8</v>
      </c>
    </row>
    <row r="238" spans="1:62" x14ac:dyDescent="0.25">
      <c r="A238" s="6" t="s">
        <v>1940</v>
      </c>
      <c r="B238" s="7" t="s">
        <v>1395</v>
      </c>
      <c r="C238" s="7" t="s">
        <v>1396</v>
      </c>
      <c r="D238" s="7" t="s">
        <v>1941</v>
      </c>
      <c r="E238" s="7" t="s">
        <v>1941</v>
      </c>
      <c r="F238" s="7" t="s">
        <v>64</v>
      </c>
      <c r="G238" s="7" t="s">
        <v>1941</v>
      </c>
      <c r="H238" s="7" t="s">
        <v>281</v>
      </c>
      <c r="I238" s="7" t="s">
        <v>1397</v>
      </c>
      <c r="J238" s="7" t="s">
        <v>1406</v>
      </c>
      <c r="K238" s="33">
        <v>208.86</v>
      </c>
      <c r="L238" s="33">
        <f t="shared" si="4"/>
        <v>208.86</v>
      </c>
      <c r="M238" s="33" t="e">
        <f>L238*(VLOOKUP(I238,#REF!,2,FALSE))</f>
        <v>#REF!</v>
      </c>
      <c r="N238" s="7" t="s">
        <v>67</v>
      </c>
      <c r="O238" s="7" t="s">
        <v>68</v>
      </c>
      <c r="P238" s="7" t="s">
        <v>69</v>
      </c>
      <c r="Q238" s="8">
        <v>44751</v>
      </c>
      <c r="R238" s="8">
        <v>45482.561053240737</v>
      </c>
      <c r="S238" s="7" t="s">
        <v>70</v>
      </c>
      <c r="T238" s="8">
        <v>45482</v>
      </c>
      <c r="U238" s="7" t="s">
        <v>71</v>
      </c>
      <c r="V238" s="7" t="s">
        <v>104</v>
      </c>
      <c r="W238" s="7" t="s">
        <v>73</v>
      </c>
      <c r="X238" s="7" t="s">
        <v>73</v>
      </c>
      <c r="Y238" s="7" t="s">
        <v>74</v>
      </c>
      <c r="Z238" s="7" t="s">
        <v>106</v>
      </c>
      <c r="AA238" s="7" t="s">
        <v>1485</v>
      </c>
      <c r="AB238" s="7" t="s">
        <v>1942</v>
      </c>
      <c r="AC238" s="7" t="s">
        <v>1943</v>
      </c>
      <c r="AD238" s="8"/>
      <c r="AE238" s="8"/>
      <c r="AF238" s="7"/>
      <c r="AG238" s="7" t="s">
        <v>78</v>
      </c>
      <c r="AH238" s="7" t="s">
        <v>78</v>
      </c>
      <c r="AI238" s="8"/>
      <c r="AJ238" s="7" t="s">
        <v>1944</v>
      </c>
      <c r="AK238" s="7" t="s">
        <v>78</v>
      </c>
      <c r="AL238" s="7" t="b">
        <v>0</v>
      </c>
      <c r="AM238" s="7" t="s">
        <v>1945</v>
      </c>
      <c r="AN238" s="7" t="b">
        <v>0</v>
      </c>
      <c r="AO238" s="7" t="b">
        <v>0</v>
      </c>
      <c r="AP238" s="7" t="b">
        <v>0</v>
      </c>
      <c r="AQ238" s="7" t="b">
        <v>0</v>
      </c>
      <c r="AR238" s="7" t="b">
        <v>0</v>
      </c>
      <c r="AS238" s="7" t="s">
        <v>84</v>
      </c>
      <c r="AT238" s="7" t="b">
        <v>0</v>
      </c>
      <c r="AU238" s="7" t="s">
        <v>317</v>
      </c>
      <c r="AV238" s="7" t="s">
        <v>78</v>
      </c>
      <c r="AW238" s="7" t="s">
        <v>78</v>
      </c>
      <c r="AX238" s="8">
        <v>44759</v>
      </c>
      <c r="AY238" s="7" t="s">
        <v>85</v>
      </c>
      <c r="AZ238" s="7" t="s">
        <v>86</v>
      </c>
      <c r="BA238" s="7" t="s">
        <v>87</v>
      </c>
      <c r="BB238" s="7" t="b">
        <v>0</v>
      </c>
      <c r="BC238" s="7">
        <v>0</v>
      </c>
      <c r="BD238" s="7">
        <v>0</v>
      </c>
      <c r="BE238" s="7"/>
      <c r="BF238" s="7">
        <v>0</v>
      </c>
      <c r="BG238" s="7"/>
      <c r="BH238" s="7">
        <v>0</v>
      </c>
      <c r="BI238" s="7">
        <v>0</v>
      </c>
      <c r="BJ238" s="9">
        <v>208.86</v>
      </c>
    </row>
    <row r="239" spans="1:62" x14ac:dyDescent="0.25">
      <c r="A239" s="10" t="s">
        <v>1604</v>
      </c>
      <c r="B239" s="11" t="s">
        <v>1395</v>
      </c>
      <c r="C239" s="11" t="s">
        <v>1396</v>
      </c>
      <c r="D239" s="11" t="s">
        <v>1605</v>
      </c>
      <c r="E239" s="11" t="s">
        <v>1606</v>
      </c>
      <c r="F239" s="11" t="s">
        <v>64</v>
      </c>
      <c r="G239" s="11" t="s">
        <v>1606</v>
      </c>
      <c r="H239" s="11" t="s">
        <v>281</v>
      </c>
      <c r="I239" s="11" t="s">
        <v>1397</v>
      </c>
      <c r="J239" s="11" t="s">
        <v>1406</v>
      </c>
      <c r="K239" s="28">
        <v>208.97</v>
      </c>
      <c r="L239" s="28">
        <f t="shared" si="4"/>
        <v>208.97</v>
      </c>
      <c r="M239" s="28" t="e">
        <f>L239*(VLOOKUP(I239,#REF!,2,FALSE))</f>
        <v>#REF!</v>
      </c>
      <c r="N239" s="11" t="s">
        <v>67</v>
      </c>
      <c r="O239" s="11" t="s">
        <v>68</v>
      </c>
      <c r="P239" s="11" t="s">
        <v>69</v>
      </c>
      <c r="Q239" s="12">
        <v>42535.431331018517</v>
      </c>
      <c r="R239" s="12">
        <v>45457.604664351849</v>
      </c>
      <c r="S239" s="11" t="s">
        <v>70</v>
      </c>
      <c r="T239" s="12">
        <v>45457</v>
      </c>
      <c r="U239" s="11" t="s">
        <v>71</v>
      </c>
      <c r="V239" s="11" t="s">
        <v>104</v>
      </c>
      <c r="W239" s="11" t="s">
        <v>73</v>
      </c>
      <c r="X239" s="11" t="s">
        <v>73</v>
      </c>
      <c r="Y239" s="11" t="s">
        <v>135</v>
      </c>
      <c r="Z239" s="11" t="s">
        <v>106</v>
      </c>
      <c r="AA239" s="11" t="s">
        <v>1398</v>
      </c>
      <c r="AB239" s="11" t="s">
        <v>1607</v>
      </c>
      <c r="AC239" s="11" t="s">
        <v>1608</v>
      </c>
      <c r="AD239" s="12"/>
      <c r="AE239" s="12"/>
      <c r="AF239" s="11"/>
      <c r="AG239" s="11" t="s">
        <v>78</v>
      </c>
      <c r="AH239" s="11" t="s">
        <v>78</v>
      </c>
      <c r="AI239" s="12"/>
      <c r="AJ239" s="11" t="s">
        <v>1609</v>
      </c>
      <c r="AK239" s="11" t="s">
        <v>78</v>
      </c>
      <c r="AL239" s="11" t="b">
        <v>0</v>
      </c>
      <c r="AM239" s="11" t="s">
        <v>1610</v>
      </c>
      <c r="AN239" s="11" t="b">
        <v>0</v>
      </c>
      <c r="AO239" s="11" t="b">
        <v>0</v>
      </c>
      <c r="AP239" s="11" t="b">
        <v>0</v>
      </c>
      <c r="AQ239" s="11" t="b">
        <v>0</v>
      </c>
      <c r="AR239" s="11" t="b">
        <v>0</v>
      </c>
      <c r="AS239" s="11" t="s">
        <v>84</v>
      </c>
      <c r="AT239" s="11" t="b">
        <v>0</v>
      </c>
      <c r="AU239" s="11" t="s">
        <v>317</v>
      </c>
      <c r="AV239" s="11" t="s">
        <v>78</v>
      </c>
      <c r="AW239" s="11" t="s">
        <v>78</v>
      </c>
      <c r="AX239" s="12">
        <v>42534</v>
      </c>
      <c r="AY239" s="11" t="s">
        <v>85</v>
      </c>
      <c r="AZ239" s="11" t="s">
        <v>86</v>
      </c>
      <c r="BA239" s="11" t="s">
        <v>87</v>
      </c>
      <c r="BB239" s="11" t="b">
        <v>0</v>
      </c>
      <c r="BC239" s="11">
        <v>0</v>
      </c>
      <c r="BD239" s="11">
        <v>0</v>
      </c>
      <c r="BE239" s="11"/>
      <c r="BF239" s="11">
        <v>0</v>
      </c>
      <c r="BG239" s="11"/>
      <c r="BH239" s="11">
        <v>0</v>
      </c>
      <c r="BI239" s="11">
        <v>0</v>
      </c>
      <c r="BJ239" s="13">
        <v>208.97</v>
      </c>
    </row>
    <row r="240" spans="1:62" x14ac:dyDescent="0.25">
      <c r="A240" s="10" t="s">
        <v>1585</v>
      </c>
      <c r="B240" s="11" t="s">
        <v>1395</v>
      </c>
      <c r="C240" s="11" t="s">
        <v>1396</v>
      </c>
      <c r="D240" s="11" t="s">
        <v>1586</v>
      </c>
      <c r="E240" s="11" t="s">
        <v>1586</v>
      </c>
      <c r="F240" s="11" t="s">
        <v>64</v>
      </c>
      <c r="G240" s="11" t="s">
        <v>1586</v>
      </c>
      <c r="H240" s="11" t="s">
        <v>281</v>
      </c>
      <c r="I240" s="11" t="s">
        <v>1397</v>
      </c>
      <c r="J240" s="11" t="s">
        <v>1406</v>
      </c>
      <c r="K240" s="28">
        <v>209.44</v>
      </c>
      <c r="L240" s="28">
        <f t="shared" si="4"/>
        <v>209.44</v>
      </c>
      <c r="M240" s="28" t="e">
        <f>L240*(VLOOKUP(I240,#REF!,2,FALSE))</f>
        <v>#REF!</v>
      </c>
      <c r="N240" s="11" t="s">
        <v>67</v>
      </c>
      <c r="O240" s="11" t="s">
        <v>68</v>
      </c>
      <c r="P240" s="11" t="s">
        <v>69</v>
      </c>
      <c r="Q240" s="12">
        <v>42128.433645833335</v>
      </c>
      <c r="R240" s="12">
        <v>45415</v>
      </c>
      <c r="S240" s="11" t="s">
        <v>70</v>
      </c>
      <c r="T240" s="12">
        <v>45415</v>
      </c>
      <c r="U240" s="11" t="s">
        <v>71</v>
      </c>
      <c r="V240" s="11" t="s">
        <v>104</v>
      </c>
      <c r="W240" s="11" t="s">
        <v>73</v>
      </c>
      <c r="X240" s="11" t="s">
        <v>73</v>
      </c>
      <c r="Y240" s="11" t="s">
        <v>74</v>
      </c>
      <c r="Z240" s="11" t="s">
        <v>106</v>
      </c>
      <c r="AA240" s="11" t="s">
        <v>1398</v>
      </c>
      <c r="AB240" s="11" t="s">
        <v>1587</v>
      </c>
      <c r="AC240" s="11" t="s">
        <v>78</v>
      </c>
      <c r="AD240" s="12"/>
      <c r="AE240" s="12"/>
      <c r="AF240" s="11"/>
      <c r="AG240" s="11" t="s">
        <v>78</v>
      </c>
      <c r="AH240" s="11" t="s">
        <v>78</v>
      </c>
      <c r="AI240" s="12"/>
      <c r="AJ240" s="11" t="s">
        <v>1588</v>
      </c>
      <c r="AK240" s="11" t="s">
        <v>78</v>
      </c>
      <c r="AL240" s="11" t="b">
        <v>0</v>
      </c>
      <c r="AM240" s="11" t="s">
        <v>1589</v>
      </c>
      <c r="AN240" s="11" t="b">
        <v>0</v>
      </c>
      <c r="AO240" s="11" t="b">
        <v>0</v>
      </c>
      <c r="AP240" s="11" t="b">
        <v>0</v>
      </c>
      <c r="AQ240" s="11" t="b">
        <v>0</v>
      </c>
      <c r="AR240" s="11" t="b">
        <v>0</v>
      </c>
      <c r="AS240" s="11" t="s">
        <v>84</v>
      </c>
      <c r="AT240" s="11" t="b">
        <v>0</v>
      </c>
      <c r="AU240" s="11" t="s">
        <v>78</v>
      </c>
      <c r="AV240" s="11" t="s">
        <v>78</v>
      </c>
      <c r="AW240" s="11" t="s">
        <v>78</v>
      </c>
      <c r="AX240" s="12">
        <v>42111</v>
      </c>
      <c r="AY240" s="11" t="s">
        <v>85</v>
      </c>
      <c r="AZ240" s="11" t="s">
        <v>86</v>
      </c>
      <c r="BA240" s="11" t="s">
        <v>87</v>
      </c>
      <c r="BB240" s="11" t="b">
        <v>0</v>
      </c>
      <c r="BC240" s="11">
        <v>4</v>
      </c>
      <c r="BD240" s="11">
        <v>4</v>
      </c>
      <c r="BE240" s="11">
        <v>538.47</v>
      </c>
      <c r="BF240" s="11">
        <v>0</v>
      </c>
      <c r="BG240" s="11"/>
      <c r="BH240" s="11">
        <v>0</v>
      </c>
      <c r="BI240" s="11">
        <v>0</v>
      </c>
      <c r="BJ240" s="13">
        <v>209.44</v>
      </c>
    </row>
    <row r="241" spans="1:62" x14ac:dyDescent="0.25">
      <c r="A241" s="6" t="s">
        <v>632</v>
      </c>
      <c r="B241" s="7" t="s">
        <v>61</v>
      </c>
      <c r="C241" s="7" t="s">
        <v>62</v>
      </c>
      <c r="D241" s="7" t="s">
        <v>633</v>
      </c>
      <c r="E241" s="7" t="s">
        <v>633</v>
      </c>
      <c r="F241" s="7" t="s">
        <v>64</v>
      </c>
      <c r="G241" s="7" t="s">
        <v>633</v>
      </c>
      <c r="H241" s="7" t="s">
        <v>281</v>
      </c>
      <c r="I241" s="7" t="s">
        <v>66</v>
      </c>
      <c r="J241" s="7" t="s">
        <v>282</v>
      </c>
      <c r="K241" s="33">
        <v>209.56</v>
      </c>
      <c r="L241" s="33">
        <f t="shared" si="4"/>
        <v>209.56</v>
      </c>
      <c r="M241" s="33" t="e">
        <f>L241*(VLOOKUP(I241,#REF!,2,FALSE))</f>
        <v>#REF!</v>
      </c>
      <c r="N241" s="7" t="s">
        <v>67</v>
      </c>
      <c r="O241" s="7" t="s">
        <v>68</v>
      </c>
      <c r="P241" s="7" t="s">
        <v>69</v>
      </c>
      <c r="Q241" s="8">
        <v>44418</v>
      </c>
      <c r="R241" s="8">
        <v>45522.568287037036</v>
      </c>
      <c r="S241" s="7" t="s">
        <v>70</v>
      </c>
      <c r="T241" s="8">
        <v>45522</v>
      </c>
      <c r="U241" s="7" t="s">
        <v>71</v>
      </c>
      <c r="V241" s="7" t="s">
        <v>104</v>
      </c>
      <c r="W241" s="7" t="s">
        <v>73</v>
      </c>
      <c r="X241" s="7" t="s">
        <v>73</v>
      </c>
      <c r="Y241" s="7" t="s">
        <v>74</v>
      </c>
      <c r="Z241" s="7" t="s">
        <v>75</v>
      </c>
      <c r="AA241" s="7" t="s">
        <v>76</v>
      </c>
      <c r="AB241" s="7" t="s">
        <v>634</v>
      </c>
      <c r="AC241" s="7" t="s">
        <v>78</v>
      </c>
      <c r="AD241" s="8"/>
      <c r="AE241" s="8"/>
      <c r="AF241" s="7"/>
      <c r="AG241" s="7" t="s">
        <v>78</v>
      </c>
      <c r="AH241" s="7" t="s">
        <v>78</v>
      </c>
      <c r="AI241" s="8"/>
      <c r="AJ241" s="7" t="s">
        <v>635</v>
      </c>
      <c r="AK241" s="7" t="s">
        <v>78</v>
      </c>
      <c r="AL241" s="7" t="b">
        <v>0</v>
      </c>
      <c r="AM241" s="7" t="s">
        <v>636</v>
      </c>
      <c r="AN241" s="7" t="b">
        <v>0</v>
      </c>
      <c r="AO241" s="7" t="b">
        <v>0</v>
      </c>
      <c r="AP241" s="7" t="b">
        <v>0</v>
      </c>
      <c r="AQ241" s="7" t="b">
        <v>0</v>
      </c>
      <c r="AR241" s="7" t="b">
        <v>0</v>
      </c>
      <c r="AS241" s="7" t="s">
        <v>84</v>
      </c>
      <c r="AT241" s="7" t="b">
        <v>0</v>
      </c>
      <c r="AU241" s="7" t="s">
        <v>317</v>
      </c>
      <c r="AV241" s="7" t="s">
        <v>78</v>
      </c>
      <c r="AW241" s="7" t="s">
        <v>78</v>
      </c>
      <c r="AX241" s="8">
        <v>44419</v>
      </c>
      <c r="AY241" s="7" t="s">
        <v>85</v>
      </c>
      <c r="AZ241" s="7" t="s">
        <v>86</v>
      </c>
      <c r="BA241" s="7" t="s">
        <v>87</v>
      </c>
      <c r="BB241" s="7" t="b">
        <v>0</v>
      </c>
      <c r="BC241" s="7">
        <v>0</v>
      </c>
      <c r="BD241" s="7">
        <v>0</v>
      </c>
      <c r="BE241" s="7"/>
      <c r="BF241" s="7">
        <v>0</v>
      </c>
      <c r="BG241" s="7"/>
      <c r="BH241" s="7">
        <v>0</v>
      </c>
      <c r="BI241" s="7">
        <v>0</v>
      </c>
      <c r="BJ241" s="9">
        <v>209.56</v>
      </c>
    </row>
    <row r="242" spans="1:62" x14ac:dyDescent="0.25">
      <c r="A242" s="6" t="s">
        <v>3098</v>
      </c>
      <c r="B242" s="7" t="s">
        <v>1395</v>
      </c>
      <c r="C242" s="7" t="s">
        <v>1396</v>
      </c>
      <c r="D242" s="7" t="s">
        <v>3099</v>
      </c>
      <c r="E242" s="7" t="s">
        <v>3099</v>
      </c>
      <c r="F242" s="7" t="s">
        <v>64</v>
      </c>
      <c r="G242" s="7"/>
      <c r="H242" s="7" t="s">
        <v>2330</v>
      </c>
      <c r="I242" s="7" t="s">
        <v>1397</v>
      </c>
      <c r="J242" s="7" t="s">
        <v>2691</v>
      </c>
      <c r="K242" s="33">
        <v>210.53</v>
      </c>
      <c r="L242" s="33">
        <f t="shared" si="4"/>
        <v>210.53</v>
      </c>
      <c r="M242" s="33" t="e">
        <f>L242*(VLOOKUP(I242,#REF!,2,FALSE))</f>
        <v>#REF!</v>
      </c>
      <c r="N242" s="7" t="s">
        <v>67</v>
      </c>
      <c r="O242" s="7" t="s">
        <v>68</v>
      </c>
      <c r="P242" s="7" t="s">
        <v>69</v>
      </c>
      <c r="Q242" s="8">
        <v>44121.322222222225</v>
      </c>
      <c r="R242" s="8">
        <v>45216.322222222225</v>
      </c>
      <c r="S242" s="7" t="s">
        <v>70</v>
      </c>
      <c r="T242" s="8">
        <v>45216</v>
      </c>
      <c r="U242" s="7" t="s">
        <v>71</v>
      </c>
      <c r="V242" s="7" t="s">
        <v>104</v>
      </c>
      <c r="W242" s="7" t="s">
        <v>73</v>
      </c>
      <c r="X242" s="7" t="s">
        <v>73</v>
      </c>
      <c r="Y242" s="7" t="s">
        <v>105</v>
      </c>
      <c r="Z242" s="7" t="s">
        <v>106</v>
      </c>
      <c r="AA242" s="7" t="s">
        <v>1421</v>
      </c>
      <c r="AB242" s="7" t="s">
        <v>3100</v>
      </c>
      <c r="AC242" s="7" t="s">
        <v>3101</v>
      </c>
      <c r="AD242" s="8"/>
      <c r="AE242" s="8"/>
      <c r="AF242" s="7"/>
      <c r="AG242" s="7" t="s">
        <v>78</v>
      </c>
      <c r="AH242" s="7" t="s">
        <v>78</v>
      </c>
      <c r="AI242" s="8"/>
      <c r="AJ242" s="7" t="s">
        <v>78</v>
      </c>
      <c r="AK242" s="7" t="s">
        <v>78</v>
      </c>
      <c r="AL242" s="7" t="b">
        <v>0</v>
      </c>
      <c r="AM242" s="7" t="s">
        <v>3102</v>
      </c>
      <c r="AN242" s="7" t="b">
        <v>0</v>
      </c>
      <c r="AO242" s="7" t="b">
        <v>0</v>
      </c>
      <c r="AP242" s="7" t="b">
        <v>0</v>
      </c>
      <c r="AQ242" s="7" t="b">
        <v>0</v>
      </c>
      <c r="AR242" s="7" t="b">
        <v>0</v>
      </c>
      <c r="AS242" s="7" t="s">
        <v>84</v>
      </c>
      <c r="AT242" s="7" t="b">
        <v>0</v>
      </c>
      <c r="AU242" s="7" t="s">
        <v>1700</v>
      </c>
      <c r="AV242" s="7" t="s">
        <v>78</v>
      </c>
      <c r="AW242" s="7" t="s">
        <v>78</v>
      </c>
      <c r="AX242" s="8">
        <v>44126</v>
      </c>
      <c r="AY242" s="7" t="s">
        <v>85</v>
      </c>
      <c r="AZ242" s="7" t="s">
        <v>86</v>
      </c>
      <c r="BA242" s="7" t="s">
        <v>87</v>
      </c>
      <c r="BB242" s="7" t="b">
        <v>0</v>
      </c>
      <c r="BC242" s="7">
        <v>4</v>
      </c>
      <c r="BD242" s="7">
        <v>2</v>
      </c>
      <c r="BE242" s="7">
        <v>1050</v>
      </c>
      <c r="BF242" s="7">
        <v>2</v>
      </c>
      <c r="BG242" s="7">
        <v>1050</v>
      </c>
      <c r="BH242" s="7">
        <v>2</v>
      </c>
      <c r="BI242" s="7">
        <v>1050</v>
      </c>
      <c r="BJ242" s="9">
        <v>210.53</v>
      </c>
    </row>
    <row r="243" spans="1:62" x14ac:dyDescent="0.25">
      <c r="A243" s="10" t="s">
        <v>1842</v>
      </c>
      <c r="B243" s="11" t="s">
        <v>1395</v>
      </c>
      <c r="C243" s="11" t="s">
        <v>1396</v>
      </c>
      <c r="D243" s="11" t="s">
        <v>1843</v>
      </c>
      <c r="E243" s="11" t="s">
        <v>1843</v>
      </c>
      <c r="F243" s="11" t="s">
        <v>64</v>
      </c>
      <c r="G243" s="11" t="s">
        <v>1843</v>
      </c>
      <c r="H243" s="11" t="s">
        <v>281</v>
      </c>
      <c r="I243" s="11" t="s">
        <v>1397</v>
      </c>
      <c r="J243" s="11" t="s">
        <v>1406</v>
      </c>
      <c r="K243" s="28">
        <v>211.28</v>
      </c>
      <c r="L243" s="28">
        <f t="shared" si="4"/>
        <v>211.28</v>
      </c>
      <c r="M243" s="28" t="e">
        <f>L243*(VLOOKUP(I243,#REF!,2,FALSE))</f>
        <v>#REF!</v>
      </c>
      <c r="N243" s="11" t="s">
        <v>67</v>
      </c>
      <c r="O243" s="11" t="s">
        <v>68</v>
      </c>
      <c r="P243" s="11" t="s">
        <v>69</v>
      </c>
      <c r="Q243" s="12">
        <v>44005</v>
      </c>
      <c r="R243" s="12">
        <v>45466.40184027778</v>
      </c>
      <c r="S243" s="11" t="s">
        <v>70</v>
      </c>
      <c r="T243" s="12">
        <v>45466</v>
      </c>
      <c r="U243" s="11" t="s">
        <v>71</v>
      </c>
      <c r="V243" s="11" t="s">
        <v>104</v>
      </c>
      <c r="W243" s="11" t="s">
        <v>73</v>
      </c>
      <c r="X243" s="11" t="s">
        <v>73</v>
      </c>
      <c r="Y243" s="11" t="s">
        <v>74</v>
      </c>
      <c r="Z243" s="11" t="s">
        <v>106</v>
      </c>
      <c r="AA243" s="11" t="s">
        <v>1398</v>
      </c>
      <c r="AB243" s="11" t="s">
        <v>1844</v>
      </c>
      <c r="AC243" s="11" t="s">
        <v>1845</v>
      </c>
      <c r="AD243" s="12"/>
      <c r="AE243" s="12"/>
      <c r="AF243" s="11"/>
      <c r="AG243" s="11" t="s">
        <v>78</v>
      </c>
      <c r="AH243" s="11" t="s">
        <v>78</v>
      </c>
      <c r="AI243" s="12"/>
      <c r="AJ243" s="11" t="s">
        <v>1846</v>
      </c>
      <c r="AK243" s="11" t="s">
        <v>78</v>
      </c>
      <c r="AL243" s="11" t="b">
        <v>0</v>
      </c>
      <c r="AM243" s="11" t="s">
        <v>1847</v>
      </c>
      <c r="AN243" s="11" t="b">
        <v>0</v>
      </c>
      <c r="AO243" s="11" t="b">
        <v>0</v>
      </c>
      <c r="AP243" s="11" t="b">
        <v>0</v>
      </c>
      <c r="AQ243" s="11" t="b">
        <v>0</v>
      </c>
      <c r="AR243" s="11" t="b">
        <v>0</v>
      </c>
      <c r="AS243" s="11" t="s">
        <v>84</v>
      </c>
      <c r="AT243" s="11" t="b">
        <v>0</v>
      </c>
      <c r="AU243" s="11" t="s">
        <v>317</v>
      </c>
      <c r="AV243" s="11" t="s">
        <v>78</v>
      </c>
      <c r="AW243" s="11" t="s">
        <v>78</v>
      </c>
      <c r="AX243" s="12">
        <v>44011</v>
      </c>
      <c r="AY243" s="11" t="s">
        <v>85</v>
      </c>
      <c r="AZ243" s="11" t="s">
        <v>86</v>
      </c>
      <c r="BA243" s="11" t="s">
        <v>87</v>
      </c>
      <c r="BB243" s="11" t="b">
        <v>0</v>
      </c>
      <c r="BC243" s="11">
        <v>0</v>
      </c>
      <c r="BD243" s="11">
        <v>0</v>
      </c>
      <c r="BE243" s="11"/>
      <c r="BF243" s="11">
        <v>0</v>
      </c>
      <c r="BG243" s="11"/>
      <c r="BH243" s="11">
        <v>0</v>
      </c>
      <c r="BI243" s="11">
        <v>0</v>
      </c>
      <c r="BJ243" s="13">
        <v>211.28</v>
      </c>
    </row>
    <row r="244" spans="1:62" x14ac:dyDescent="0.25">
      <c r="A244" s="6" t="s">
        <v>1982</v>
      </c>
      <c r="B244" s="7" t="s">
        <v>1395</v>
      </c>
      <c r="C244" s="7" t="s">
        <v>1396</v>
      </c>
      <c r="D244" s="7" t="s">
        <v>851</v>
      </c>
      <c r="E244" s="7" t="s">
        <v>851</v>
      </c>
      <c r="F244" s="7" t="s">
        <v>64</v>
      </c>
      <c r="G244" s="7" t="s">
        <v>851</v>
      </c>
      <c r="H244" s="7" t="s">
        <v>281</v>
      </c>
      <c r="I244" s="7" t="s">
        <v>1397</v>
      </c>
      <c r="J244" s="7" t="s">
        <v>1406</v>
      </c>
      <c r="K244" s="33">
        <v>212.08</v>
      </c>
      <c r="L244" s="33">
        <f t="shared" si="4"/>
        <v>212.08</v>
      </c>
      <c r="M244" s="33" t="e">
        <f>L244*(VLOOKUP(I244,#REF!,2,FALSE))</f>
        <v>#REF!</v>
      </c>
      <c r="N244" s="7" t="s">
        <v>67</v>
      </c>
      <c r="O244" s="7" t="s">
        <v>68</v>
      </c>
      <c r="P244" s="7" t="s">
        <v>69</v>
      </c>
      <c r="Q244" s="8">
        <v>44895.468449074076</v>
      </c>
      <c r="R244" s="8">
        <v>45260.368125000001</v>
      </c>
      <c r="S244" s="7" t="s">
        <v>70</v>
      </c>
      <c r="T244" s="8">
        <v>45260</v>
      </c>
      <c r="U244" s="7" t="s">
        <v>71</v>
      </c>
      <c r="V244" s="7" t="s">
        <v>104</v>
      </c>
      <c r="W244" s="7" t="s">
        <v>73</v>
      </c>
      <c r="X244" s="7" t="s">
        <v>73</v>
      </c>
      <c r="Y244" s="7" t="s">
        <v>74</v>
      </c>
      <c r="Z244" s="7" t="s">
        <v>106</v>
      </c>
      <c r="AA244" s="7" t="s">
        <v>1398</v>
      </c>
      <c r="AB244" s="7" t="s">
        <v>1964</v>
      </c>
      <c r="AC244" s="7" t="s">
        <v>78</v>
      </c>
      <c r="AD244" s="8"/>
      <c r="AE244" s="8"/>
      <c r="AF244" s="7"/>
      <c r="AG244" s="7" t="s">
        <v>78</v>
      </c>
      <c r="AH244" s="7" t="s">
        <v>78</v>
      </c>
      <c r="AI244" s="8"/>
      <c r="AJ244" s="7" t="s">
        <v>1983</v>
      </c>
      <c r="AK244" s="7" t="s">
        <v>78</v>
      </c>
      <c r="AL244" s="7" t="b">
        <v>0</v>
      </c>
      <c r="AM244" s="7" t="s">
        <v>1984</v>
      </c>
      <c r="AN244" s="7" t="b">
        <v>0</v>
      </c>
      <c r="AO244" s="7" t="b">
        <v>0</v>
      </c>
      <c r="AP244" s="7" t="b">
        <v>0</v>
      </c>
      <c r="AQ244" s="7" t="b">
        <v>0</v>
      </c>
      <c r="AR244" s="7" t="b">
        <v>0</v>
      </c>
      <c r="AS244" s="7" t="s">
        <v>84</v>
      </c>
      <c r="AT244" s="7" t="b">
        <v>0</v>
      </c>
      <c r="AU244" s="7" t="s">
        <v>710</v>
      </c>
      <c r="AV244" s="7" t="s">
        <v>78</v>
      </c>
      <c r="AW244" s="7" t="s">
        <v>78</v>
      </c>
      <c r="AX244" s="8">
        <v>44888</v>
      </c>
      <c r="AY244" s="7" t="s">
        <v>85</v>
      </c>
      <c r="AZ244" s="7" t="s">
        <v>86</v>
      </c>
      <c r="BA244" s="7" t="s">
        <v>87</v>
      </c>
      <c r="BB244" s="7" t="b">
        <v>0</v>
      </c>
      <c r="BC244" s="7">
        <v>1</v>
      </c>
      <c r="BD244" s="7">
        <v>1</v>
      </c>
      <c r="BE244" s="7">
        <v>200</v>
      </c>
      <c r="BF244" s="7">
        <v>1</v>
      </c>
      <c r="BG244" s="7">
        <v>200</v>
      </c>
      <c r="BH244" s="7">
        <v>1</v>
      </c>
      <c r="BI244" s="7">
        <v>200</v>
      </c>
      <c r="BJ244" s="9">
        <v>212.08</v>
      </c>
    </row>
    <row r="245" spans="1:62" x14ac:dyDescent="0.25">
      <c r="A245" s="10" t="s">
        <v>617</v>
      </c>
      <c r="B245" s="11" t="s">
        <v>61</v>
      </c>
      <c r="C245" s="11" t="s">
        <v>62</v>
      </c>
      <c r="D245" s="11" t="s">
        <v>618</v>
      </c>
      <c r="E245" s="11" t="s">
        <v>618</v>
      </c>
      <c r="F245" s="11" t="s">
        <v>64</v>
      </c>
      <c r="G245" s="11" t="s">
        <v>619</v>
      </c>
      <c r="H245" s="11" t="s">
        <v>296</v>
      </c>
      <c r="I245" s="11" t="s">
        <v>66</v>
      </c>
      <c r="J245" s="11" t="s">
        <v>347</v>
      </c>
      <c r="K245" s="28">
        <v>212.74</v>
      </c>
      <c r="L245" s="28">
        <f t="shared" si="4"/>
        <v>212.74</v>
      </c>
      <c r="M245" s="28" t="e">
        <f>L245*(VLOOKUP(I245,#REF!,2,FALSE))</f>
        <v>#REF!</v>
      </c>
      <c r="N245" s="11" t="s">
        <v>67</v>
      </c>
      <c r="O245" s="11" t="s">
        <v>68</v>
      </c>
      <c r="P245" s="11" t="s">
        <v>69</v>
      </c>
      <c r="Q245" s="12">
        <v>44103.403923611113</v>
      </c>
      <c r="R245" s="12">
        <v>45198.403923611113</v>
      </c>
      <c r="S245" s="11" t="s">
        <v>70</v>
      </c>
      <c r="T245" s="12">
        <v>45198</v>
      </c>
      <c r="U245" s="11" t="s">
        <v>71</v>
      </c>
      <c r="V245" s="11" t="s">
        <v>104</v>
      </c>
      <c r="W245" s="11" t="s">
        <v>73</v>
      </c>
      <c r="X245" s="11" t="s">
        <v>73</v>
      </c>
      <c r="Y245" s="11" t="s">
        <v>105</v>
      </c>
      <c r="Z245" s="11" t="s">
        <v>75</v>
      </c>
      <c r="AA245" s="11" t="s">
        <v>76</v>
      </c>
      <c r="AB245" s="11" t="s">
        <v>620</v>
      </c>
      <c r="AC245" s="11" t="s">
        <v>78</v>
      </c>
      <c r="AD245" s="12"/>
      <c r="AE245" s="12"/>
      <c r="AF245" s="11"/>
      <c r="AG245" s="11" t="s">
        <v>78</v>
      </c>
      <c r="AH245" s="11" t="s">
        <v>78</v>
      </c>
      <c r="AI245" s="12"/>
      <c r="AJ245" s="11" t="s">
        <v>78</v>
      </c>
      <c r="AK245" s="11" t="s">
        <v>78</v>
      </c>
      <c r="AL245" s="11" t="b">
        <v>0</v>
      </c>
      <c r="AM245" s="11" t="s">
        <v>621</v>
      </c>
      <c r="AN245" s="11" t="b">
        <v>0</v>
      </c>
      <c r="AO245" s="11" t="b">
        <v>0</v>
      </c>
      <c r="AP245" s="11" t="b">
        <v>0</v>
      </c>
      <c r="AQ245" s="11" t="b">
        <v>0</v>
      </c>
      <c r="AR245" s="11" t="b">
        <v>0</v>
      </c>
      <c r="AS245" s="11" t="s">
        <v>84</v>
      </c>
      <c r="AT245" s="11" t="b">
        <v>0</v>
      </c>
      <c r="AU245" s="11" t="s">
        <v>622</v>
      </c>
      <c r="AV245" s="11" t="s">
        <v>78</v>
      </c>
      <c r="AW245" s="11" t="s">
        <v>78</v>
      </c>
      <c r="AX245" s="12">
        <v>44111</v>
      </c>
      <c r="AY245" s="11" t="s">
        <v>85</v>
      </c>
      <c r="AZ245" s="11" t="s">
        <v>86</v>
      </c>
      <c r="BA245" s="11" t="s">
        <v>87</v>
      </c>
      <c r="BB245" s="11" t="b">
        <v>0</v>
      </c>
      <c r="BC245" s="11">
        <v>0</v>
      </c>
      <c r="BD245" s="11">
        <v>0</v>
      </c>
      <c r="BE245" s="14"/>
      <c r="BF245" s="11">
        <v>0</v>
      </c>
      <c r="BG245" s="14"/>
      <c r="BH245" s="11">
        <v>0</v>
      </c>
      <c r="BI245" s="14">
        <v>0</v>
      </c>
      <c r="BJ245" s="15">
        <v>212.74</v>
      </c>
    </row>
    <row r="246" spans="1:62" x14ac:dyDescent="0.25">
      <c r="A246" s="10" t="s">
        <v>2323</v>
      </c>
      <c r="B246" s="11" t="s">
        <v>1395</v>
      </c>
      <c r="C246" s="11" t="s">
        <v>1396</v>
      </c>
      <c r="D246" s="11" t="s">
        <v>2324</v>
      </c>
      <c r="E246" s="11" t="s">
        <v>2324</v>
      </c>
      <c r="F246" s="11" t="s">
        <v>64</v>
      </c>
      <c r="G246" s="11" t="s">
        <v>2324</v>
      </c>
      <c r="H246" s="11" t="s">
        <v>296</v>
      </c>
      <c r="I246" s="11" t="s">
        <v>1397</v>
      </c>
      <c r="J246" s="11" t="s">
        <v>2205</v>
      </c>
      <c r="K246" s="28">
        <v>212.84</v>
      </c>
      <c r="L246" s="28">
        <f t="shared" si="4"/>
        <v>212.84</v>
      </c>
      <c r="M246" s="28" t="e">
        <f>L246*(VLOOKUP(I246,#REF!,2,FALSE))</f>
        <v>#REF!</v>
      </c>
      <c r="N246" s="11" t="s">
        <v>67</v>
      </c>
      <c r="O246" s="11" t="s">
        <v>68</v>
      </c>
      <c r="P246" s="11" t="s">
        <v>69</v>
      </c>
      <c r="Q246" s="12">
        <v>43070.356990740744</v>
      </c>
      <c r="R246" s="12">
        <v>45261.388854166667</v>
      </c>
      <c r="S246" s="11" t="s">
        <v>70</v>
      </c>
      <c r="T246" s="12">
        <v>45261</v>
      </c>
      <c r="U246" s="11" t="s">
        <v>71</v>
      </c>
      <c r="V246" s="11" t="s">
        <v>104</v>
      </c>
      <c r="W246" s="11" t="s">
        <v>73</v>
      </c>
      <c r="X246" s="11" t="s">
        <v>73</v>
      </c>
      <c r="Y246" s="11" t="s">
        <v>287</v>
      </c>
      <c r="Z246" s="11" t="s">
        <v>106</v>
      </c>
      <c r="AA246" s="11" t="s">
        <v>1457</v>
      </c>
      <c r="AB246" s="11" t="s">
        <v>2325</v>
      </c>
      <c r="AC246" s="11" t="s">
        <v>2325</v>
      </c>
      <c r="AD246" s="12"/>
      <c r="AE246" s="12"/>
      <c r="AF246" s="11"/>
      <c r="AG246" s="11" t="s">
        <v>78</v>
      </c>
      <c r="AH246" s="11" t="s">
        <v>78</v>
      </c>
      <c r="AI246" s="12"/>
      <c r="AJ246" s="11" t="s">
        <v>2326</v>
      </c>
      <c r="AK246" s="11" t="s">
        <v>78</v>
      </c>
      <c r="AL246" s="11" t="b">
        <v>0</v>
      </c>
      <c r="AM246" s="11" t="s">
        <v>2327</v>
      </c>
      <c r="AN246" s="11" t="b">
        <v>0</v>
      </c>
      <c r="AO246" s="11" t="b">
        <v>0</v>
      </c>
      <c r="AP246" s="11" t="b">
        <v>0</v>
      </c>
      <c r="AQ246" s="11" t="b">
        <v>0</v>
      </c>
      <c r="AR246" s="11" t="b">
        <v>0</v>
      </c>
      <c r="AS246" s="11" t="s">
        <v>84</v>
      </c>
      <c r="AT246" s="11" t="b">
        <v>0</v>
      </c>
      <c r="AU246" s="11" t="s">
        <v>78</v>
      </c>
      <c r="AV246" s="11" t="s">
        <v>78</v>
      </c>
      <c r="AW246" s="11" t="s">
        <v>78</v>
      </c>
      <c r="AX246" s="12">
        <v>43082</v>
      </c>
      <c r="AY246" s="11" t="s">
        <v>85</v>
      </c>
      <c r="AZ246" s="11" t="s">
        <v>86</v>
      </c>
      <c r="BA246" s="11" t="s">
        <v>87</v>
      </c>
      <c r="BB246" s="11" t="b">
        <v>0</v>
      </c>
      <c r="BC246" s="11">
        <v>4</v>
      </c>
      <c r="BD246" s="11">
        <v>3</v>
      </c>
      <c r="BE246" s="11">
        <v>229</v>
      </c>
      <c r="BF246" s="11">
        <v>0</v>
      </c>
      <c r="BG246" s="11"/>
      <c r="BH246" s="11">
        <v>0</v>
      </c>
      <c r="BI246" s="11">
        <v>0</v>
      </c>
      <c r="BJ246" s="13">
        <v>212.84</v>
      </c>
    </row>
    <row r="247" spans="1:62" x14ac:dyDescent="0.25">
      <c r="A247" s="6" t="s">
        <v>584</v>
      </c>
      <c r="B247" s="7" t="s">
        <v>61</v>
      </c>
      <c r="C247" s="7" t="s">
        <v>62</v>
      </c>
      <c r="D247" s="7" t="s">
        <v>585</v>
      </c>
      <c r="E247" s="7" t="s">
        <v>585</v>
      </c>
      <c r="F247" s="7" t="s">
        <v>64</v>
      </c>
      <c r="G247" s="7" t="s">
        <v>585</v>
      </c>
      <c r="H247" s="7" t="s">
        <v>401</v>
      </c>
      <c r="I247" s="7" t="s">
        <v>66</v>
      </c>
      <c r="J247" s="7"/>
      <c r="K247" s="33">
        <v>213.29</v>
      </c>
      <c r="L247" s="33">
        <f t="shared" si="4"/>
        <v>213.29</v>
      </c>
      <c r="M247" s="33" t="e">
        <f>L247*(VLOOKUP(I247,#REF!,2,FALSE))</f>
        <v>#REF!</v>
      </c>
      <c r="N247" s="7" t="s">
        <v>67</v>
      </c>
      <c r="O247" s="7" t="s">
        <v>68</v>
      </c>
      <c r="P247" s="7" t="s">
        <v>69</v>
      </c>
      <c r="Q247" s="8">
        <v>43982.467407407406</v>
      </c>
      <c r="R247" s="8">
        <v>45443.577523148146</v>
      </c>
      <c r="S247" s="7" t="s">
        <v>70</v>
      </c>
      <c r="T247" s="8">
        <v>45443</v>
      </c>
      <c r="U247" s="7" t="s">
        <v>71</v>
      </c>
      <c r="V247" s="7" t="s">
        <v>104</v>
      </c>
      <c r="W247" s="7" t="s">
        <v>73</v>
      </c>
      <c r="X247" s="7" t="s">
        <v>73</v>
      </c>
      <c r="Y247" s="7" t="s">
        <v>92</v>
      </c>
      <c r="Z247" s="7" t="s">
        <v>75</v>
      </c>
      <c r="AA247" s="7" t="s">
        <v>122</v>
      </c>
      <c r="AB247" s="7" t="s">
        <v>586</v>
      </c>
      <c r="AC247" s="7" t="s">
        <v>78</v>
      </c>
      <c r="AD247" s="8"/>
      <c r="AE247" s="8"/>
      <c r="AF247" s="7"/>
      <c r="AG247" s="7" t="s">
        <v>78</v>
      </c>
      <c r="AH247" s="7" t="s">
        <v>78</v>
      </c>
      <c r="AI247" s="8"/>
      <c r="AJ247" s="7" t="s">
        <v>587</v>
      </c>
      <c r="AK247" s="7" t="s">
        <v>78</v>
      </c>
      <c r="AL247" s="7" t="b">
        <v>0</v>
      </c>
      <c r="AM247" s="7" t="s">
        <v>588</v>
      </c>
      <c r="AN247" s="7" t="b">
        <v>0</v>
      </c>
      <c r="AO247" s="7" t="b">
        <v>0</v>
      </c>
      <c r="AP247" s="7" t="b">
        <v>0</v>
      </c>
      <c r="AQ247" s="7" t="b">
        <v>0</v>
      </c>
      <c r="AR247" s="7" t="b">
        <v>0</v>
      </c>
      <c r="AS247" s="7" t="s">
        <v>84</v>
      </c>
      <c r="AT247" s="7" t="b">
        <v>0</v>
      </c>
      <c r="AU247" s="7" t="s">
        <v>404</v>
      </c>
      <c r="AV247" s="7" t="s">
        <v>78</v>
      </c>
      <c r="AW247" s="7" t="s">
        <v>78</v>
      </c>
      <c r="AX247" s="8">
        <v>43951</v>
      </c>
      <c r="AY247" s="7" t="s">
        <v>85</v>
      </c>
      <c r="AZ247" s="7" t="s">
        <v>86</v>
      </c>
      <c r="BA247" s="7" t="s">
        <v>87</v>
      </c>
      <c r="BB247" s="7" t="b">
        <v>0</v>
      </c>
      <c r="BC247" s="7">
        <v>0</v>
      </c>
      <c r="BD247" s="7">
        <v>0</v>
      </c>
      <c r="BE247" s="7"/>
      <c r="BF247" s="7">
        <v>0</v>
      </c>
      <c r="BG247" s="7"/>
      <c r="BH247" s="7">
        <v>0</v>
      </c>
      <c r="BI247" s="7">
        <v>0</v>
      </c>
      <c r="BJ247" s="9">
        <v>213.29</v>
      </c>
    </row>
    <row r="248" spans="1:62" x14ac:dyDescent="0.25">
      <c r="A248" s="6" t="s">
        <v>2872</v>
      </c>
      <c r="B248" s="7" t="s">
        <v>1395</v>
      </c>
      <c r="C248" s="7" t="s">
        <v>1396</v>
      </c>
      <c r="D248" s="7" t="s">
        <v>585</v>
      </c>
      <c r="E248" s="7" t="s">
        <v>585</v>
      </c>
      <c r="F248" s="7" t="s">
        <v>64</v>
      </c>
      <c r="G248" s="7" t="s">
        <v>585</v>
      </c>
      <c r="H248" s="7" t="s">
        <v>2330</v>
      </c>
      <c r="I248" s="7" t="s">
        <v>1397</v>
      </c>
      <c r="J248" s="7" t="s">
        <v>2691</v>
      </c>
      <c r="K248" s="33">
        <v>213.3</v>
      </c>
      <c r="L248" s="33">
        <f t="shared" si="4"/>
        <v>213.3</v>
      </c>
      <c r="M248" s="33" t="e">
        <f>L248*(VLOOKUP(I248,#REF!,2,FALSE))</f>
        <v>#REF!</v>
      </c>
      <c r="N248" s="7" t="s">
        <v>67</v>
      </c>
      <c r="O248" s="7" t="s">
        <v>68</v>
      </c>
      <c r="P248" s="7" t="s">
        <v>69</v>
      </c>
      <c r="Q248" s="8">
        <v>43288.350706018522</v>
      </c>
      <c r="R248" s="8">
        <v>45480.58966435185</v>
      </c>
      <c r="S248" s="7" t="s">
        <v>70</v>
      </c>
      <c r="T248" s="8">
        <v>45479</v>
      </c>
      <c r="U248" s="7" t="s">
        <v>71</v>
      </c>
      <c r="V248" s="7" t="s">
        <v>104</v>
      </c>
      <c r="W248" s="7" t="s">
        <v>73</v>
      </c>
      <c r="X248" s="7" t="s">
        <v>73</v>
      </c>
      <c r="Y248" s="7" t="s">
        <v>287</v>
      </c>
      <c r="Z248" s="7" t="s">
        <v>106</v>
      </c>
      <c r="AA248" s="7" t="s">
        <v>1398</v>
      </c>
      <c r="AB248" s="7" t="s">
        <v>2873</v>
      </c>
      <c r="AC248" s="7" t="s">
        <v>78</v>
      </c>
      <c r="AD248" s="8"/>
      <c r="AE248" s="8"/>
      <c r="AF248" s="7"/>
      <c r="AG248" s="7" t="s">
        <v>78</v>
      </c>
      <c r="AH248" s="7" t="s">
        <v>78</v>
      </c>
      <c r="AI248" s="8"/>
      <c r="AJ248" s="7" t="s">
        <v>2874</v>
      </c>
      <c r="AK248" s="7" t="s">
        <v>78</v>
      </c>
      <c r="AL248" s="7" t="b">
        <v>0</v>
      </c>
      <c r="AM248" s="7" t="s">
        <v>2875</v>
      </c>
      <c r="AN248" s="7" t="b">
        <v>0</v>
      </c>
      <c r="AO248" s="7" t="b">
        <v>0</v>
      </c>
      <c r="AP248" s="7" t="b">
        <v>0</v>
      </c>
      <c r="AQ248" s="7" t="b">
        <v>0</v>
      </c>
      <c r="AR248" s="7" t="b">
        <v>0</v>
      </c>
      <c r="AS248" s="7" t="s">
        <v>84</v>
      </c>
      <c r="AT248" s="7" t="b">
        <v>0</v>
      </c>
      <c r="AU248" s="7" t="s">
        <v>1700</v>
      </c>
      <c r="AV248" s="7" t="s">
        <v>78</v>
      </c>
      <c r="AW248" s="7" t="s">
        <v>78</v>
      </c>
      <c r="AX248" s="8">
        <v>43298</v>
      </c>
      <c r="AY248" s="7" t="s">
        <v>85</v>
      </c>
      <c r="AZ248" s="7" t="s">
        <v>86</v>
      </c>
      <c r="BA248" s="7" t="s">
        <v>87</v>
      </c>
      <c r="BB248" s="7" t="b">
        <v>0</v>
      </c>
      <c r="BC248" s="7">
        <v>1</v>
      </c>
      <c r="BD248" s="7">
        <v>1</v>
      </c>
      <c r="BE248" s="7">
        <v>101.96</v>
      </c>
      <c r="BF248" s="7">
        <v>0</v>
      </c>
      <c r="BG248" s="7"/>
      <c r="BH248" s="7">
        <v>0</v>
      </c>
      <c r="BI248" s="7">
        <v>0</v>
      </c>
      <c r="BJ248" s="9">
        <v>213.3</v>
      </c>
    </row>
    <row r="249" spans="1:62" x14ac:dyDescent="0.25">
      <c r="A249" s="10" t="s">
        <v>1103</v>
      </c>
      <c r="B249" s="11" t="s">
        <v>234</v>
      </c>
      <c r="C249" s="11" t="s">
        <v>235</v>
      </c>
      <c r="D249" s="11" t="s">
        <v>672</v>
      </c>
      <c r="E249" s="11" t="s">
        <v>672</v>
      </c>
      <c r="F249" s="11" t="s">
        <v>64</v>
      </c>
      <c r="G249" s="11" t="s">
        <v>672</v>
      </c>
      <c r="H249" s="11" t="s">
        <v>281</v>
      </c>
      <c r="I249" s="11" t="s">
        <v>1077</v>
      </c>
      <c r="J249" s="11" t="s">
        <v>1022</v>
      </c>
      <c r="K249" s="28">
        <v>213.8</v>
      </c>
      <c r="L249" s="28">
        <f t="shared" si="4"/>
        <v>213.8</v>
      </c>
      <c r="M249" s="28" t="e">
        <f>L249*(VLOOKUP(I249,#REF!,2,FALSE))</f>
        <v>#REF!</v>
      </c>
      <c r="N249" s="11" t="s">
        <v>67</v>
      </c>
      <c r="O249" s="11" t="s">
        <v>68</v>
      </c>
      <c r="P249" s="11" t="s">
        <v>69</v>
      </c>
      <c r="Q249" s="12">
        <v>44726.314293981479</v>
      </c>
      <c r="R249" s="12">
        <v>45457.314293981479</v>
      </c>
      <c r="S249" s="11" t="s">
        <v>70</v>
      </c>
      <c r="T249" s="12">
        <v>45457</v>
      </c>
      <c r="U249" s="11" t="s">
        <v>71</v>
      </c>
      <c r="V249" s="11" t="s">
        <v>104</v>
      </c>
      <c r="W249" s="11" t="s">
        <v>73</v>
      </c>
      <c r="X249" s="11" t="s">
        <v>73</v>
      </c>
      <c r="Y249" s="11" t="s">
        <v>74</v>
      </c>
      <c r="Z249" s="11" t="s">
        <v>75</v>
      </c>
      <c r="AA249" s="11" t="s">
        <v>1104</v>
      </c>
      <c r="AB249" s="11" t="s">
        <v>1105</v>
      </c>
      <c r="AC249" s="11" t="s">
        <v>78</v>
      </c>
      <c r="AD249" s="12"/>
      <c r="AE249" s="12"/>
      <c r="AF249" s="11"/>
      <c r="AG249" s="11" t="s">
        <v>78</v>
      </c>
      <c r="AH249" s="11" t="s">
        <v>78</v>
      </c>
      <c r="AI249" s="12"/>
      <c r="AJ249" s="11" t="s">
        <v>78</v>
      </c>
      <c r="AK249" s="11" t="s">
        <v>78</v>
      </c>
      <c r="AL249" s="11" t="b">
        <v>0</v>
      </c>
      <c r="AM249" s="11" t="s">
        <v>1106</v>
      </c>
      <c r="AN249" s="11" t="b">
        <v>0</v>
      </c>
      <c r="AO249" s="11" t="b">
        <v>0</v>
      </c>
      <c r="AP249" s="11" t="b">
        <v>0</v>
      </c>
      <c r="AQ249" s="11" t="b">
        <v>0</v>
      </c>
      <c r="AR249" s="11" t="b">
        <v>0</v>
      </c>
      <c r="AS249" s="11" t="s">
        <v>84</v>
      </c>
      <c r="AT249" s="11" t="b">
        <v>0</v>
      </c>
      <c r="AU249" s="11" t="s">
        <v>317</v>
      </c>
      <c r="AV249" s="11" t="s">
        <v>78</v>
      </c>
      <c r="AW249" s="11" t="s">
        <v>78</v>
      </c>
      <c r="AX249" s="12">
        <v>44686</v>
      </c>
      <c r="AY249" s="11" t="s">
        <v>85</v>
      </c>
      <c r="AZ249" s="11" t="s">
        <v>86</v>
      </c>
      <c r="BA249" s="11" t="s">
        <v>87</v>
      </c>
      <c r="BB249" s="11" t="b">
        <v>0</v>
      </c>
      <c r="BC249" s="11">
        <v>0</v>
      </c>
      <c r="BD249" s="11">
        <v>0</v>
      </c>
      <c r="BE249" s="11"/>
      <c r="BF249" s="11">
        <v>0</v>
      </c>
      <c r="BG249" s="11"/>
      <c r="BH249" s="11">
        <v>0</v>
      </c>
      <c r="BI249" s="11">
        <v>0</v>
      </c>
      <c r="BJ249" s="13">
        <v>213.8</v>
      </c>
    </row>
    <row r="250" spans="1:62" x14ac:dyDescent="0.25">
      <c r="A250" s="10" t="s">
        <v>219</v>
      </c>
      <c r="B250" s="11" t="s">
        <v>61</v>
      </c>
      <c r="C250" s="11" t="s">
        <v>62</v>
      </c>
      <c r="D250" s="11" t="s">
        <v>220</v>
      </c>
      <c r="E250" s="11" t="s">
        <v>220</v>
      </c>
      <c r="F250" s="11" t="s">
        <v>64</v>
      </c>
      <c r="G250" s="11" t="s">
        <v>220</v>
      </c>
      <c r="H250" s="11" t="s">
        <v>200</v>
      </c>
      <c r="I250" s="11" t="s">
        <v>66</v>
      </c>
      <c r="J250" s="11" t="s">
        <v>201</v>
      </c>
      <c r="K250" s="28">
        <v>214.1</v>
      </c>
      <c r="L250" s="28">
        <f t="shared" si="4"/>
        <v>214.1</v>
      </c>
      <c r="M250" s="28" t="e">
        <f>L250*(VLOOKUP(I250,#REF!,2,FALSE))</f>
        <v>#REF!</v>
      </c>
      <c r="N250" s="11" t="s">
        <v>67</v>
      </c>
      <c r="O250" s="11" t="s">
        <v>68</v>
      </c>
      <c r="P250" s="11" t="s">
        <v>69</v>
      </c>
      <c r="Q250" s="12">
        <v>44244.478020833332</v>
      </c>
      <c r="R250" s="12">
        <v>45339.666770833333</v>
      </c>
      <c r="S250" s="11" t="s">
        <v>70</v>
      </c>
      <c r="T250" s="12">
        <v>45339</v>
      </c>
      <c r="U250" s="11" t="s">
        <v>71</v>
      </c>
      <c r="V250" s="11" t="s">
        <v>104</v>
      </c>
      <c r="W250" s="11" t="s">
        <v>73</v>
      </c>
      <c r="X250" s="11" t="s">
        <v>73</v>
      </c>
      <c r="Y250" s="11" t="s">
        <v>74</v>
      </c>
      <c r="Z250" s="11" t="s">
        <v>75</v>
      </c>
      <c r="AA250" s="11" t="s">
        <v>122</v>
      </c>
      <c r="AB250" s="11" t="s">
        <v>221</v>
      </c>
      <c r="AC250" s="11" t="s">
        <v>78</v>
      </c>
      <c r="AD250" s="12"/>
      <c r="AE250" s="12"/>
      <c r="AF250" s="11"/>
      <c r="AG250" s="11" t="s">
        <v>78</v>
      </c>
      <c r="AH250" s="11" t="s">
        <v>78</v>
      </c>
      <c r="AI250" s="12"/>
      <c r="AJ250" s="11" t="s">
        <v>222</v>
      </c>
      <c r="AK250" s="11" t="s">
        <v>78</v>
      </c>
      <c r="AL250" s="11" t="b">
        <v>0</v>
      </c>
      <c r="AM250" s="11" t="s">
        <v>223</v>
      </c>
      <c r="AN250" s="11" t="b">
        <v>0</v>
      </c>
      <c r="AO250" s="11" t="b">
        <v>0</v>
      </c>
      <c r="AP250" s="11" t="b">
        <v>0</v>
      </c>
      <c r="AQ250" s="11" t="b">
        <v>0</v>
      </c>
      <c r="AR250" s="11" t="b">
        <v>0</v>
      </c>
      <c r="AS250" s="11" t="s">
        <v>84</v>
      </c>
      <c r="AT250" s="11" t="b">
        <v>0</v>
      </c>
      <c r="AU250" s="11" t="s">
        <v>204</v>
      </c>
      <c r="AV250" s="11" t="s">
        <v>78</v>
      </c>
      <c r="AW250" s="11" t="s">
        <v>78</v>
      </c>
      <c r="AX250" s="12">
        <v>44214</v>
      </c>
      <c r="AY250" s="11" t="s">
        <v>85</v>
      </c>
      <c r="AZ250" s="11" t="s">
        <v>86</v>
      </c>
      <c r="BA250" s="11" t="s">
        <v>87</v>
      </c>
      <c r="BB250" s="11" t="b">
        <v>0</v>
      </c>
      <c r="BC250" s="11">
        <v>0</v>
      </c>
      <c r="BD250" s="11">
        <v>0</v>
      </c>
      <c r="BE250" s="11"/>
      <c r="BF250" s="11">
        <v>0</v>
      </c>
      <c r="BG250" s="11"/>
      <c r="BH250" s="11">
        <v>0</v>
      </c>
      <c r="BI250" s="11">
        <v>0</v>
      </c>
      <c r="BJ250" s="13">
        <v>214.1</v>
      </c>
    </row>
    <row r="251" spans="1:62" x14ac:dyDescent="0.25">
      <c r="A251" s="10" t="s">
        <v>415</v>
      </c>
      <c r="B251" s="11" t="s">
        <v>61</v>
      </c>
      <c r="C251" s="11" t="s">
        <v>62</v>
      </c>
      <c r="D251" s="11" t="s">
        <v>416</v>
      </c>
      <c r="E251" s="11"/>
      <c r="F251" s="11" t="s">
        <v>64</v>
      </c>
      <c r="G251" s="11"/>
      <c r="H251" s="11" t="s">
        <v>281</v>
      </c>
      <c r="I251" s="11" t="s">
        <v>66</v>
      </c>
      <c r="J251" s="11" t="s">
        <v>282</v>
      </c>
      <c r="K251" s="28">
        <v>214.86</v>
      </c>
      <c r="L251" s="28">
        <f t="shared" si="4"/>
        <v>214.86</v>
      </c>
      <c r="M251" s="28" t="e">
        <f>L251*(VLOOKUP(I251,#REF!,2,FALSE))</f>
        <v>#REF!</v>
      </c>
      <c r="N251" s="11" t="s">
        <v>67</v>
      </c>
      <c r="O251" s="11" t="s">
        <v>68</v>
      </c>
      <c r="P251" s="11" t="s">
        <v>69</v>
      </c>
      <c r="Q251" s="12">
        <v>43130.55196759259</v>
      </c>
      <c r="R251" s="12">
        <v>45321.339884259258</v>
      </c>
      <c r="S251" s="11" t="s">
        <v>70</v>
      </c>
      <c r="T251" s="12">
        <v>45321</v>
      </c>
      <c r="U251" s="11" t="s">
        <v>71</v>
      </c>
      <c r="V251" s="11" t="s">
        <v>104</v>
      </c>
      <c r="W251" s="11" t="s">
        <v>73</v>
      </c>
      <c r="X251" s="11" t="s">
        <v>73</v>
      </c>
      <c r="Y251" s="11" t="s">
        <v>74</v>
      </c>
      <c r="Z251" s="11" t="s">
        <v>75</v>
      </c>
      <c r="AA251" s="11" t="s">
        <v>122</v>
      </c>
      <c r="AB251" s="11" t="s">
        <v>417</v>
      </c>
      <c r="AC251" s="11" t="s">
        <v>78</v>
      </c>
      <c r="AD251" s="12"/>
      <c r="AE251" s="12"/>
      <c r="AF251" s="11"/>
      <c r="AG251" s="11" t="s">
        <v>78</v>
      </c>
      <c r="AH251" s="11" t="s">
        <v>78</v>
      </c>
      <c r="AI251" s="12"/>
      <c r="AJ251" s="11" t="s">
        <v>418</v>
      </c>
      <c r="AK251" s="11" t="s">
        <v>78</v>
      </c>
      <c r="AL251" s="11" t="b">
        <v>0</v>
      </c>
      <c r="AM251" s="11" t="s">
        <v>419</v>
      </c>
      <c r="AN251" s="11" t="b">
        <v>0</v>
      </c>
      <c r="AO251" s="11" t="b">
        <v>0</v>
      </c>
      <c r="AP251" s="11" t="b">
        <v>0</v>
      </c>
      <c r="AQ251" s="11" t="b">
        <v>0</v>
      </c>
      <c r="AR251" s="11" t="b">
        <v>0</v>
      </c>
      <c r="AS251" s="11" t="s">
        <v>84</v>
      </c>
      <c r="AT251" s="11" t="b">
        <v>0</v>
      </c>
      <c r="AU251" s="11" t="s">
        <v>317</v>
      </c>
      <c r="AV251" s="11" t="s">
        <v>78</v>
      </c>
      <c r="AW251" s="11" t="s">
        <v>78</v>
      </c>
      <c r="AX251" s="12">
        <v>43068</v>
      </c>
      <c r="AY251" s="11" t="s">
        <v>85</v>
      </c>
      <c r="AZ251" s="11" t="s">
        <v>86</v>
      </c>
      <c r="BA251" s="11" t="s">
        <v>87</v>
      </c>
      <c r="BB251" s="11" t="b">
        <v>0</v>
      </c>
      <c r="BC251" s="11">
        <v>1</v>
      </c>
      <c r="BD251" s="11">
        <v>1</v>
      </c>
      <c r="BE251" s="11">
        <v>882</v>
      </c>
      <c r="BF251" s="11">
        <v>0</v>
      </c>
      <c r="BG251" s="11"/>
      <c r="BH251" s="11">
        <v>0</v>
      </c>
      <c r="BI251" s="11">
        <v>0</v>
      </c>
      <c r="BJ251" s="13">
        <v>214.86</v>
      </c>
    </row>
    <row r="252" spans="1:62" x14ac:dyDescent="0.25">
      <c r="A252" s="10" t="s">
        <v>580</v>
      </c>
      <c r="B252" s="11" t="s">
        <v>61</v>
      </c>
      <c r="C252" s="11" t="s">
        <v>62</v>
      </c>
      <c r="D252" s="11" t="s">
        <v>550</v>
      </c>
      <c r="E252" s="11" t="s">
        <v>550</v>
      </c>
      <c r="F252" s="11" t="s">
        <v>64</v>
      </c>
      <c r="G252" s="11" t="s">
        <v>550</v>
      </c>
      <c r="H252" s="11" t="s">
        <v>401</v>
      </c>
      <c r="I252" s="11" t="s">
        <v>66</v>
      </c>
      <c r="J252" s="11"/>
      <c r="K252" s="28">
        <v>215.02</v>
      </c>
      <c r="L252" s="28">
        <f t="shared" si="4"/>
        <v>215.02</v>
      </c>
      <c r="M252" s="28" t="e">
        <f>L252*(VLOOKUP(I252,#REF!,2,FALSE))</f>
        <v>#REF!</v>
      </c>
      <c r="N252" s="11" t="s">
        <v>67</v>
      </c>
      <c r="O252" s="11" t="s">
        <v>68</v>
      </c>
      <c r="P252" s="11" t="s">
        <v>69</v>
      </c>
      <c r="Q252" s="12">
        <v>43983.866643518515</v>
      </c>
      <c r="R252" s="12">
        <v>45444.866643518515</v>
      </c>
      <c r="S252" s="11" t="s">
        <v>70</v>
      </c>
      <c r="T252" s="12">
        <v>45444</v>
      </c>
      <c r="U252" s="11" t="s">
        <v>71</v>
      </c>
      <c r="V252" s="11" t="s">
        <v>104</v>
      </c>
      <c r="W252" s="11" t="s">
        <v>73</v>
      </c>
      <c r="X252" s="11" t="s">
        <v>73</v>
      </c>
      <c r="Y252" s="11" t="s">
        <v>74</v>
      </c>
      <c r="Z252" s="11" t="s">
        <v>75</v>
      </c>
      <c r="AA252" s="11" t="s">
        <v>76</v>
      </c>
      <c r="AB252" s="11" t="s">
        <v>581</v>
      </c>
      <c r="AC252" s="11" t="s">
        <v>582</v>
      </c>
      <c r="AD252" s="12"/>
      <c r="AE252" s="12"/>
      <c r="AF252" s="11"/>
      <c r="AG252" s="11" t="s">
        <v>78</v>
      </c>
      <c r="AH252" s="11" t="s">
        <v>78</v>
      </c>
      <c r="AI252" s="12"/>
      <c r="AJ252" s="11" t="s">
        <v>78</v>
      </c>
      <c r="AK252" s="11" t="s">
        <v>78</v>
      </c>
      <c r="AL252" s="11" t="b">
        <v>0</v>
      </c>
      <c r="AM252" s="11" t="s">
        <v>583</v>
      </c>
      <c r="AN252" s="11" t="b">
        <v>0</v>
      </c>
      <c r="AO252" s="11" t="b">
        <v>0</v>
      </c>
      <c r="AP252" s="11" t="b">
        <v>0</v>
      </c>
      <c r="AQ252" s="11" t="b">
        <v>0</v>
      </c>
      <c r="AR252" s="11" t="b">
        <v>0</v>
      </c>
      <c r="AS252" s="11" t="s">
        <v>84</v>
      </c>
      <c r="AT252" s="11" t="b">
        <v>0</v>
      </c>
      <c r="AU252" s="11" t="s">
        <v>404</v>
      </c>
      <c r="AV252" s="11" t="s">
        <v>78</v>
      </c>
      <c r="AW252" s="11" t="s">
        <v>78</v>
      </c>
      <c r="AX252" s="12">
        <v>43944</v>
      </c>
      <c r="AY252" s="11" t="s">
        <v>85</v>
      </c>
      <c r="AZ252" s="11" t="s">
        <v>86</v>
      </c>
      <c r="BA252" s="11" t="s">
        <v>87</v>
      </c>
      <c r="BB252" s="11" t="b">
        <v>0</v>
      </c>
      <c r="BC252" s="11">
        <v>0</v>
      </c>
      <c r="BD252" s="11">
        <v>0</v>
      </c>
      <c r="BE252" s="11"/>
      <c r="BF252" s="11">
        <v>0</v>
      </c>
      <c r="BG252" s="11"/>
      <c r="BH252" s="11">
        <v>0</v>
      </c>
      <c r="BI252" s="11">
        <v>0</v>
      </c>
      <c r="BJ252" s="13">
        <v>215.02</v>
      </c>
    </row>
    <row r="253" spans="1:62" x14ac:dyDescent="0.25">
      <c r="A253" s="10" t="s">
        <v>885</v>
      </c>
      <c r="B253" s="11" t="s">
        <v>61</v>
      </c>
      <c r="C253" s="11" t="s">
        <v>62</v>
      </c>
      <c r="D253" s="11" t="s">
        <v>886</v>
      </c>
      <c r="E253" s="11" t="s">
        <v>886</v>
      </c>
      <c r="F253" s="11" t="s">
        <v>64</v>
      </c>
      <c r="G253" s="11"/>
      <c r="H253" s="11" t="s">
        <v>281</v>
      </c>
      <c r="I253" s="11" t="s">
        <v>66</v>
      </c>
      <c r="J253" s="11" t="s">
        <v>282</v>
      </c>
      <c r="K253" s="28">
        <v>215.54</v>
      </c>
      <c r="L253" s="28">
        <f t="shared" si="4"/>
        <v>215.54</v>
      </c>
      <c r="M253" s="28" t="e">
        <f>L253*(VLOOKUP(I253,#REF!,2,FALSE))</f>
        <v>#REF!</v>
      </c>
      <c r="N253" s="11" t="s">
        <v>67</v>
      </c>
      <c r="O253" s="11" t="s">
        <v>68</v>
      </c>
      <c r="P253" s="11" t="s">
        <v>69</v>
      </c>
      <c r="Q253" s="12">
        <v>44990.635567129626</v>
      </c>
      <c r="R253" s="12">
        <v>45356.30777777778</v>
      </c>
      <c r="S253" s="11" t="s">
        <v>70</v>
      </c>
      <c r="T253" s="12">
        <v>45356</v>
      </c>
      <c r="U253" s="11" t="s">
        <v>71</v>
      </c>
      <c r="V253" s="11" t="s">
        <v>104</v>
      </c>
      <c r="W253" s="11" t="s">
        <v>73</v>
      </c>
      <c r="X253" s="11" t="s">
        <v>73</v>
      </c>
      <c r="Y253" s="11" t="s">
        <v>92</v>
      </c>
      <c r="Z253" s="11" t="s">
        <v>75</v>
      </c>
      <c r="AA253" s="11" t="s">
        <v>122</v>
      </c>
      <c r="AB253" s="11" t="s">
        <v>887</v>
      </c>
      <c r="AC253" s="11" t="s">
        <v>78</v>
      </c>
      <c r="AD253" s="12"/>
      <c r="AE253" s="12"/>
      <c r="AF253" s="11"/>
      <c r="AG253" s="11" t="s">
        <v>78</v>
      </c>
      <c r="AH253" s="11" t="s">
        <v>78</v>
      </c>
      <c r="AI253" s="12"/>
      <c r="AJ253" s="11" t="s">
        <v>888</v>
      </c>
      <c r="AK253" s="11" t="s">
        <v>78</v>
      </c>
      <c r="AL253" s="11" t="b">
        <v>0</v>
      </c>
      <c r="AM253" s="11" t="s">
        <v>889</v>
      </c>
      <c r="AN253" s="11" t="b">
        <v>0</v>
      </c>
      <c r="AO253" s="11" t="b">
        <v>0</v>
      </c>
      <c r="AP253" s="11" t="b">
        <v>0</v>
      </c>
      <c r="AQ253" s="11" t="b">
        <v>0</v>
      </c>
      <c r="AR253" s="11" t="b">
        <v>0</v>
      </c>
      <c r="AS253" s="11" t="s">
        <v>84</v>
      </c>
      <c r="AT253" s="11" t="b">
        <v>0</v>
      </c>
      <c r="AU253" s="11" t="s">
        <v>710</v>
      </c>
      <c r="AV253" s="11" t="s">
        <v>78</v>
      </c>
      <c r="AW253" s="11" t="s">
        <v>78</v>
      </c>
      <c r="AX253" s="12">
        <v>44959</v>
      </c>
      <c r="AY253" s="11" t="s">
        <v>85</v>
      </c>
      <c r="AZ253" s="11" t="s">
        <v>86</v>
      </c>
      <c r="BA253" s="11" t="s">
        <v>87</v>
      </c>
      <c r="BB253" s="11" t="b">
        <v>0</v>
      </c>
      <c r="BC253" s="11">
        <v>0</v>
      </c>
      <c r="BD253" s="11">
        <v>0</v>
      </c>
      <c r="BE253" s="11"/>
      <c r="BF253" s="11">
        <v>0</v>
      </c>
      <c r="BG253" s="11"/>
      <c r="BH253" s="11">
        <v>0</v>
      </c>
      <c r="BI253" s="11">
        <v>0</v>
      </c>
      <c r="BJ253" s="13">
        <v>215.54</v>
      </c>
    </row>
    <row r="254" spans="1:62" x14ac:dyDescent="0.25">
      <c r="A254" s="6" t="s">
        <v>1484</v>
      </c>
      <c r="B254" s="7" t="s">
        <v>1395</v>
      </c>
      <c r="C254" s="7" t="s">
        <v>1396</v>
      </c>
      <c r="D254" s="7" t="s">
        <v>1480</v>
      </c>
      <c r="E254" s="7" t="s">
        <v>1480</v>
      </c>
      <c r="F254" s="7" t="s">
        <v>64</v>
      </c>
      <c r="G254" s="7" t="s">
        <v>1480</v>
      </c>
      <c r="H254" s="7" t="s">
        <v>281</v>
      </c>
      <c r="I254" s="7" t="s">
        <v>1397</v>
      </c>
      <c r="J254" s="7" t="s">
        <v>1406</v>
      </c>
      <c r="K254" s="33">
        <v>216.74</v>
      </c>
      <c r="L254" s="33">
        <f t="shared" si="4"/>
        <v>216.74</v>
      </c>
      <c r="M254" s="33" t="e">
        <f>L254*(VLOOKUP(I254,#REF!,2,FALSE))</f>
        <v>#REF!</v>
      </c>
      <c r="N254" s="7" t="s">
        <v>67</v>
      </c>
      <c r="O254" s="7" t="s">
        <v>68</v>
      </c>
      <c r="P254" s="7" t="s">
        <v>69</v>
      </c>
      <c r="Q254" s="8">
        <v>41799.512569444443</v>
      </c>
      <c r="R254" s="8">
        <v>45452.512569444443</v>
      </c>
      <c r="S254" s="7" t="s">
        <v>70</v>
      </c>
      <c r="T254" s="8">
        <v>45452</v>
      </c>
      <c r="U254" s="7" t="s">
        <v>71</v>
      </c>
      <c r="V254" s="7" t="s">
        <v>104</v>
      </c>
      <c r="W254" s="7" t="s">
        <v>73</v>
      </c>
      <c r="X254" s="7" t="s">
        <v>73</v>
      </c>
      <c r="Y254" s="7" t="s">
        <v>105</v>
      </c>
      <c r="Z254" s="7" t="s">
        <v>106</v>
      </c>
      <c r="AA254" s="7" t="s">
        <v>1485</v>
      </c>
      <c r="AB254" s="7" t="s">
        <v>1486</v>
      </c>
      <c r="AC254" s="7" t="s">
        <v>78</v>
      </c>
      <c r="AD254" s="8"/>
      <c r="AE254" s="8"/>
      <c r="AF254" s="7"/>
      <c r="AG254" s="7" t="s">
        <v>78</v>
      </c>
      <c r="AH254" s="7" t="s">
        <v>78</v>
      </c>
      <c r="AI254" s="8"/>
      <c r="AJ254" s="7" t="s">
        <v>1487</v>
      </c>
      <c r="AK254" s="7" t="s">
        <v>78</v>
      </c>
      <c r="AL254" s="7" t="b">
        <v>0</v>
      </c>
      <c r="AM254" s="7" t="s">
        <v>1488</v>
      </c>
      <c r="AN254" s="7" t="b">
        <v>0</v>
      </c>
      <c r="AO254" s="7" t="b">
        <v>0</v>
      </c>
      <c r="AP254" s="7" t="b">
        <v>0</v>
      </c>
      <c r="AQ254" s="7" t="b">
        <v>0</v>
      </c>
      <c r="AR254" s="7" t="b">
        <v>0</v>
      </c>
      <c r="AS254" s="7" t="s">
        <v>84</v>
      </c>
      <c r="AT254" s="7" t="b">
        <v>0</v>
      </c>
      <c r="AU254" s="7" t="s">
        <v>317</v>
      </c>
      <c r="AV254" s="7" t="s">
        <v>78</v>
      </c>
      <c r="AW254" s="7" t="s">
        <v>78</v>
      </c>
      <c r="AX254" s="8">
        <v>41802</v>
      </c>
      <c r="AY254" s="7" t="s">
        <v>85</v>
      </c>
      <c r="AZ254" s="7" t="s">
        <v>86</v>
      </c>
      <c r="BA254" s="7" t="s">
        <v>87</v>
      </c>
      <c r="BB254" s="7" t="b">
        <v>0</v>
      </c>
      <c r="BC254" s="7">
        <v>3</v>
      </c>
      <c r="BD254" s="7">
        <v>2</v>
      </c>
      <c r="BE254" s="7">
        <v>129.66</v>
      </c>
      <c r="BF254" s="7">
        <v>0</v>
      </c>
      <c r="BG254" s="7"/>
      <c r="BH254" s="7">
        <v>0</v>
      </c>
      <c r="BI254" s="7">
        <v>0</v>
      </c>
      <c r="BJ254" s="9">
        <v>216.74</v>
      </c>
    </row>
    <row r="255" spans="1:62" x14ac:dyDescent="0.25">
      <c r="A255" s="10" t="s">
        <v>1701</v>
      </c>
      <c r="B255" s="11" t="s">
        <v>1395</v>
      </c>
      <c r="C255" s="11" t="s">
        <v>1396</v>
      </c>
      <c r="D255" s="11" t="s">
        <v>1702</v>
      </c>
      <c r="E255" s="11" t="s">
        <v>1702</v>
      </c>
      <c r="F255" s="11" t="s">
        <v>64</v>
      </c>
      <c r="G255" s="11" t="s">
        <v>1702</v>
      </c>
      <c r="H255" s="11" t="s">
        <v>281</v>
      </c>
      <c r="I255" s="11" t="s">
        <v>1397</v>
      </c>
      <c r="J255" s="11" t="s">
        <v>1406</v>
      </c>
      <c r="K255" s="28">
        <v>217.09</v>
      </c>
      <c r="L255" s="28">
        <f t="shared" si="4"/>
        <v>217.09</v>
      </c>
      <c r="M255" s="28" t="e">
        <f>L255*(VLOOKUP(I255,#REF!,2,FALSE))</f>
        <v>#REF!</v>
      </c>
      <c r="N255" s="11" t="s">
        <v>67</v>
      </c>
      <c r="O255" s="11" t="s">
        <v>68</v>
      </c>
      <c r="P255" s="11" t="s">
        <v>69</v>
      </c>
      <c r="Q255" s="12">
        <v>43509</v>
      </c>
      <c r="R255" s="12">
        <v>45335.443923611114</v>
      </c>
      <c r="S255" s="11" t="s">
        <v>70</v>
      </c>
      <c r="T255" s="12">
        <v>45335</v>
      </c>
      <c r="U255" s="11" t="s">
        <v>71</v>
      </c>
      <c r="V255" s="11" t="s">
        <v>104</v>
      </c>
      <c r="W255" s="11" t="s">
        <v>73</v>
      </c>
      <c r="X255" s="11" t="s">
        <v>73</v>
      </c>
      <c r="Y255" s="11" t="s">
        <v>287</v>
      </c>
      <c r="Z255" s="11" t="s">
        <v>106</v>
      </c>
      <c r="AA255" s="11" t="s">
        <v>1398</v>
      </c>
      <c r="AB255" s="11" t="s">
        <v>1703</v>
      </c>
      <c r="AC255" s="11" t="s">
        <v>78</v>
      </c>
      <c r="AD255" s="12"/>
      <c r="AE255" s="12"/>
      <c r="AF255" s="11"/>
      <c r="AG255" s="11" t="s">
        <v>78</v>
      </c>
      <c r="AH255" s="11" t="s">
        <v>78</v>
      </c>
      <c r="AI255" s="12"/>
      <c r="AJ255" s="11" t="s">
        <v>1704</v>
      </c>
      <c r="AK255" s="11" t="s">
        <v>78</v>
      </c>
      <c r="AL255" s="11" t="b">
        <v>0</v>
      </c>
      <c r="AM255" s="11" t="s">
        <v>1705</v>
      </c>
      <c r="AN255" s="11" t="b">
        <v>0</v>
      </c>
      <c r="AO255" s="11" t="b">
        <v>0</v>
      </c>
      <c r="AP255" s="11" t="b">
        <v>0</v>
      </c>
      <c r="AQ255" s="11" t="b">
        <v>0</v>
      </c>
      <c r="AR255" s="11" t="b">
        <v>0</v>
      </c>
      <c r="AS255" s="11" t="s">
        <v>84</v>
      </c>
      <c r="AT255" s="11" t="b">
        <v>0</v>
      </c>
      <c r="AU255" s="11" t="s">
        <v>317</v>
      </c>
      <c r="AV255" s="11" t="s">
        <v>78</v>
      </c>
      <c r="AW255" s="11" t="s">
        <v>78</v>
      </c>
      <c r="AX255" s="12">
        <v>43521</v>
      </c>
      <c r="AY255" s="11" t="s">
        <v>85</v>
      </c>
      <c r="AZ255" s="11" t="s">
        <v>86</v>
      </c>
      <c r="BA255" s="11" t="s">
        <v>87</v>
      </c>
      <c r="BB255" s="11" t="b">
        <v>0</v>
      </c>
      <c r="BC255" s="11">
        <v>4</v>
      </c>
      <c r="BD255" s="11">
        <v>3</v>
      </c>
      <c r="BE255" s="11">
        <v>239.14</v>
      </c>
      <c r="BF255" s="11">
        <v>0</v>
      </c>
      <c r="BG255" s="11"/>
      <c r="BH255" s="11">
        <v>0</v>
      </c>
      <c r="BI255" s="11">
        <v>0</v>
      </c>
      <c r="BJ255" s="13">
        <v>217.09</v>
      </c>
    </row>
    <row r="256" spans="1:62" x14ac:dyDescent="0.25">
      <c r="A256" s="6" t="s">
        <v>1075</v>
      </c>
      <c r="B256" s="7" t="s">
        <v>234</v>
      </c>
      <c r="C256" s="7" t="s">
        <v>235</v>
      </c>
      <c r="D256" s="7" t="s">
        <v>1076</v>
      </c>
      <c r="E256" s="7" t="s">
        <v>1076</v>
      </c>
      <c r="F256" s="7" t="s">
        <v>64</v>
      </c>
      <c r="G256" s="7" t="s">
        <v>1076</v>
      </c>
      <c r="H256" s="7" t="s">
        <v>281</v>
      </c>
      <c r="I256" s="7" t="s">
        <v>1077</v>
      </c>
      <c r="J256" s="7" t="s">
        <v>1078</v>
      </c>
      <c r="K256" s="33">
        <v>218.08</v>
      </c>
      <c r="L256" s="33">
        <f t="shared" si="4"/>
        <v>218.08</v>
      </c>
      <c r="M256" s="33" t="e">
        <f>L256*(VLOOKUP(I256,#REF!,2,FALSE))</f>
        <v>#REF!</v>
      </c>
      <c r="N256" s="7" t="s">
        <v>67</v>
      </c>
      <c r="O256" s="7" t="s">
        <v>68</v>
      </c>
      <c r="P256" s="7" t="s">
        <v>69</v>
      </c>
      <c r="Q256" s="8">
        <v>43279.47351851852</v>
      </c>
      <c r="R256" s="8">
        <v>45471.47351851852</v>
      </c>
      <c r="S256" s="7" t="s">
        <v>70</v>
      </c>
      <c r="T256" s="8">
        <v>45471</v>
      </c>
      <c r="U256" s="7" t="s">
        <v>71</v>
      </c>
      <c r="V256" s="7" t="s">
        <v>104</v>
      </c>
      <c r="W256" s="7" t="s">
        <v>73</v>
      </c>
      <c r="X256" s="7" t="s">
        <v>73</v>
      </c>
      <c r="Y256" s="7" t="s">
        <v>74</v>
      </c>
      <c r="Z256" s="7" t="s">
        <v>75</v>
      </c>
      <c r="AA256" s="7" t="s">
        <v>1023</v>
      </c>
      <c r="AB256" s="7" t="s">
        <v>1079</v>
      </c>
      <c r="AC256" s="7" t="s">
        <v>78</v>
      </c>
      <c r="AD256" s="8"/>
      <c r="AE256" s="8"/>
      <c r="AF256" s="7"/>
      <c r="AG256" s="7" t="s">
        <v>78</v>
      </c>
      <c r="AH256" s="7" t="s">
        <v>78</v>
      </c>
      <c r="AI256" s="8"/>
      <c r="AJ256" s="7" t="s">
        <v>78</v>
      </c>
      <c r="AK256" s="7" t="s">
        <v>78</v>
      </c>
      <c r="AL256" s="7" t="b">
        <v>0</v>
      </c>
      <c r="AM256" s="7" t="s">
        <v>1080</v>
      </c>
      <c r="AN256" s="7" t="b">
        <v>0</v>
      </c>
      <c r="AO256" s="7" t="b">
        <v>0</v>
      </c>
      <c r="AP256" s="7" t="b">
        <v>0</v>
      </c>
      <c r="AQ256" s="7" t="b">
        <v>0</v>
      </c>
      <c r="AR256" s="7" t="b">
        <v>0</v>
      </c>
      <c r="AS256" s="7" t="s">
        <v>84</v>
      </c>
      <c r="AT256" s="7" t="b">
        <v>0</v>
      </c>
      <c r="AU256" s="7" t="s">
        <v>317</v>
      </c>
      <c r="AV256" s="7" t="s">
        <v>78</v>
      </c>
      <c r="AW256" s="7" t="s">
        <v>78</v>
      </c>
      <c r="AX256" s="8">
        <v>43286</v>
      </c>
      <c r="AY256" s="7" t="s">
        <v>85</v>
      </c>
      <c r="AZ256" s="7" t="s">
        <v>86</v>
      </c>
      <c r="BA256" s="7" t="s">
        <v>87</v>
      </c>
      <c r="BB256" s="7" t="b">
        <v>0</v>
      </c>
      <c r="BC256" s="7">
        <v>0</v>
      </c>
      <c r="BD256" s="7">
        <v>0</v>
      </c>
      <c r="BE256" s="7"/>
      <c r="BF256" s="7">
        <v>0</v>
      </c>
      <c r="BG256" s="7"/>
      <c r="BH256" s="7">
        <v>0</v>
      </c>
      <c r="BI256" s="7">
        <v>0</v>
      </c>
      <c r="BJ256" s="9">
        <v>218.08</v>
      </c>
    </row>
    <row r="257" spans="1:62" x14ac:dyDescent="0.25">
      <c r="A257" s="10" t="s">
        <v>525</v>
      </c>
      <c r="B257" s="11" t="s">
        <v>61</v>
      </c>
      <c r="C257" s="11" t="s">
        <v>62</v>
      </c>
      <c r="D257" s="11" t="s">
        <v>526</v>
      </c>
      <c r="E257" s="11" t="s">
        <v>527</v>
      </c>
      <c r="F257" s="11" t="s">
        <v>64</v>
      </c>
      <c r="G257" s="11" t="s">
        <v>527</v>
      </c>
      <c r="H257" s="11" t="s">
        <v>456</v>
      </c>
      <c r="I257" s="11" t="s">
        <v>66</v>
      </c>
      <c r="J257" s="11"/>
      <c r="K257" s="28">
        <v>219.03</v>
      </c>
      <c r="L257" s="28">
        <f t="shared" si="4"/>
        <v>219.03</v>
      </c>
      <c r="M257" s="28" t="e">
        <f>L257*(VLOOKUP(I257,#REF!,2,FALSE))</f>
        <v>#REF!</v>
      </c>
      <c r="N257" s="11" t="s">
        <v>67</v>
      </c>
      <c r="O257" s="11" t="s">
        <v>68</v>
      </c>
      <c r="P257" s="11" t="s">
        <v>69</v>
      </c>
      <c r="Q257" s="12">
        <v>43664.360752314817</v>
      </c>
      <c r="R257" s="12">
        <v>45491.360752314817</v>
      </c>
      <c r="S257" s="11" t="s">
        <v>70</v>
      </c>
      <c r="T257" s="12">
        <v>45491</v>
      </c>
      <c r="U257" s="11" t="s">
        <v>91</v>
      </c>
      <c r="V257" s="11" t="s">
        <v>104</v>
      </c>
      <c r="W257" s="11" t="s">
        <v>73</v>
      </c>
      <c r="X257" s="11" t="s">
        <v>73</v>
      </c>
      <c r="Y257" s="11" t="s">
        <v>74</v>
      </c>
      <c r="Z257" s="11" t="s">
        <v>75</v>
      </c>
      <c r="AA257" s="11" t="s">
        <v>122</v>
      </c>
      <c r="AB257" s="11" t="s">
        <v>528</v>
      </c>
      <c r="AC257" s="11" t="s">
        <v>78</v>
      </c>
      <c r="AD257" s="12"/>
      <c r="AE257" s="12"/>
      <c r="AF257" s="11"/>
      <c r="AG257" s="11" t="s">
        <v>78</v>
      </c>
      <c r="AH257" s="11" t="s">
        <v>78</v>
      </c>
      <c r="AI257" s="12"/>
      <c r="AJ257" s="11" t="s">
        <v>78</v>
      </c>
      <c r="AK257" s="11" t="s">
        <v>78</v>
      </c>
      <c r="AL257" s="11" t="b">
        <v>0</v>
      </c>
      <c r="AM257" s="11" t="s">
        <v>529</v>
      </c>
      <c r="AN257" s="11" t="b">
        <v>0</v>
      </c>
      <c r="AO257" s="11" t="b">
        <v>0</v>
      </c>
      <c r="AP257" s="11" t="b">
        <v>0</v>
      </c>
      <c r="AQ257" s="11" t="b">
        <v>0</v>
      </c>
      <c r="AR257" s="11" t="b">
        <v>0</v>
      </c>
      <c r="AS257" s="11" t="s">
        <v>96</v>
      </c>
      <c r="AT257" s="11" t="b">
        <v>0</v>
      </c>
      <c r="AU257" s="11" t="s">
        <v>78</v>
      </c>
      <c r="AV257" s="11" t="s">
        <v>78</v>
      </c>
      <c r="AW257" s="11" t="s">
        <v>78</v>
      </c>
      <c r="AX257" s="12">
        <v>43651</v>
      </c>
      <c r="AY257" s="11" t="s">
        <v>85</v>
      </c>
      <c r="AZ257" s="11" t="s">
        <v>86</v>
      </c>
      <c r="BA257" s="11" t="s">
        <v>87</v>
      </c>
      <c r="BB257" s="11" t="b">
        <v>0</v>
      </c>
      <c r="BC257" s="11">
        <v>0</v>
      </c>
      <c r="BD257" s="11">
        <v>0</v>
      </c>
      <c r="BE257" s="11"/>
      <c r="BF257" s="11">
        <v>0</v>
      </c>
      <c r="BG257" s="11"/>
      <c r="BH257" s="11">
        <v>0</v>
      </c>
      <c r="BI257" s="11">
        <v>0</v>
      </c>
      <c r="BJ257" s="13">
        <v>219.03</v>
      </c>
    </row>
    <row r="258" spans="1:62" x14ac:dyDescent="0.25">
      <c r="A258" s="6" t="s">
        <v>2818</v>
      </c>
      <c r="B258" s="7" t="s">
        <v>1395</v>
      </c>
      <c r="C258" s="7" t="s">
        <v>1396</v>
      </c>
      <c r="D258" s="7" t="s">
        <v>652</v>
      </c>
      <c r="E258" s="7" t="s">
        <v>653</v>
      </c>
      <c r="F258" s="7" t="s">
        <v>64</v>
      </c>
      <c r="G258" s="7" t="s">
        <v>653</v>
      </c>
      <c r="H258" s="7" t="s">
        <v>2330</v>
      </c>
      <c r="I258" s="7" t="s">
        <v>1397</v>
      </c>
      <c r="J258" s="7" t="s">
        <v>2691</v>
      </c>
      <c r="K258" s="33">
        <v>219.04</v>
      </c>
      <c r="L258" s="33">
        <f t="shared" si="4"/>
        <v>219.04</v>
      </c>
      <c r="M258" s="33" t="e">
        <f>L258*(VLOOKUP(I258,#REF!,2,FALSE))</f>
        <v>#REF!</v>
      </c>
      <c r="N258" s="7" t="s">
        <v>67</v>
      </c>
      <c r="O258" s="7" t="s">
        <v>68</v>
      </c>
      <c r="P258" s="7" t="s">
        <v>69</v>
      </c>
      <c r="Q258" s="8">
        <v>43124.398726851854</v>
      </c>
      <c r="R258" s="8">
        <v>45315.539710648147</v>
      </c>
      <c r="S258" s="7" t="s">
        <v>70</v>
      </c>
      <c r="T258" s="8">
        <v>45315</v>
      </c>
      <c r="U258" s="7" t="s">
        <v>71</v>
      </c>
      <c r="V258" s="7" t="s">
        <v>104</v>
      </c>
      <c r="W258" s="7" t="s">
        <v>73</v>
      </c>
      <c r="X258" s="7" t="s">
        <v>73</v>
      </c>
      <c r="Y258" s="7" t="s">
        <v>287</v>
      </c>
      <c r="Z258" s="7" t="s">
        <v>106</v>
      </c>
      <c r="AA258" s="7" t="s">
        <v>1398</v>
      </c>
      <c r="AB258" s="7" t="s">
        <v>2819</v>
      </c>
      <c r="AC258" s="7" t="s">
        <v>78</v>
      </c>
      <c r="AD258" s="8"/>
      <c r="AE258" s="8"/>
      <c r="AF258" s="7"/>
      <c r="AG258" s="7" t="s">
        <v>78</v>
      </c>
      <c r="AH258" s="7" t="s">
        <v>78</v>
      </c>
      <c r="AI258" s="8"/>
      <c r="AJ258" s="7" t="s">
        <v>78</v>
      </c>
      <c r="AK258" s="7" t="s">
        <v>78</v>
      </c>
      <c r="AL258" s="7" t="b">
        <v>0</v>
      </c>
      <c r="AM258" s="7" t="s">
        <v>2820</v>
      </c>
      <c r="AN258" s="7" t="b">
        <v>0</v>
      </c>
      <c r="AO258" s="7" t="b">
        <v>0</v>
      </c>
      <c r="AP258" s="7" t="b">
        <v>0</v>
      </c>
      <c r="AQ258" s="7" t="b">
        <v>0</v>
      </c>
      <c r="AR258" s="7" t="b">
        <v>0</v>
      </c>
      <c r="AS258" s="7" t="s">
        <v>84</v>
      </c>
      <c r="AT258" s="7" t="b">
        <v>0</v>
      </c>
      <c r="AU258" s="7" t="s">
        <v>1700</v>
      </c>
      <c r="AV258" s="7" t="s">
        <v>78</v>
      </c>
      <c r="AW258" s="7" t="s">
        <v>78</v>
      </c>
      <c r="AX258" s="8">
        <v>43133</v>
      </c>
      <c r="AY258" s="7" t="s">
        <v>85</v>
      </c>
      <c r="AZ258" s="7" t="s">
        <v>86</v>
      </c>
      <c r="BA258" s="7" t="s">
        <v>87</v>
      </c>
      <c r="BB258" s="7" t="b">
        <v>0</v>
      </c>
      <c r="BC258" s="7">
        <v>2</v>
      </c>
      <c r="BD258" s="7">
        <v>2</v>
      </c>
      <c r="BE258" s="7">
        <v>1373.24</v>
      </c>
      <c r="BF258" s="7">
        <v>0</v>
      </c>
      <c r="BG258" s="7"/>
      <c r="BH258" s="7">
        <v>0</v>
      </c>
      <c r="BI258" s="7">
        <v>0</v>
      </c>
      <c r="BJ258" s="9">
        <v>219.04</v>
      </c>
    </row>
    <row r="259" spans="1:62" x14ac:dyDescent="0.25">
      <c r="A259" s="6" t="s">
        <v>1715</v>
      </c>
      <c r="B259" s="7" t="s">
        <v>1395</v>
      </c>
      <c r="C259" s="7" t="s">
        <v>1396</v>
      </c>
      <c r="D259" s="7" t="s">
        <v>1716</v>
      </c>
      <c r="E259" s="7" t="s">
        <v>1716</v>
      </c>
      <c r="F259" s="7" t="s">
        <v>64</v>
      </c>
      <c r="G259" s="7" t="s">
        <v>1716</v>
      </c>
      <c r="H259" s="7" t="s">
        <v>281</v>
      </c>
      <c r="I259" s="7" t="s">
        <v>1397</v>
      </c>
      <c r="J259" s="7" t="s">
        <v>1406</v>
      </c>
      <c r="K259" s="33">
        <v>219.18</v>
      </c>
      <c r="L259" s="33">
        <f t="shared" si="4"/>
        <v>219.18</v>
      </c>
      <c r="M259" s="33" t="e">
        <f>L259*(VLOOKUP(I259,#REF!,2,FALSE))</f>
        <v>#REF!</v>
      </c>
      <c r="N259" s="7" t="s">
        <v>67</v>
      </c>
      <c r="O259" s="7" t="s">
        <v>68</v>
      </c>
      <c r="P259" s="7" t="s">
        <v>69</v>
      </c>
      <c r="Q259" s="8">
        <v>43714.522557870368</v>
      </c>
      <c r="R259" s="8">
        <v>45175.618807870371</v>
      </c>
      <c r="S259" s="7" t="s">
        <v>70</v>
      </c>
      <c r="T259" s="8">
        <v>45175</v>
      </c>
      <c r="U259" s="7" t="s">
        <v>71</v>
      </c>
      <c r="V259" s="7" t="s">
        <v>104</v>
      </c>
      <c r="W259" s="7" t="s">
        <v>73</v>
      </c>
      <c r="X259" s="7" t="s">
        <v>73</v>
      </c>
      <c r="Y259" s="7" t="s">
        <v>287</v>
      </c>
      <c r="Z259" s="7" t="s">
        <v>106</v>
      </c>
      <c r="AA259" s="7" t="s">
        <v>1398</v>
      </c>
      <c r="AB259" s="7" t="s">
        <v>1717</v>
      </c>
      <c r="AC259" s="7" t="s">
        <v>78</v>
      </c>
      <c r="AD259" s="8"/>
      <c r="AE259" s="8"/>
      <c r="AF259" s="7"/>
      <c r="AG259" s="7" t="s">
        <v>78</v>
      </c>
      <c r="AH259" s="7" t="s">
        <v>78</v>
      </c>
      <c r="AI259" s="8"/>
      <c r="AJ259" s="7" t="s">
        <v>1718</v>
      </c>
      <c r="AK259" s="7" t="s">
        <v>78</v>
      </c>
      <c r="AL259" s="7" t="b">
        <v>0</v>
      </c>
      <c r="AM259" s="7" t="s">
        <v>1719</v>
      </c>
      <c r="AN259" s="7" t="b">
        <v>0</v>
      </c>
      <c r="AO259" s="7" t="b">
        <v>0</v>
      </c>
      <c r="AP259" s="7" t="b">
        <v>0</v>
      </c>
      <c r="AQ259" s="7" t="b">
        <v>0</v>
      </c>
      <c r="AR259" s="7" t="b">
        <v>0</v>
      </c>
      <c r="AS259" s="7" t="s">
        <v>84</v>
      </c>
      <c r="AT259" s="7" t="b">
        <v>0</v>
      </c>
      <c r="AU259" s="7" t="s">
        <v>317</v>
      </c>
      <c r="AV259" s="7" t="s">
        <v>78</v>
      </c>
      <c r="AW259" s="7" t="s">
        <v>78</v>
      </c>
      <c r="AX259" s="8">
        <v>43706</v>
      </c>
      <c r="AY259" s="7" t="s">
        <v>85</v>
      </c>
      <c r="AZ259" s="7" t="s">
        <v>86</v>
      </c>
      <c r="BA259" s="7" t="s">
        <v>87</v>
      </c>
      <c r="BB259" s="7" t="b">
        <v>0</v>
      </c>
      <c r="BC259" s="7">
        <v>1</v>
      </c>
      <c r="BD259" s="7">
        <v>1</v>
      </c>
      <c r="BE259" s="7">
        <v>65.05</v>
      </c>
      <c r="BF259" s="7">
        <v>0</v>
      </c>
      <c r="BG259" s="7"/>
      <c r="BH259" s="7">
        <v>0</v>
      </c>
      <c r="BI259" s="7">
        <v>0</v>
      </c>
      <c r="BJ259" s="9">
        <v>219.18</v>
      </c>
    </row>
    <row r="260" spans="1:62" x14ac:dyDescent="0.25">
      <c r="A260" s="6" t="s">
        <v>890</v>
      </c>
      <c r="B260" s="7" t="s">
        <v>61</v>
      </c>
      <c r="C260" s="7" t="s">
        <v>62</v>
      </c>
      <c r="D260" s="7" t="s">
        <v>891</v>
      </c>
      <c r="E260" s="7" t="s">
        <v>891</v>
      </c>
      <c r="F260" s="7" t="s">
        <v>64</v>
      </c>
      <c r="G260" s="7" t="s">
        <v>891</v>
      </c>
      <c r="H260" s="7" t="s">
        <v>281</v>
      </c>
      <c r="I260" s="7" t="s">
        <v>66</v>
      </c>
      <c r="J260" s="7" t="s">
        <v>282</v>
      </c>
      <c r="K260" s="33">
        <v>219.92</v>
      </c>
      <c r="L260" s="33">
        <f t="shared" si="4"/>
        <v>219.92</v>
      </c>
      <c r="M260" s="33" t="e">
        <f>L260*(VLOOKUP(I260,#REF!,2,FALSE))</f>
        <v>#REF!</v>
      </c>
      <c r="N260" s="7" t="s">
        <v>67</v>
      </c>
      <c r="O260" s="7" t="s">
        <v>68</v>
      </c>
      <c r="P260" s="7" t="s">
        <v>69</v>
      </c>
      <c r="Q260" s="8">
        <v>44958.524907407409</v>
      </c>
      <c r="R260" s="8">
        <v>45323.316192129627</v>
      </c>
      <c r="S260" s="7" t="s">
        <v>70</v>
      </c>
      <c r="T260" s="8">
        <v>45323</v>
      </c>
      <c r="U260" s="7" t="s">
        <v>71</v>
      </c>
      <c r="V260" s="7" t="s">
        <v>104</v>
      </c>
      <c r="W260" s="7" t="s">
        <v>73</v>
      </c>
      <c r="X260" s="7" t="s">
        <v>73</v>
      </c>
      <c r="Y260" s="7" t="s">
        <v>74</v>
      </c>
      <c r="Z260" s="7" t="s">
        <v>75</v>
      </c>
      <c r="AA260" s="7" t="s">
        <v>122</v>
      </c>
      <c r="AB260" s="7" t="s">
        <v>892</v>
      </c>
      <c r="AC260" s="7" t="s">
        <v>78</v>
      </c>
      <c r="AD260" s="8"/>
      <c r="AE260" s="8"/>
      <c r="AF260" s="7"/>
      <c r="AG260" s="7" t="s">
        <v>78</v>
      </c>
      <c r="AH260" s="7" t="s">
        <v>78</v>
      </c>
      <c r="AI260" s="8"/>
      <c r="AJ260" s="7" t="s">
        <v>893</v>
      </c>
      <c r="AK260" s="7" t="s">
        <v>78</v>
      </c>
      <c r="AL260" s="7" t="b">
        <v>0</v>
      </c>
      <c r="AM260" s="7" t="s">
        <v>894</v>
      </c>
      <c r="AN260" s="7" t="b">
        <v>0</v>
      </c>
      <c r="AO260" s="7" t="b">
        <v>0</v>
      </c>
      <c r="AP260" s="7" t="b">
        <v>0</v>
      </c>
      <c r="AQ260" s="7" t="b">
        <v>0</v>
      </c>
      <c r="AR260" s="7" t="b">
        <v>0</v>
      </c>
      <c r="AS260" s="7" t="s">
        <v>84</v>
      </c>
      <c r="AT260" s="7" t="b">
        <v>0</v>
      </c>
      <c r="AU260" s="7" t="s">
        <v>710</v>
      </c>
      <c r="AV260" s="7" t="s">
        <v>78</v>
      </c>
      <c r="AW260" s="7" t="s">
        <v>78</v>
      </c>
      <c r="AX260" s="8">
        <v>44964</v>
      </c>
      <c r="AY260" s="7" t="s">
        <v>85</v>
      </c>
      <c r="AZ260" s="7" t="s">
        <v>86</v>
      </c>
      <c r="BA260" s="7" t="s">
        <v>87</v>
      </c>
      <c r="BB260" s="7" t="b">
        <v>0</v>
      </c>
      <c r="BC260" s="7">
        <v>0</v>
      </c>
      <c r="BD260" s="7">
        <v>0</v>
      </c>
      <c r="BE260" s="7"/>
      <c r="BF260" s="7">
        <v>0</v>
      </c>
      <c r="BG260" s="7"/>
      <c r="BH260" s="7">
        <v>0</v>
      </c>
      <c r="BI260" s="7">
        <v>0</v>
      </c>
      <c r="BJ260" s="9">
        <v>219.92</v>
      </c>
    </row>
    <row r="261" spans="1:62" x14ac:dyDescent="0.25">
      <c r="A261" s="6" t="s">
        <v>3173</v>
      </c>
      <c r="B261" s="7" t="s">
        <v>259</v>
      </c>
      <c r="C261" s="7" t="s">
        <v>260</v>
      </c>
      <c r="D261" s="7" t="s">
        <v>3174</v>
      </c>
      <c r="E261" s="7" t="s">
        <v>3174</v>
      </c>
      <c r="F261" s="7" t="s">
        <v>168</v>
      </c>
      <c r="G261" s="7" t="s">
        <v>3174</v>
      </c>
      <c r="H261" s="7" t="s">
        <v>2330</v>
      </c>
      <c r="I261" s="7" t="s">
        <v>2037</v>
      </c>
      <c r="J261" s="7"/>
      <c r="K261" s="33">
        <v>220.13</v>
      </c>
      <c r="L261" s="33">
        <f t="shared" si="4"/>
        <v>220.13</v>
      </c>
      <c r="M261" s="33" t="e">
        <f>L261*(VLOOKUP(I261,#REF!,2,FALSE))</f>
        <v>#REF!</v>
      </c>
      <c r="N261" s="7" t="s">
        <v>67</v>
      </c>
      <c r="O261" s="7" t="s">
        <v>68</v>
      </c>
      <c r="P261" s="7" t="s">
        <v>160</v>
      </c>
      <c r="Q261" s="8">
        <v>41548.359270833331</v>
      </c>
      <c r="R261" s="8">
        <v>45200.574166666665</v>
      </c>
      <c r="S261" s="7" t="s">
        <v>70</v>
      </c>
      <c r="T261" s="8">
        <v>45200</v>
      </c>
      <c r="U261" s="7" t="s">
        <v>71</v>
      </c>
      <c r="V261" s="7" t="s">
        <v>104</v>
      </c>
      <c r="W261" s="7" t="s">
        <v>73</v>
      </c>
      <c r="X261" s="7" t="s">
        <v>73</v>
      </c>
      <c r="Y261" s="7" t="s">
        <v>74</v>
      </c>
      <c r="Z261" s="7" t="s">
        <v>250</v>
      </c>
      <c r="AA261" s="7" t="s">
        <v>3175</v>
      </c>
      <c r="AB261" s="7" t="s">
        <v>3176</v>
      </c>
      <c r="AC261" s="7" t="s">
        <v>3177</v>
      </c>
      <c r="AD261" s="8"/>
      <c r="AE261" s="8"/>
      <c r="AF261" s="7"/>
      <c r="AG261" s="7" t="s">
        <v>78</v>
      </c>
      <c r="AH261" s="7" t="s">
        <v>78</v>
      </c>
      <c r="AI261" s="8"/>
      <c r="AJ261" s="7" t="s">
        <v>3178</v>
      </c>
      <c r="AK261" s="7" t="s">
        <v>78</v>
      </c>
      <c r="AL261" s="7" t="b">
        <v>0</v>
      </c>
      <c r="AM261" s="7" t="s">
        <v>3179</v>
      </c>
      <c r="AN261" s="7" t="b">
        <v>0</v>
      </c>
      <c r="AO261" s="7" t="b">
        <v>0</v>
      </c>
      <c r="AP261" s="7" t="b">
        <v>0</v>
      </c>
      <c r="AQ261" s="7" t="b">
        <v>0</v>
      </c>
      <c r="AR261" s="7" t="b">
        <v>0</v>
      </c>
      <c r="AS261" s="7" t="s">
        <v>84</v>
      </c>
      <c r="AT261" s="7" t="b">
        <v>0</v>
      </c>
      <c r="AU261" s="7" t="s">
        <v>1700</v>
      </c>
      <c r="AV261" s="7" t="s">
        <v>78</v>
      </c>
      <c r="AW261" s="7" t="s">
        <v>78</v>
      </c>
      <c r="AX261" s="8">
        <v>41473</v>
      </c>
      <c r="AY261" s="7" t="s">
        <v>85</v>
      </c>
      <c r="AZ261" s="7" t="s">
        <v>86</v>
      </c>
      <c r="BA261" s="7" t="s">
        <v>87</v>
      </c>
      <c r="BB261" s="7" t="b">
        <v>0</v>
      </c>
      <c r="BC261" s="7">
        <v>0</v>
      </c>
      <c r="BD261" s="7">
        <v>0</v>
      </c>
      <c r="BE261" s="7"/>
      <c r="BF261" s="7">
        <v>0</v>
      </c>
      <c r="BG261" s="7"/>
      <c r="BH261" s="7">
        <v>0</v>
      </c>
      <c r="BI261" s="7">
        <v>0</v>
      </c>
      <c r="BJ261" s="9">
        <v>220.13</v>
      </c>
    </row>
    <row r="262" spans="1:62" x14ac:dyDescent="0.25">
      <c r="A262" s="10" t="s">
        <v>2640</v>
      </c>
      <c r="B262" s="11" t="s">
        <v>1395</v>
      </c>
      <c r="C262" s="11" t="s">
        <v>1396</v>
      </c>
      <c r="D262" s="11" t="s">
        <v>2641</v>
      </c>
      <c r="E262" s="11" t="s">
        <v>2642</v>
      </c>
      <c r="F262" s="11" t="s">
        <v>64</v>
      </c>
      <c r="G262" s="11" t="s">
        <v>2642</v>
      </c>
      <c r="H262" s="11" t="s">
        <v>2330</v>
      </c>
      <c r="I262" s="11" t="s">
        <v>1397</v>
      </c>
      <c r="J262" s="11"/>
      <c r="K262" s="28">
        <v>220.26</v>
      </c>
      <c r="L262" s="28">
        <f t="shared" si="4"/>
        <v>220.26</v>
      </c>
      <c r="M262" s="28" t="e">
        <f>L262*(VLOOKUP(I262,#REF!,2,FALSE))</f>
        <v>#REF!</v>
      </c>
      <c r="N262" s="11" t="s">
        <v>67</v>
      </c>
      <c r="O262" s="11" t="s">
        <v>68</v>
      </c>
      <c r="P262" s="11" t="s">
        <v>69</v>
      </c>
      <c r="Q262" s="12">
        <v>41540.488946759258</v>
      </c>
      <c r="R262" s="12">
        <v>45192.488946759258</v>
      </c>
      <c r="S262" s="11" t="s">
        <v>70</v>
      </c>
      <c r="T262" s="12">
        <v>45192</v>
      </c>
      <c r="U262" s="11" t="s">
        <v>71</v>
      </c>
      <c r="V262" s="11" t="s">
        <v>104</v>
      </c>
      <c r="W262" s="11" t="s">
        <v>73</v>
      </c>
      <c r="X262" s="11" t="s">
        <v>73</v>
      </c>
      <c r="Y262" s="11" t="s">
        <v>105</v>
      </c>
      <c r="Z262" s="11" t="s">
        <v>106</v>
      </c>
      <c r="AA262" s="11" t="s">
        <v>1947</v>
      </c>
      <c r="AB262" s="11" t="s">
        <v>2643</v>
      </c>
      <c r="AC262" s="11" t="s">
        <v>2644</v>
      </c>
      <c r="AD262" s="12"/>
      <c r="AE262" s="12"/>
      <c r="AF262" s="11"/>
      <c r="AG262" s="11" t="s">
        <v>78</v>
      </c>
      <c r="AH262" s="11" t="s">
        <v>78</v>
      </c>
      <c r="AI262" s="12"/>
      <c r="AJ262" s="11" t="s">
        <v>78</v>
      </c>
      <c r="AK262" s="11" t="s">
        <v>78</v>
      </c>
      <c r="AL262" s="11" t="b">
        <v>0</v>
      </c>
      <c r="AM262" s="11" t="s">
        <v>2645</v>
      </c>
      <c r="AN262" s="11" t="b">
        <v>0</v>
      </c>
      <c r="AO262" s="11" t="b">
        <v>0</v>
      </c>
      <c r="AP262" s="11" t="b">
        <v>0</v>
      </c>
      <c r="AQ262" s="11" t="b">
        <v>0</v>
      </c>
      <c r="AR262" s="11" t="b">
        <v>0</v>
      </c>
      <c r="AS262" s="11" t="s">
        <v>84</v>
      </c>
      <c r="AT262" s="11" t="b">
        <v>0</v>
      </c>
      <c r="AU262" s="11" t="s">
        <v>1700</v>
      </c>
      <c r="AV262" s="11" t="s">
        <v>78</v>
      </c>
      <c r="AW262" s="11" t="s">
        <v>78</v>
      </c>
      <c r="AX262" s="12">
        <v>41550</v>
      </c>
      <c r="AY262" s="11" t="s">
        <v>85</v>
      </c>
      <c r="AZ262" s="11" t="s">
        <v>86</v>
      </c>
      <c r="BA262" s="11" t="s">
        <v>87</v>
      </c>
      <c r="BB262" s="11" t="b">
        <v>0</v>
      </c>
      <c r="BC262" s="11">
        <v>5</v>
      </c>
      <c r="BD262" s="11">
        <v>5</v>
      </c>
      <c r="BE262" s="11">
        <v>2303.2199999999998</v>
      </c>
      <c r="BF262" s="11">
        <v>0</v>
      </c>
      <c r="BG262" s="11"/>
      <c r="BH262" s="11">
        <v>0</v>
      </c>
      <c r="BI262" s="11">
        <v>0</v>
      </c>
      <c r="BJ262" s="13">
        <v>220.26</v>
      </c>
    </row>
    <row r="263" spans="1:62" x14ac:dyDescent="0.25">
      <c r="A263" s="10" t="s">
        <v>3079</v>
      </c>
      <c r="B263" s="11" t="s">
        <v>1395</v>
      </c>
      <c r="C263" s="11" t="s">
        <v>1396</v>
      </c>
      <c r="D263" s="11" t="s">
        <v>910</v>
      </c>
      <c r="E263" s="11" t="s">
        <v>910</v>
      </c>
      <c r="F263" s="11" t="s">
        <v>64</v>
      </c>
      <c r="G263" s="11" t="s">
        <v>910</v>
      </c>
      <c r="H263" s="11" t="s">
        <v>2330</v>
      </c>
      <c r="I263" s="11" t="s">
        <v>1397</v>
      </c>
      <c r="J263" s="11" t="s">
        <v>2691</v>
      </c>
      <c r="K263" s="28">
        <v>220.92</v>
      </c>
      <c r="L263" s="28">
        <f t="shared" si="4"/>
        <v>220.92</v>
      </c>
      <c r="M263" s="28" t="e">
        <f>L263*(VLOOKUP(I263,#REF!,2,FALSE))</f>
        <v>#REF!</v>
      </c>
      <c r="N263" s="11" t="s">
        <v>67</v>
      </c>
      <c r="O263" s="11" t="s">
        <v>68</v>
      </c>
      <c r="P263" s="11" t="s">
        <v>69</v>
      </c>
      <c r="Q263" s="12">
        <v>44074.36246527778</v>
      </c>
      <c r="R263" s="12">
        <v>45535.36246527778</v>
      </c>
      <c r="S263" s="11" t="s">
        <v>70</v>
      </c>
      <c r="T263" s="12">
        <v>45535</v>
      </c>
      <c r="U263" s="11" t="s">
        <v>71</v>
      </c>
      <c r="V263" s="11" t="s">
        <v>104</v>
      </c>
      <c r="W263" s="11" t="s">
        <v>73</v>
      </c>
      <c r="X263" s="11" t="s">
        <v>73</v>
      </c>
      <c r="Y263" s="11" t="s">
        <v>74</v>
      </c>
      <c r="Z263" s="11" t="s">
        <v>106</v>
      </c>
      <c r="AA263" s="11" t="s">
        <v>1457</v>
      </c>
      <c r="AB263" s="11" t="s">
        <v>3080</v>
      </c>
      <c r="AC263" s="11" t="s">
        <v>3081</v>
      </c>
      <c r="AD263" s="12"/>
      <c r="AE263" s="12"/>
      <c r="AF263" s="11"/>
      <c r="AG263" s="11" t="s">
        <v>78</v>
      </c>
      <c r="AH263" s="11" t="s">
        <v>78</v>
      </c>
      <c r="AI263" s="12"/>
      <c r="AJ263" s="11" t="s">
        <v>78</v>
      </c>
      <c r="AK263" s="11" t="s">
        <v>78</v>
      </c>
      <c r="AL263" s="11" t="b">
        <v>0</v>
      </c>
      <c r="AM263" s="11" t="s">
        <v>3082</v>
      </c>
      <c r="AN263" s="11" t="b">
        <v>0</v>
      </c>
      <c r="AO263" s="11" t="b">
        <v>0</v>
      </c>
      <c r="AP263" s="11" t="b">
        <v>0</v>
      </c>
      <c r="AQ263" s="11" t="b">
        <v>0</v>
      </c>
      <c r="AR263" s="11" t="b">
        <v>0</v>
      </c>
      <c r="AS263" s="11" t="s">
        <v>84</v>
      </c>
      <c r="AT263" s="11" t="b">
        <v>0</v>
      </c>
      <c r="AU263" s="11" t="s">
        <v>1700</v>
      </c>
      <c r="AV263" s="11" t="s">
        <v>78</v>
      </c>
      <c r="AW263" s="11" t="s">
        <v>78</v>
      </c>
      <c r="AX263" s="12">
        <v>44078</v>
      </c>
      <c r="AY263" s="11" t="s">
        <v>85</v>
      </c>
      <c r="AZ263" s="11" t="s">
        <v>86</v>
      </c>
      <c r="BA263" s="11" t="s">
        <v>87</v>
      </c>
      <c r="BB263" s="11" t="b">
        <v>0</v>
      </c>
      <c r="BC263" s="11">
        <v>1</v>
      </c>
      <c r="BD263" s="11">
        <v>1</v>
      </c>
      <c r="BE263" s="11">
        <v>678.42</v>
      </c>
      <c r="BF263" s="11">
        <v>0</v>
      </c>
      <c r="BG263" s="11"/>
      <c r="BH263" s="11">
        <v>0</v>
      </c>
      <c r="BI263" s="11">
        <v>0</v>
      </c>
      <c r="BJ263" s="13">
        <v>220.92</v>
      </c>
    </row>
    <row r="264" spans="1:62" x14ac:dyDescent="0.25">
      <c r="A264" s="6" t="s">
        <v>1536</v>
      </c>
      <c r="B264" s="7" t="s">
        <v>1395</v>
      </c>
      <c r="C264" s="7" t="s">
        <v>1396</v>
      </c>
      <c r="D264" s="7" t="s">
        <v>326</v>
      </c>
      <c r="E264" s="7" t="s">
        <v>326</v>
      </c>
      <c r="F264" s="7" t="s">
        <v>64</v>
      </c>
      <c r="G264" s="7" t="s">
        <v>326</v>
      </c>
      <c r="H264" s="7" t="s">
        <v>281</v>
      </c>
      <c r="I264" s="7" t="s">
        <v>1397</v>
      </c>
      <c r="J264" s="7" t="s">
        <v>1406</v>
      </c>
      <c r="K264" s="33">
        <v>221.37</v>
      </c>
      <c r="L264" s="33">
        <f t="shared" si="4"/>
        <v>221.37</v>
      </c>
      <c r="M264" s="33" t="e">
        <f>L264*(VLOOKUP(I264,#REF!,2,FALSE))</f>
        <v>#REF!</v>
      </c>
      <c r="N264" s="7" t="s">
        <v>67</v>
      </c>
      <c r="O264" s="7" t="s">
        <v>68</v>
      </c>
      <c r="P264" s="7" t="s">
        <v>69</v>
      </c>
      <c r="Q264" s="8">
        <v>42019.455740740741</v>
      </c>
      <c r="R264" s="8">
        <v>45306.455740740741</v>
      </c>
      <c r="S264" s="7" t="s">
        <v>70</v>
      </c>
      <c r="T264" s="8">
        <v>45306</v>
      </c>
      <c r="U264" s="7" t="s">
        <v>71</v>
      </c>
      <c r="V264" s="7" t="s">
        <v>104</v>
      </c>
      <c r="W264" s="7" t="s">
        <v>73</v>
      </c>
      <c r="X264" s="7" t="s">
        <v>73</v>
      </c>
      <c r="Y264" s="7" t="s">
        <v>74</v>
      </c>
      <c r="Z264" s="7" t="s">
        <v>106</v>
      </c>
      <c r="AA264" s="7" t="s">
        <v>1398</v>
      </c>
      <c r="AB264" s="7" t="s">
        <v>1537</v>
      </c>
      <c r="AC264" s="7" t="s">
        <v>78</v>
      </c>
      <c r="AD264" s="8"/>
      <c r="AE264" s="8"/>
      <c r="AF264" s="7"/>
      <c r="AG264" s="7" t="s">
        <v>78</v>
      </c>
      <c r="AH264" s="7" t="s">
        <v>78</v>
      </c>
      <c r="AI264" s="8"/>
      <c r="AJ264" s="7" t="s">
        <v>78</v>
      </c>
      <c r="AK264" s="7" t="s">
        <v>78</v>
      </c>
      <c r="AL264" s="7" t="b">
        <v>0</v>
      </c>
      <c r="AM264" s="7" t="s">
        <v>1538</v>
      </c>
      <c r="AN264" s="7" t="b">
        <v>0</v>
      </c>
      <c r="AO264" s="7" t="b">
        <v>0</v>
      </c>
      <c r="AP264" s="7" t="b">
        <v>0</v>
      </c>
      <c r="AQ264" s="7" t="b">
        <v>0</v>
      </c>
      <c r="AR264" s="7" t="b">
        <v>0</v>
      </c>
      <c r="AS264" s="7" t="s">
        <v>84</v>
      </c>
      <c r="AT264" s="7" t="b">
        <v>0</v>
      </c>
      <c r="AU264" s="7" t="s">
        <v>317</v>
      </c>
      <c r="AV264" s="7" t="s">
        <v>78</v>
      </c>
      <c r="AW264" s="7" t="s">
        <v>78</v>
      </c>
      <c r="AX264" s="8">
        <v>42053</v>
      </c>
      <c r="AY264" s="7" t="s">
        <v>85</v>
      </c>
      <c r="AZ264" s="7" t="s">
        <v>86</v>
      </c>
      <c r="BA264" s="7" t="s">
        <v>87</v>
      </c>
      <c r="BB264" s="7" t="b">
        <v>0</v>
      </c>
      <c r="BC264" s="7">
        <v>0</v>
      </c>
      <c r="BD264" s="7">
        <v>0</v>
      </c>
      <c r="BE264" s="7"/>
      <c r="BF264" s="7">
        <v>0</v>
      </c>
      <c r="BG264" s="7"/>
      <c r="BH264" s="7">
        <v>0</v>
      </c>
      <c r="BI264" s="7">
        <v>0</v>
      </c>
      <c r="BJ264" s="9">
        <v>221.37</v>
      </c>
    </row>
    <row r="265" spans="1:62" x14ac:dyDescent="0.25">
      <c r="A265" s="6" t="s">
        <v>2740</v>
      </c>
      <c r="B265" s="7" t="s">
        <v>1395</v>
      </c>
      <c r="C265" s="7" t="s">
        <v>1396</v>
      </c>
      <c r="D265" s="7" t="s">
        <v>2741</v>
      </c>
      <c r="E265" s="7" t="s">
        <v>2741</v>
      </c>
      <c r="F265" s="7" t="s">
        <v>64</v>
      </c>
      <c r="G265" s="7" t="s">
        <v>2741</v>
      </c>
      <c r="H265" s="7" t="s">
        <v>2330</v>
      </c>
      <c r="I265" s="7" t="s">
        <v>1397</v>
      </c>
      <c r="J265" s="7"/>
      <c r="K265" s="33">
        <v>224.23</v>
      </c>
      <c r="L265" s="33">
        <f t="shared" si="4"/>
        <v>224.23</v>
      </c>
      <c r="M265" s="33" t="e">
        <f>L265*(VLOOKUP(I265,#REF!,2,FALSE))</f>
        <v>#REF!</v>
      </c>
      <c r="N265" s="7" t="s">
        <v>67</v>
      </c>
      <c r="O265" s="7" t="s">
        <v>68</v>
      </c>
      <c r="P265" s="7" t="s">
        <v>69</v>
      </c>
      <c r="Q265" s="8">
        <v>41984.528124999997</v>
      </c>
      <c r="R265" s="8">
        <v>45271.528124999997</v>
      </c>
      <c r="S265" s="7"/>
      <c r="T265" s="8">
        <v>45271</v>
      </c>
      <c r="U265" s="7" t="s">
        <v>71</v>
      </c>
      <c r="V265" s="7" t="s">
        <v>104</v>
      </c>
      <c r="W265" s="7" t="s">
        <v>73</v>
      </c>
      <c r="X265" s="7" t="s">
        <v>73</v>
      </c>
      <c r="Y265" s="7" t="s">
        <v>105</v>
      </c>
      <c r="Z265" s="7" t="s">
        <v>106</v>
      </c>
      <c r="AA265" s="7" t="s">
        <v>1450</v>
      </c>
      <c r="AB265" s="7" t="s">
        <v>2742</v>
      </c>
      <c r="AC265" s="7" t="s">
        <v>2743</v>
      </c>
      <c r="AD265" s="8"/>
      <c r="AE265" s="8"/>
      <c r="AF265" s="7"/>
      <c r="AG265" s="7" t="s">
        <v>78</v>
      </c>
      <c r="AH265" s="7" t="s">
        <v>78</v>
      </c>
      <c r="AI265" s="8"/>
      <c r="AJ265" s="7" t="s">
        <v>2744</v>
      </c>
      <c r="AK265" s="7" t="s">
        <v>78</v>
      </c>
      <c r="AL265" s="7" t="b">
        <v>0</v>
      </c>
      <c r="AM265" s="7" t="s">
        <v>2745</v>
      </c>
      <c r="AN265" s="7" t="b">
        <v>0</v>
      </c>
      <c r="AO265" s="7" t="b">
        <v>0</v>
      </c>
      <c r="AP265" s="7" t="b">
        <v>0</v>
      </c>
      <c r="AQ265" s="7" t="b">
        <v>0</v>
      </c>
      <c r="AR265" s="7" t="b">
        <v>0</v>
      </c>
      <c r="AS265" s="7" t="s">
        <v>84</v>
      </c>
      <c r="AT265" s="7" t="b">
        <v>0</v>
      </c>
      <c r="AU265" s="7" t="s">
        <v>1700</v>
      </c>
      <c r="AV265" s="7" t="s">
        <v>78</v>
      </c>
      <c r="AW265" s="7" t="s">
        <v>78</v>
      </c>
      <c r="AX265" s="8">
        <v>41997</v>
      </c>
      <c r="AY265" s="7" t="s">
        <v>85</v>
      </c>
      <c r="AZ265" s="7" t="s">
        <v>86</v>
      </c>
      <c r="BA265" s="7" t="s">
        <v>87</v>
      </c>
      <c r="BB265" s="7" t="b">
        <v>0</v>
      </c>
      <c r="BC265" s="7">
        <v>3</v>
      </c>
      <c r="BD265" s="7">
        <v>2</v>
      </c>
      <c r="BE265" s="7">
        <v>274.3</v>
      </c>
      <c r="BF265" s="7">
        <v>0</v>
      </c>
      <c r="BG265" s="7"/>
      <c r="BH265" s="7">
        <v>0</v>
      </c>
      <c r="BI265" s="7">
        <v>0</v>
      </c>
      <c r="BJ265" s="9">
        <v>224.23</v>
      </c>
    </row>
    <row r="266" spans="1:62" x14ac:dyDescent="0.25">
      <c r="A266" s="6" t="s">
        <v>3337</v>
      </c>
      <c r="B266" s="7" t="s">
        <v>2271</v>
      </c>
      <c r="C266" s="7" t="s">
        <v>2272</v>
      </c>
      <c r="D266" s="7" t="s">
        <v>746</v>
      </c>
      <c r="E266" s="7" t="s">
        <v>746</v>
      </c>
      <c r="F266" s="7" t="s">
        <v>64</v>
      </c>
      <c r="G266" s="7" t="s">
        <v>746</v>
      </c>
      <c r="H266" s="7" t="s">
        <v>2330</v>
      </c>
      <c r="I266" s="7" t="s">
        <v>2274</v>
      </c>
      <c r="J266" s="7" t="s">
        <v>3318</v>
      </c>
      <c r="K266" s="33">
        <v>226.56</v>
      </c>
      <c r="L266" s="33">
        <f t="shared" si="4"/>
        <v>226.56</v>
      </c>
      <c r="M266" s="33" t="e">
        <f>L266*(VLOOKUP(I266,#REF!,2,FALSE))</f>
        <v>#REF!</v>
      </c>
      <c r="N266" s="7" t="s">
        <v>67</v>
      </c>
      <c r="O266" s="7" t="s">
        <v>68</v>
      </c>
      <c r="P266" s="7" t="s">
        <v>69</v>
      </c>
      <c r="Q266" s="8">
        <v>42767</v>
      </c>
      <c r="R266" s="8">
        <v>45323</v>
      </c>
      <c r="S266" s="7" t="s">
        <v>70</v>
      </c>
      <c r="T266" s="8">
        <v>45231</v>
      </c>
      <c r="U266" s="7" t="s">
        <v>71</v>
      </c>
      <c r="V266" s="7" t="s">
        <v>1223</v>
      </c>
      <c r="W266" s="7" t="s">
        <v>73</v>
      </c>
      <c r="X266" s="7" t="s">
        <v>73</v>
      </c>
      <c r="Y266" s="7" t="s">
        <v>105</v>
      </c>
      <c r="Z266" s="7" t="s">
        <v>106</v>
      </c>
      <c r="AA266" s="7" t="s">
        <v>2276</v>
      </c>
      <c r="AB266" s="7" t="s">
        <v>3338</v>
      </c>
      <c r="AC266" s="7" t="s">
        <v>78</v>
      </c>
      <c r="AD266" s="8"/>
      <c r="AE266" s="8"/>
      <c r="AF266" s="7"/>
      <c r="AG266" s="7" t="s">
        <v>78</v>
      </c>
      <c r="AH266" s="7" t="s">
        <v>78</v>
      </c>
      <c r="AI266" s="8"/>
      <c r="AJ266" s="7" t="s">
        <v>3339</v>
      </c>
      <c r="AK266" s="7" t="s">
        <v>78</v>
      </c>
      <c r="AL266" s="7" t="b">
        <v>0</v>
      </c>
      <c r="AM266" s="7" t="s">
        <v>3340</v>
      </c>
      <c r="AN266" s="7" t="b">
        <v>0</v>
      </c>
      <c r="AO266" s="7" t="b">
        <v>0</v>
      </c>
      <c r="AP266" s="7" t="b">
        <v>0</v>
      </c>
      <c r="AQ266" s="7" t="b">
        <v>0</v>
      </c>
      <c r="AR266" s="7" t="b">
        <v>0</v>
      </c>
      <c r="AS266" s="7" t="s">
        <v>84</v>
      </c>
      <c r="AT266" s="7" t="b">
        <v>0</v>
      </c>
      <c r="AU266" s="7" t="s">
        <v>1700</v>
      </c>
      <c r="AV266" s="7" t="s">
        <v>78</v>
      </c>
      <c r="AW266" s="7" t="s">
        <v>78</v>
      </c>
      <c r="AX266" s="8">
        <v>42772</v>
      </c>
      <c r="AY266" s="7" t="s">
        <v>85</v>
      </c>
      <c r="AZ266" s="7" t="s">
        <v>86</v>
      </c>
      <c r="BA266" s="7" t="s">
        <v>87</v>
      </c>
      <c r="BB266" s="7" t="b">
        <v>0</v>
      </c>
      <c r="BC266" s="7">
        <v>0</v>
      </c>
      <c r="BD266" s="7">
        <v>0</v>
      </c>
      <c r="BE266" s="7"/>
      <c r="BF266" s="7">
        <v>0</v>
      </c>
      <c r="BG266" s="7"/>
      <c r="BH266" s="7">
        <v>0</v>
      </c>
      <c r="BI266" s="7">
        <v>0</v>
      </c>
      <c r="BJ266" s="9">
        <v>226.56</v>
      </c>
    </row>
    <row r="267" spans="1:62" x14ac:dyDescent="0.25">
      <c r="A267" s="6" t="s">
        <v>540</v>
      </c>
      <c r="B267" s="7" t="s">
        <v>61</v>
      </c>
      <c r="C267" s="7" t="s">
        <v>62</v>
      </c>
      <c r="D267" s="7" t="s">
        <v>541</v>
      </c>
      <c r="E267" s="7" t="s">
        <v>541</v>
      </c>
      <c r="F267" s="7" t="s">
        <v>64</v>
      </c>
      <c r="G267" s="7" t="s">
        <v>541</v>
      </c>
      <c r="H267" s="7" t="s">
        <v>456</v>
      </c>
      <c r="I267" s="7" t="s">
        <v>66</v>
      </c>
      <c r="J267" s="7"/>
      <c r="K267" s="33">
        <v>226.95</v>
      </c>
      <c r="L267" s="33">
        <f t="shared" si="4"/>
        <v>226.95</v>
      </c>
      <c r="M267" s="33" t="e">
        <f>L267*(VLOOKUP(I267,#REF!,2,FALSE))</f>
        <v>#REF!</v>
      </c>
      <c r="N267" s="7" t="s">
        <v>67</v>
      </c>
      <c r="O267" s="7" t="s">
        <v>68</v>
      </c>
      <c r="P267" s="7" t="s">
        <v>69</v>
      </c>
      <c r="Q267" s="8">
        <v>43674.824305555558</v>
      </c>
      <c r="R267" s="8">
        <v>45501.579699074071</v>
      </c>
      <c r="S267" s="7" t="s">
        <v>70</v>
      </c>
      <c r="T267" s="8">
        <v>45501</v>
      </c>
      <c r="U267" s="7" t="s">
        <v>91</v>
      </c>
      <c r="V267" s="7" t="s">
        <v>104</v>
      </c>
      <c r="W267" s="7" t="s">
        <v>73</v>
      </c>
      <c r="X267" s="7" t="s">
        <v>73</v>
      </c>
      <c r="Y267" s="7" t="s">
        <v>105</v>
      </c>
      <c r="Z267" s="7" t="s">
        <v>75</v>
      </c>
      <c r="AA267" s="7" t="s">
        <v>122</v>
      </c>
      <c r="AB267" s="7" t="s">
        <v>542</v>
      </c>
      <c r="AC267" s="7" t="s">
        <v>78</v>
      </c>
      <c r="AD267" s="8"/>
      <c r="AE267" s="8"/>
      <c r="AF267" s="7"/>
      <c r="AG267" s="7" t="s">
        <v>78</v>
      </c>
      <c r="AH267" s="7" t="s">
        <v>78</v>
      </c>
      <c r="AI267" s="8"/>
      <c r="AJ267" s="7" t="s">
        <v>543</v>
      </c>
      <c r="AK267" s="7" t="s">
        <v>78</v>
      </c>
      <c r="AL267" s="7" t="b">
        <v>0</v>
      </c>
      <c r="AM267" s="7" t="s">
        <v>544</v>
      </c>
      <c r="AN267" s="7" t="b">
        <v>0</v>
      </c>
      <c r="AO267" s="7" t="b">
        <v>0</v>
      </c>
      <c r="AP267" s="7" t="b">
        <v>0</v>
      </c>
      <c r="AQ267" s="7" t="b">
        <v>0</v>
      </c>
      <c r="AR267" s="7" t="b">
        <v>0</v>
      </c>
      <c r="AS267" s="7" t="s">
        <v>96</v>
      </c>
      <c r="AT267" s="7" t="b">
        <v>0</v>
      </c>
      <c r="AU267" s="7" t="s">
        <v>78</v>
      </c>
      <c r="AV267" s="7" t="s">
        <v>78</v>
      </c>
      <c r="AW267" s="7" t="s">
        <v>78</v>
      </c>
      <c r="AX267" s="8">
        <v>43675</v>
      </c>
      <c r="AY267" s="7" t="s">
        <v>85</v>
      </c>
      <c r="AZ267" s="7" t="s">
        <v>86</v>
      </c>
      <c r="BA267" s="7" t="s">
        <v>87</v>
      </c>
      <c r="BB267" s="7" t="b">
        <v>0</v>
      </c>
      <c r="BC267" s="7">
        <v>1</v>
      </c>
      <c r="BD267" s="7">
        <v>1</v>
      </c>
      <c r="BE267" s="7">
        <v>624</v>
      </c>
      <c r="BF267" s="7">
        <v>0</v>
      </c>
      <c r="BG267" s="7"/>
      <c r="BH267" s="7">
        <v>0</v>
      </c>
      <c r="BI267" s="7">
        <v>0</v>
      </c>
      <c r="BJ267" s="9">
        <v>226.95</v>
      </c>
    </row>
    <row r="268" spans="1:62" x14ac:dyDescent="0.25">
      <c r="A268" s="10" t="s">
        <v>1823</v>
      </c>
      <c r="B268" s="11" t="s">
        <v>1395</v>
      </c>
      <c r="C268" s="11" t="s">
        <v>1396</v>
      </c>
      <c r="D268" s="11" t="s">
        <v>187</v>
      </c>
      <c r="E268" s="11" t="s">
        <v>187</v>
      </c>
      <c r="F268" s="11" t="s">
        <v>64</v>
      </c>
      <c r="G268" s="11" t="s">
        <v>187</v>
      </c>
      <c r="H268" s="11" t="s">
        <v>281</v>
      </c>
      <c r="I268" s="11" t="s">
        <v>1397</v>
      </c>
      <c r="J268" s="11" t="s">
        <v>1406</v>
      </c>
      <c r="K268" s="28">
        <v>227.24</v>
      </c>
      <c r="L268" s="28">
        <f t="shared" si="4"/>
        <v>227.24</v>
      </c>
      <c r="M268" s="28" t="e">
        <f>L268*(VLOOKUP(I268,#REF!,2,FALSE))</f>
        <v>#REF!</v>
      </c>
      <c r="N268" s="11" t="s">
        <v>67</v>
      </c>
      <c r="O268" s="11" t="s">
        <v>68</v>
      </c>
      <c r="P268" s="11" t="s">
        <v>69</v>
      </c>
      <c r="Q268" s="12">
        <v>43976.609548611108</v>
      </c>
      <c r="R268" s="12">
        <v>45437.571180555555</v>
      </c>
      <c r="S268" s="11" t="s">
        <v>70</v>
      </c>
      <c r="T268" s="12">
        <v>45437</v>
      </c>
      <c r="U268" s="11" t="s">
        <v>71</v>
      </c>
      <c r="V268" s="11" t="s">
        <v>104</v>
      </c>
      <c r="W268" s="11" t="s">
        <v>73</v>
      </c>
      <c r="X268" s="11" t="s">
        <v>73</v>
      </c>
      <c r="Y268" s="11" t="s">
        <v>287</v>
      </c>
      <c r="Z268" s="11" t="s">
        <v>106</v>
      </c>
      <c r="AA268" s="11" t="s">
        <v>1398</v>
      </c>
      <c r="AB268" s="11" t="s">
        <v>1824</v>
      </c>
      <c r="AC268" s="11" t="s">
        <v>78</v>
      </c>
      <c r="AD268" s="12"/>
      <c r="AE268" s="12"/>
      <c r="AF268" s="11"/>
      <c r="AG268" s="11" t="s">
        <v>78</v>
      </c>
      <c r="AH268" s="11" t="s">
        <v>78</v>
      </c>
      <c r="AI268" s="12"/>
      <c r="AJ268" s="11" t="s">
        <v>1825</v>
      </c>
      <c r="AK268" s="11" t="s">
        <v>78</v>
      </c>
      <c r="AL268" s="11" t="b">
        <v>0</v>
      </c>
      <c r="AM268" s="11" t="s">
        <v>1826</v>
      </c>
      <c r="AN268" s="11" t="b">
        <v>0</v>
      </c>
      <c r="AO268" s="11" t="b">
        <v>0</v>
      </c>
      <c r="AP268" s="11" t="b">
        <v>0</v>
      </c>
      <c r="AQ268" s="11" t="b">
        <v>0</v>
      </c>
      <c r="AR268" s="11" t="b">
        <v>0</v>
      </c>
      <c r="AS268" s="11" t="s">
        <v>84</v>
      </c>
      <c r="AT268" s="11" t="b">
        <v>0</v>
      </c>
      <c r="AU268" s="11" t="s">
        <v>317</v>
      </c>
      <c r="AV268" s="11" t="s">
        <v>78</v>
      </c>
      <c r="AW268" s="11" t="s">
        <v>78</v>
      </c>
      <c r="AX268" s="12">
        <v>43941</v>
      </c>
      <c r="AY268" s="11" t="s">
        <v>85</v>
      </c>
      <c r="AZ268" s="11" t="s">
        <v>86</v>
      </c>
      <c r="BA268" s="11" t="s">
        <v>87</v>
      </c>
      <c r="BB268" s="11" t="b">
        <v>0</v>
      </c>
      <c r="BC268" s="11">
        <v>1</v>
      </c>
      <c r="BD268" s="11">
        <v>0</v>
      </c>
      <c r="BE268" s="11">
        <v>0</v>
      </c>
      <c r="BF268" s="11">
        <v>0</v>
      </c>
      <c r="BG268" s="11"/>
      <c r="BH268" s="11">
        <v>0</v>
      </c>
      <c r="BI268" s="11">
        <v>0</v>
      </c>
      <c r="BJ268" s="13">
        <v>227.24</v>
      </c>
    </row>
    <row r="269" spans="1:62" x14ac:dyDescent="0.25">
      <c r="A269" s="10" t="s">
        <v>1003</v>
      </c>
      <c r="B269" s="11" t="s">
        <v>234</v>
      </c>
      <c r="C269" s="11" t="s">
        <v>235</v>
      </c>
      <c r="D269" s="11" t="s">
        <v>286</v>
      </c>
      <c r="E269" s="11" t="s">
        <v>286</v>
      </c>
      <c r="F269" s="11" t="s">
        <v>64</v>
      </c>
      <c r="G269" s="11" t="s">
        <v>286</v>
      </c>
      <c r="H269" s="11" t="s">
        <v>281</v>
      </c>
      <c r="I269" s="11" t="s">
        <v>237</v>
      </c>
      <c r="J269" s="11"/>
      <c r="K269" s="28">
        <v>227.48</v>
      </c>
      <c r="L269" s="28">
        <f t="shared" si="4"/>
        <v>227.48</v>
      </c>
      <c r="M269" s="28" t="e">
        <f>L269*(VLOOKUP(I269,#REF!,2,FALSE))</f>
        <v>#REF!</v>
      </c>
      <c r="N269" s="11" t="s">
        <v>67</v>
      </c>
      <c r="O269" s="11" t="s">
        <v>68</v>
      </c>
      <c r="P269" s="11" t="s">
        <v>69</v>
      </c>
      <c r="Q269" s="12">
        <v>41472.525613425925</v>
      </c>
      <c r="R269" s="12">
        <v>45490.525613425925</v>
      </c>
      <c r="S269" s="11" t="s">
        <v>70</v>
      </c>
      <c r="T269" s="12">
        <v>45490</v>
      </c>
      <c r="U269" s="11" t="s">
        <v>71</v>
      </c>
      <c r="V269" s="11" t="s">
        <v>104</v>
      </c>
      <c r="W269" s="11" t="s">
        <v>73</v>
      </c>
      <c r="X269" s="11" t="s">
        <v>73</v>
      </c>
      <c r="Y269" s="11" t="s">
        <v>74</v>
      </c>
      <c r="Z269" s="11" t="s">
        <v>75</v>
      </c>
      <c r="AA269" s="11" t="s">
        <v>1004</v>
      </c>
      <c r="AB269" s="11" t="s">
        <v>1005</v>
      </c>
      <c r="AC269" s="11" t="s">
        <v>78</v>
      </c>
      <c r="AD269" s="12"/>
      <c r="AE269" s="12"/>
      <c r="AF269" s="11"/>
      <c r="AG269" s="11" t="s">
        <v>78</v>
      </c>
      <c r="AH269" s="11" t="s">
        <v>78</v>
      </c>
      <c r="AI269" s="12"/>
      <c r="AJ269" s="11" t="s">
        <v>1006</v>
      </c>
      <c r="AK269" s="11" t="s">
        <v>78</v>
      </c>
      <c r="AL269" s="11" t="b">
        <v>0</v>
      </c>
      <c r="AM269" s="11" t="s">
        <v>1007</v>
      </c>
      <c r="AN269" s="11" t="b">
        <v>0</v>
      </c>
      <c r="AO269" s="11" t="b">
        <v>0</v>
      </c>
      <c r="AP269" s="11" t="b">
        <v>0</v>
      </c>
      <c r="AQ269" s="11" t="b">
        <v>0</v>
      </c>
      <c r="AR269" s="11" t="b">
        <v>0</v>
      </c>
      <c r="AS269" s="11" t="s">
        <v>84</v>
      </c>
      <c r="AT269" s="11" t="b">
        <v>0</v>
      </c>
      <c r="AU269" s="11" t="s">
        <v>310</v>
      </c>
      <c r="AV269" s="11" t="s">
        <v>78</v>
      </c>
      <c r="AW269" s="11" t="s">
        <v>78</v>
      </c>
      <c r="AX269" s="12">
        <v>41498</v>
      </c>
      <c r="AY269" s="11" t="s">
        <v>85</v>
      </c>
      <c r="AZ269" s="11" t="s">
        <v>86</v>
      </c>
      <c r="BA269" s="11" t="s">
        <v>87</v>
      </c>
      <c r="BB269" s="11" t="b">
        <v>0</v>
      </c>
      <c r="BC269" s="11">
        <v>0</v>
      </c>
      <c r="BD269" s="11">
        <v>0</v>
      </c>
      <c r="BE269" s="11"/>
      <c r="BF269" s="11">
        <v>0</v>
      </c>
      <c r="BG269" s="11"/>
      <c r="BH269" s="11">
        <v>0</v>
      </c>
      <c r="BI269" s="11">
        <v>0</v>
      </c>
      <c r="BJ269" s="13">
        <v>227.48</v>
      </c>
    </row>
    <row r="270" spans="1:62" x14ac:dyDescent="0.25">
      <c r="A270" s="6" t="s">
        <v>1820</v>
      </c>
      <c r="B270" s="7" t="s">
        <v>1395</v>
      </c>
      <c r="C270" s="7" t="s">
        <v>1396</v>
      </c>
      <c r="D270" s="7" t="s">
        <v>773</v>
      </c>
      <c r="E270" s="7" t="s">
        <v>773</v>
      </c>
      <c r="F270" s="7" t="s">
        <v>64</v>
      </c>
      <c r="G270" s="7" t="s">
        <v>773</v>
      </c>
      <c r="H270" s="7" t="s">
        <v>281</v>
      </c>
      <c r="I270" s="7" t="s">
        <v>1397</v>
      </c>
      <c r="J270" s="7" t="s">
        <v>1406</v>
      </c>
      <c r="K270" s="33">
        <v>227.93</v>
      </c>
      <c r="L270" s="33">
        <f t="shared" si="4"/>
        <v>227.93</v>
      </c>
      <c r="M270" s="33" t="e">
        <f>L270*(VLOOKUP(I270,#REF!,2,FALSE))</f>
        <v>#REF!</v>
      </c>
      <c r="N270" s="7" t="s">
        <v>67</v>
      </c>
      <c r="O270" s="7" t="s">
        <v>68</v>
      </c>
      <c r="P270" s="7" t="s">
        <v>69</v>
      </c>
      <c r="Q270" s="8">
        <v>43749.361273148148</v>
      </c>
      <c r="R270" s="8">
        <v>45210.361273148148</v>
      </c>
      <c r="S270" s="7" t="s">
        <v>70</v>
      </c>
      <c r="T270" s="8">
        <v>45210</v>
      </c>
      <c r="U270" s="7" t="s">
        <v>71</v>
      </c>
      <c r="V270" s="7" t="s">
        <v>104</v>
      </c>
      <c r="W270" s="7" t="s">
        <v>73</v>
      </c>
      <c r="X270" s="7" t="s">
        <v>73</v>
      </c>
      <c r="Y270" s="7" t="s">
        <v>74</v>
      </c>
      <c r="Z270" s="7" t="s">
        <v>106</v>
      </c>
      <c r="AA270" s="7" t="s">
        <v>1398</v>
      </c>
      <c r="AB270" s="7" t="s">
        <v>1708</v>
      </c>
      <c r="AC270" s="7" t="s">
        <v>1821</v>
      </c>
      <c r="AD270" s="8"/>
      <c r="AE270" s="8"/>
      <c r="AF270" s="7"/>
      <c r="AG270" s="7" t="s">
        <v>78</v>
      </c>
      <c r="AH270" s="7" t="s">
        <v>78</v>
      </c>
      <c r="AI270" s="8"/>
      <c r="AJ270" s="7" t="s">
        <v>78</v>
      </c>
      <c r="AK270" s="7" t="s">
        <v>78</v>
      </c>
      <c r="AL270" s="7" t="b">
        <v>0</v>
      </c>
      <c r="AM270" s="7" t="s">
        <v>1822</v>
      </c>
      <c r="AN270" s="7" t="b">
        <v>0</v>
      </c>
      <c r="AO270" s="7" t="b">
        <v>0</v>
      </c>
      <c r="AP270" s="7" t="b">
        <v>0</v>
      </c>
      <c r="AQ270" s="7" t="b">
        <v>0</v>
      </c>
      <c r="AR270" s="7" t="b">
        <v>0</v>
      </c>
      <c r="AS270" s="7" t="s">
        <v>84</v>
      </c>
      <c r="AT270" s="7" t="b">
        <v>0</v>
      </c>
      <c r="AU270" s="7" t="s">
        <v>317</v>
      </c>
      <c r="AV270" s="7" t="s">
        <v>78</v>
      </c>
      <c r="AW270" s="7" t="s">
        <v>78</v>
      </c>
      <c r="AX270" s="8">
        <v>43756</v>
      </c>
      <c r="AY270" s="7" t="s">
        <v>85</v>
      </c>
      <c r="AZ270" s="7" t="s">
        <v>86</v>
      </c>
      <c r="BA270" s="7" t="s">
        <v>87</v>
      </c>
      <c r="BB270" s="7" t="b">
        <v>0</v>
      </c>
      <c r="BC270" s="7">
        <v>1</v>
      </c>
      <c r="BD270" s="7">
        <v>1</v>
      </c>
      <c r="BE270" s="7">
        <v>405.45</v>
      </c>
      <c r="BF270" s="7">
        <v>0</v>
      </c>
      <c r="BG270" s="7"/>
      <c r="BH270" s="7">
        <v>0</v>
      </c>
      <c r="BI270" s="7">
        <v>0</v>
      </c>
      <c r="BJ270" s="9">
        <v>227.93</v>
      </c>
    </row>
    <row r="271" spans="1:62" x14ac:dyDescent="0.25">
      <c r="A271" s="10" t="s">
        <v>982</v>
      </c>
      <c r="B271" s="11" t="s">
        <v>61</v>
      </c>
      <c r="C271" s="11" t="s">
        <v>62</v>
      </c>
      <c r="D271" s="11" t="s">
        <v>983</v>
      </c>
      <c r="E271" s="11" t="s">
        <v>984</v>
      </c>
      <c r="F271" s="11" t="s">
        <v>64</v>
      </c>
      <c r="G271" s="11"/>
      <c r="H271" s="11" t="s">
        <v>281</v>
      </c>
      <c r="I271" s="11" t="s">
        <v>66</v>
      </c>
      <c r="J271" s="11" t="s">
        <v>282</v>
      </c>
      <c r="K271" s="28">
        <v>228.62</v>
      </c>
      <c r="L271" s="28">
        <f t="shared" si="4"/>
        <v>228.62</v>
      </c>
      <c r="M271" s="28" t="e">
        <f>L271*(VLOOKUP(I271,#REF!,2,FALSE))</f>
        <v>#REF!</v>
      </c>
      <c r="N271" s="11" t="s">
        <v>67</v>
      </c>
      <c r="O271" s="11" t="s">
        <v>68</v>
      </c>
      <c r="P271" s="11" t="s">
        <v>69</v>
      </c>
      <c r="Q271" s="12">
        <v>45122.4065162037</v>
      </c>
      <c r="R271" s="12">
        <v>45488.357291666667</v>
      </c>
      <c r="S271" s="11" t="s">
        <v>70</v>
      </c>
      <c r="T271" s="12">
        <v>45488</v>
      </c>
      <c r="U271" s="11" t="s">
        <v>71</v>
      </c>
      <c r="V271" s="11" t="s">
        <v>104</v>
      </c>
      <c r="W271" s="11" t="s">
        <v>73</v>
      </c>
      <c r="X271" s="11" t="s">
        <v>73</v>
      </c>
      <c r="Y271" s="11" t="s">
        <v>74</v>
      </c>
      <c r="Z271" s="11" t="s">
        <v>75</v>
      </c>
      <c r="AA271" s="11" t="s">
        <v>122</v>
      </c>
      <c r="AB271" s="11" t="s">
        <v>985</v>
      </c>
      <c r="AC271" s="11" t="s">
        <v>78</v>
      </c>
      <c r="AD271" s="12"/>
      <c r="AE271" s="12"/>
      <c r="AF271" s="11"/>
      <c r="AG271" s="11" t="s">
        <v>78</v>
      </c>
      <c r="AH271" s="11" t="s">
        <v>78</v>
      </c>
      <c r="AI271" s="12"/>
      <c r="AJ271" s="11" t="s">
        <v>986</v>
      </c>
      <c r="AK271" s="11" t="s">
        <v>78</v>
      </c>
      <c r="AL271" s="11" t="b">
        <v>0</v>
      </c>
      <c r="AM271" s="11" t="s">
        <v>987</v>
      </c>
      <c r="AN271" s="11" t="b">
        <v>0</v>
      </c>
      <c r="AO271" s="11" t="b">
        <v>0</v>
      </c>
      <c r="AP271" s="11" t="b">
        <v>0</v>
      </c>
      <c r="AQ271" s="11" t="b">
        <v>0</v>
      </c>
      <c r="AR271" s="11" t="b">
        <v>0</v>
      </c>
      <c r="AS271" s="11" t="s">
        <v>84</v>
      </c>
      <c r="AT271" s="11" t="b">
        <v>0</v>
      </c>
      <c r="AU271" s="11" t="s">
        <v>710</v>
      </c>
      <c r="AV271" s="11" t="s">
        <v>78</v>
      </c>
      <c r="AW271" s="11" t="s">
        <v>78</v>
      </c>
      <c r="AX271" s="12">
        <v>45105</v>
      </c>
      <c r="AY271" s="11" t="s">
        <v>85</v>
      </c>
      <c r="AZ271" s="11" t="s">
        <v>86</v>
      </c>
      <c r="BA271" s="11" t="s">
        <v>87</v>
      </c>
      <c r="BB271" s="11" t="b">
        <v>0</v>
      </c>
      <c r="BC271" s="11">
        <v>0</v>
      </c>
      <c r="BD271" s="11">
        <v>0</v>
      </c>
      <c r="BE271" s="11"/>
      <c r="BF271" s="11">
        <v>0</v>
      </c>
      <c r="BG271" s="11"/>
      <c r="BH271" s="11">
        <v>0</v>
      </c>
      <c r="BI271" s="11">
        <v>0</v>
      </c>
      <c r="BJ271" s="13">
        <v>228.62</v>
      </c>
    </row>
    <row r="272" spans="1:62" x14ac:dyDescent="0.25">
      <c r="A272" s="6" t="s">
        <v>2570</v>
      </c>
      <c r="B272" s="7" t="s">
        <v>1066</v>
      </c>
      <c r="C272" s="7" t="s">
        <v>1067</v>
      </c>
      <c r="D272" s="7" t="s">
        <v>1068</v>
      </c>
      <c r="E272" s="7" t="s">
        <v>1068</v>
      </c>
      <c r="F272" s="7" t="s">
        <v>168</v>
      </c>
      <c r="G272" s="7" t="s">
        <v>1068</v>
      </c>
      <c r="H272" s="7" t="s">
        <v>2330</v>
      </c>
      <c r="I272" s="7" t="s">
        <v>1126</v>
      </c>
      <c r="J272" s="7"/>
      <c r="K272" s="33">
        <v>228.74</v>
      </c>
      <c r="L272" s="33">
        <f t="shared" si="4"/>
        <v>228.74</v>
      </c>
      <c r="M272" s="33" t="e">
        <f>L272*(VLOOKUP(I272,#REF!,2,FALSE))</f>
        <v>#REF!</v>
      </c>
      <c r="N272" s="7" t="s">
        <v>67</v>
      </c>
      <c r="O272" s="7" t="s">
        <v>68</v>
      </c>
      <c r="P272" s="7" t="s">
        <v>160</v>
      </c>
      <c r="Q272" s="8">
        <v>42053.40042824074</v>
      </c>
      <c r="R272" s="8">
        <v>45340.40042824074</v>
      </c>
      <c r="S272" s="7" t="s">
        <v>70</v>
      </c>
      <c r="T272" s="8">
        <v>45340</v>
      </c>
      <c r="U272" s="7" t="s">
        <v>71</v>
      </c>
      <c r="V272" s="7" t="s">
        <v>104</v>
      </c>
      <c r="W272" s="7" t="s">
        <v>73</v>
      </c>
      <c r="X272" s="7" t="s">
        <v>73</v>
      </c>
      <c r="Y272" s="7" t="s">
        <v>1456</v>
      </c>
      <c r="Z272" s="7" t="s">
        <v>75</v>
      </c>
      <c r="AA272" s="7" t="s">
        <v>1071</v>
      </c>
      <c r="AB272" s="7" t="s">
        <v>2571</v>
      </c>
      <c r="AC272" s="7" t="s">
        <v>78</v>
      </c>
      <c r="AD272" s="8"/>
      <c r="AE272" s="8"/>
      <c r="AF272" s="7"/>
      <c r="AG272" s="7" t="s">
        <v>78</v>
      </c>
      <c r="AH272" s="7" t="s">
        <v>78</v>
      </c>
      <c r="AI272" s="8"/>
      <c r="AJ272" s="7" t="s">
        <v>2572</v>
      </c>
      <c r="AK272" s="7" t="s">
        <v>78</v>
      </c>
      <c r="AL272" s="7" t="b">
        <v>0</v>
      </c>
      <c r="AM272" s="7" t="s">
        <v>2573</v>
      </c>
      <c r="AN272" s="7" t="b">
        <v>0</v>
      </c>
      <c r="AO272" s="7" t="b">
        <v>0</v>
      </c>
      <c r="AP272" s="7" t="b">
        <v>0</v>
      </c>
      <c r="AQ272" s="7" t="b">
        <v>0</v>
      </c>
      <c r="AR272" s="7" t="b">
        <v>0</v>
      </c>
      <c r="AS272" s="7" t="s">
        <v>84</v>
      </c>
      <c r="AT272" s="7" t="b">
        <v>0</v>
      </c>
      <c r="AU272" s="7" t="s">
        <v>1700</v>
      </c>
      <c r="AV272" s="7" t="s">
        <v>78</v>
      </c>
      <c r="AW272" s="7" t="s">
        <v>78</v>
      </c>
      <c r="AX272" s="8">
        <v>42045</v>
      </c>
      <c r="AY272" s="7" t="s">
        <v>85</v>
      </c>
      <c r="AZ272" s="7" t="s">
        <v>86</v>
      </c>
      <c r="BA272" s="7" t="s">
        <v>87</v>
      </c>
      <c r="BB272" s="7" t="b">
        <v>0</v>
      </c>
      <c r="BC272" s="7">
        <v>0</v>
      </c>
      <c r="BD272" s="7">
        <v>0</v>
      </c>
      <c r="BE272" s="7"/>
      <c r="BF272" s="7">
        <v>0</v>
      </c>
      <c r="BG272" s="7"/>
      <c r="BH272" s="7">
        <v>0</v>
      </c>
      <c r="BI272" s="7">
        <v>0</v>
      </c>
      <c r="BJ272" s="9">
        <v>228.74</v>
      </c>
    </row>
    <row r="273" spans="1:62" x14ac:dyDescent="0.25">
      <c r="A273" s="10" t="s">
        <v>789</v>
      </c>
      <c r="B273" s="11" t="s">
        <v>61</v>
      </c>
      <c r="C273" s="11" t="s">
        <v>62</v>
      </c>
      <c r="D273" s="11" t="s">
        <v>790</v>
      </c>
      <c r="E273" s="11" t="s">
        <v>790</v>
      </c>
      <c r="F273" s="11" t="s">
        <v>64</v>
      </c>
      <c r="G273" s="11" t="s">
        <v>790</v>
      </c>
      <c r="H273" s="11" t="s">
        <v>281</v>
      </c>
      <c r="I273" s="11" t="s">
        <v>66</v>
      </c>
      <c r="J273" s="11" t="s">
        <v>282</v>
      </c>
      <c r="K273" s="28">
        <v>229.96</v>
      </c>
      <c r="L273" s="28">
        <f t="shared" si="4"/>
        <v>229.96</v>
      </c>
      <c r="M273" s="28" t="e">
        <f>L273*(VLOOKUP(I273,#REF!,2,FALSE))</f>
        <v>#REF!</v>
      </c>
      <c r="N273" s="11" t="s">
        <v>67</v>
      </c>
      <c r="O273" s="11" t="s">
        <v>68</v>
      </c>
      <c r="P273" s="11" t="s">
        <v>69</v>
      </c>
      <c r="Q273" s="12">
        <v>44924.518287037034</v>
      </c>
      <c r="R273" s="12">
        <v>45289.512083333335</v>
      </c>
      <c r="S273" s="11" t="s">
        <v>70</v>
      </c>
      <c r="T273" s="12">
        <v>45289</v>
      </c>
      <c r="U273" s="11" t="s">
        <v>71</v>
      </c>
      <c r="V273" s="11" t="s">
        <v>104</v>
      </c>
      <c r="W273" s="11" t="s">
        <v>73</v>
      </c>
      <c r="X273" s="11" t="s">
        <v>73</v>
      </c>
      <c r="Y273" s="11" t="s">
        <v>74</v>
      </c>
      <c r="Z273" s="11" t="s">
        <v>75</v>
      </c>
      <c r="AA273" s="11" t="s">
        <v>76</v>
      </c>
      <c r="AB273" s="11" t="s">
        <v>791</v>
      </c>
      <c r="AC273" s="11" t="s">
        <v>78</v>
      </c>
      <c r="AD273" s="12"/>
      <c r="AE273" s="12"/>
      <c r="AF273" s="11"/>
      <c r="AG273" s="11" t="s">
        <v>78</v>
      </c>
      <c r="AH273" s="11" t="s">
        <v>78</v>
      </c>
      <c r="AI273" s="12"/>
      <c r="AJ273" s="11" t="s">
        <v>792</v>
      </c>
      <c r="AK273" s="11" t="s">
        <v>78</v>
      </c>
      <c r="AL273" s="11" t="b">
        <v>0</v>
      </c>
      <c r="AM273" s="11" t="s">
        <v>793</v>
      </c>
      <c r="AN273" s="11" t="b">
        <v>0</v>
      </c>
      <c r="AO273" s="11" t="b">
        <v>0</v>
      </c>
      <c r="AP273" s="11" t="b">
        <v>0</v>
      </c>
      <c r="AQ273" s="11" t="b">
        <v>0</v>
      </c>
      <c r="AR273" s="11" t="b">
        <v>0</v>
      </c>
      <c r="AS273" s="11" t="s">
        <v>84</v>
      </c>
      <c r="AT273" s="11" t="b">
        <v>0</v>
      </c>
      <c r="AU273" s="11" t="s">
        <v>710</v>
      </c>
      <c r="AV273" s="11" t="s">
        <v>78</v>
      </c>
      <c r="AW273" s="11" t="s">
        <v>78</v>
      </c>
      <c r="AX273" s="12">
        <v>44917</v>
      </c>
      <c r="AY273" s="11" t="s">
        <v>85</v>
      </c>
      <c r="AZ273" s="11" t="s">
        <v>86</v>
      </c>
      <c r="BA273" s="11" t="s">
        <v>87</v>
      </c>
      <c r="BB273" s="11" t="b">
        <v>0</v>
      </c>
      <c r="BC273" s="11">
        <v>0</v>
      </c>
      <c r="BD273" s="11">
        <v>0</v>
      </c>
      <c r="BE273" s="11"/>
      <c r="BF273" s="11">
        <v>0</v>
      </c>
      <c r="BG273" s="11"/>
      <c r="BH273" s="11">
        <v>0</v>
      </c>
      <c r="BI273" s="11">
        <v>0</v>
      </c>
      <c r="BJ273" s="13">
        <v>229.96</v>
      </c>
    </row>
    <row r="274" spans="1:62" x14ac:dyDescent="0.25">
      <c r="A274" s="10" t="s">
        <v>497</v>
      </c>
      <c r="B274" s="11" t="s">
        <v>61</v>
      </c>
      <c r="C274" s="11" t="s">
        <v>62</v>
      </c>
      <c r="D274" s="11" t="s">
        <v>498</v>
      </c>
      <c r="E274" s="11" t="s">
        <v>498</v>
      </c>
      <c r="F274" s="11" t="s">
        <v>64</v>
      </c>
      <c r="G274" s="11"/>
      <c r="H274" s="11" t="s">
        <v>281</v>
      </c>
      <c r="I274" s="11" t="s">
        <v>66</v>
      </c>
      <c r="J274" s="11" t="s">
        <v>282</v>
      </c>
      <c r="K274" s="28">
        <v>229.97</v>
      </c>
      <c r="L274" s="28">
        <f t="shared" si="4"/>
        <v>229.97</v>
      </c>
      <c r="M274" s="28" t="e">
        <f>L274*(VLOOKUP(I274,#REF!,2,FALSE))</f>
        <v>#REF!</v>
      </c>
      <c r="N274" s="11" t="s">
        <v>67</v>
      </c>
      <c r="O274" s="11" t="s">
        <v>68</v>
      </c>
      <c r="P274" s="11" t="s">
        <v>69</v>
      </c>
      <c r="Q274" s="12">
        <v>43754.714143518519</v>
      </c>
      <c r="R274" s="12">
        <v>45215.714143518519</v>
      </c>
      <c r="S274" s="11" t="s">
        <v>70</v>
      </c>
      <c r="T274" s="12">
        <v>45215</v>
      </c>
      <c r="U274" s="11" t="s">
        <v>71</v>
      </c>
      <c r="V274" s="11" t="s">
        <v>104</v>
      </c>
      <c r="W274" s="11" t="s">
        <v>73</v>
      </c>
      <c r="X274" s="11" t="s">
        <v>73</v>
      </c>
      <c r="Y274" s="11" t="s">
        <v>74</v>
      </c>
      <c r="Z274" s="11" t="s">
        <v>75</v>
      </c>
      <c r="AA274" s="11" t="s">
        <v>76</v>
      </c>
      <c r="AB274" s="11" t="s">
        <v>499</v>
      </c>
      <c r="AC274" s="11" t="s">
        <v>78</v>
      </c>
      <c r="AD274" s="12"/>
      <c r="AE274" s="12"/>
      <c r="AF274" s="11"/>
      <c r="AG274" s="11" t="s">
        <v>78</v>
      </c>
      <c r="AH274" s="11" t="s">
        <v>78</v>
      </c>
      <c r="AI274" s="12"/>
      <c r="AJ274" s="11" t="s">
        <v>78</v>
      </c>
      <c r="AK274" s="11" t="s">
        <v>78</v>
      </c>
      <c r="AL274" s="11" t="b">
        <v>0</v>
      </c>
      <c r="AM274" s="11" t="s">
        <v>500</v>
      </c>
      <c r="AN274" s="11" t="b">
        <v>0</v>
      </c>
      <c r="AO274" s="11" t="b">
        <v>0</v>
      </c>
      <c r="AP274" s="11" t="b">
        <v>0</v>
      </c>
      <c r="AQ274" s="11" t="b">
        <v>0</v>
      </c>
      <c r="AR274" s="11" t="b">
        <v>0</v>
      </c>
      <c r="AS274" s="11" t="s">
        <v>84</v>
      </c>
      <c r="AT274" s="11" t="b">
        <v>0</v>
      </c>
      <c r="AU274" s="11" t="s">
        <v>317</v>
      </c>
      <c r="AV274" s="11" t="s">
        <v>78</v>
      </c>
      <c r="AW274" s="11" t="s">
        <v>78</v>
      </c>
      <c r="AX274" s="12">
        <v>43749</v>
      </c>
      <c r="AY274" s="11" t="s">
        <v>85</v>
      </c>
      <c r="AZ274" s="11" t="s">
        <v>86</v>
      </c>
      <c r="BA274" s="11" t="s">
        <v>87</v>
      </c>
      <c r="BB274" s="11" t="b">
        <v>0</v>
      </c>
      <c r="BC274" s="11">
        <v>0</v>
      </c>
      <c r="BD274" s="11">
        <v>0</v>
      </c>
      <c r="BE274" s="11"/>
      <c r="BF274" s="11">
        <v>0</v>
      </c>
      <c r="BG274" s="11"/>
      <c r="BH274" s="11">
        <v>0</v>
      </c>
      <c r="BI274" s="11">
        <v>0</v>
      </c>
      <c r="BJ274" s="13">
        <v>229.97</v>
      </c>
    </row>
    <row r="275" spans="1:62" x14ac:dyDescent="0.25">
      <c r="A275" s="10" t="s">
        <v>1514</v>
      </c>
      <c r="B275" s="11" t="s">
        <v>1395</v>
      </c>
      <c r="C275" s="11" t="s">
        <v>1396</v>
      </c>
      <c r="D275" s="11" t="s">
        <v>1200</v>
      </c>
      <c r="E275" s="11" t="s">
        <v>1200</v>
      </c>
      <c r="F275" s="11" t="s">
        <v>64</v>
      </c>
      <c r="G275" s="11" t="s">
        <v>1200</v>
      </c>
      <c r="H275" s="11" t="s">
        <v>281</v>
      </c>
      <c r="I275" s="11" t="s">
        <v>1397</v>
      </c>
      <c r="J275" s="11" t="s">
        <v>1406</v>
      </c>
      <c r="K275" s="28">
        <v>230.29</v>
      </c>
      <c r="L275" s="28">
        <f t="shared" si="4"/>
        <v>230.29</v>
      </c>
      <c r="M275" s="28" t="e">
        <f>L275*(VLOOKUP(I275,#REF!,2,FALSE))</f>
        <v>#REF!</v>
      </c>
      <c r="N275" s="11" t="s">
        <v>67</v>
      </c>
      <c r="O275" s="11" t="s">
        <v>68</v>
      </c>
      <c r="P275" s="11" t="s">
        <v>69</v>
      </c>
      <c r="Q275" s="12">
        <v>41952.476064814815</v>
      </c>
      <c r="R275" s="12">
        <v>45239.476064814815</v>
      </c>
      <c r="S275" s="11" t="s">
        <v>70</v>
      </c>
      <c r="T275" s="12">
        <v>45239</v>
      </c>
      <c r="U275" s="11" t="s">
        <v>71</v>
      </c>
      <c r="V275" s="11" t="s">
        <v>104</v>
      </c>
      <c r="W275" s="11" t="s">
        <v>73</v>
      </c>
      <c r="X275" s="11" t="s">
        <v>73</v>
      </c>
      <c r="Y275" s="11" t="s">
        <v>135</v>
      </c>
      <c r="Z275" s="11" t="s">
        <v>106</v>
      </c>
      <c r="AA275" s="11" t="s">
        <v>1398</v>
      </c>
      <c r="AB275" s="11" t="s">
        <v>1515</v>
      </c>
      <c r="AC275" s="11" t="s">
        <v>1515</v>
      </c>
      <c r="AD275" s="12"/>
      <c r="AE275" s="12"/>
      <c r="AF275" s="11"/>
      <c r="AG275" s="11" t="s">
        <v>78</v>
      </c>
      <c r="AH275" s="11" t="s">
        <v>78</v>
      </c>
      <c r="AI275" s="12"/>
      <c r="AJ275" s="11" t="s">
        <v>78</v>
      </c>
      <c r="AK275" s="11" t="s">
        <v>78</v>
      </c>
      <c r="AL275" s="11" t="b">
        <v>0</v>
      </c>
      <c r="AM275" s="11" t="s">
        <v>1516</v>
      </c>
      <c r="AN275" s="11" t="b">
        <v>0</v>
      </c>
      <c r="AO275" s="11" t="b">
        <v>0</v>
      </c>
      <c r="AP275" s="11" t="b">
        <v>0</v>
      </c>
      <c r="AQ275" s="11" t="b">
        <v>0</v>
      </c>
      <c r="AR275" s="11" t="b">
        <v>0</v>
      </c>
      <c r="AS275" s="11" t="s">
        <v>84</v>
      </c>
      <c r="AT275" s="11" t="b">
        <v>0</v>
      </c>
      <c r="AU275" s="11" t="s">
        <v>317</v>
      </c>
      <c r="AV275" s="11" t="s">
        <v>78</v>
      </c>
      <c r="AW275" s="11" t="s">
        <v>78</v>
      </c>
      <c r="AX275" s="12">
        <v>41967</v>
      </c>
      <c r="AY275" s="11" t="s">
        <v>85</v>
      </c>
      <c r="AZ275" s="11" t="s">
        <v>86</v>
      </c>
      <c r="BA275" s="11" t="s">
        <v>87</v>
      </c>
      <c r="BB275" s="11" t="b">
        <v>0</v>
      </c>
      <c r="BC275" s="11">
        <v>1</v>
      </c>
      <c r="BD275" s="11">
        <v>1</v>
      </c>
      <c r="BE275" s="11">
        <v>303.33</v>
      </c>
      <c r="BF275" s="11">
        <v>0</v>
      </c>
      <c r="BG275" s="11"/>
      <c r="BH275" s="11">
        <v>0</v>
      </c>
      <c r="BI275" s="11">
        <v>0</v>
      </c>
      <c r="BJ275" s="13">
        <v>230.29</v>
      </c>
    </row>
    <row r="276" spans="1:62" x14ac:dyDescent="0.25">
      <c r="A276" s="10" t="s">
        <v>1862</v>
      </c>
      <c r="B276" s="11" t="s">
        <v>1395</v>
      </c>
      <c r="C276" s="11" t="s">
        <v>1396</v>
      </c>
      <c r="D276" s="11" t="s">
        <v>1858</v>
      </c>
      <c r="E276" s="11" t="s">
        <v>1858</v>
      </c>
      <c r="F276" s="11" t="s">
        <v>64</v>
      </c>
      <c r="G276" s="11"/>
      <c r="H276" s="11" t="s">
        <v>281</v>
      </c>
      <c r="I276" s="11" t="s">
        <v>1397</v>
      </c>
      <c r="J276" s="11" t="s">
        <v>1406</v>
      </c>
      <c r="K276" s="28">
        <v>230.35</v>
      </c>
      <c r="L276" s="28">
        <f t="shared" si="4"/>
        <v>230.35</v>
      </c>
      <c r="M276" s="28" t="e">
        <f>L276*(VLOOKUP(I276,#REF!,2,FALSE))</f>
        <v>#REF!</v>
      </c>
      <c r="N276" s="11" t="s">
        <v>67</v>
      </c>
      <c r="O276" s="11" t="s">
        <v>68</v>
      </c>
      <c r="P276" s="11" t="s">
        <v>69</v>
      </c>
      <c r="Q276" s="12">
        <v>44256.663807870369</v>
      </c>
      <c r="R276" s="12">
        <v>45352</v>
      </c>
      <c r="S276" s="11" t="s">
        <v>70</v>
      </c>
      <c r="T276" s="12">
        <v>45352</v>
      </c>
      <c r="U276" s="11" t="s">
        <v>71</v>
      </c>
      <c r="V276" s="11" t="s">
        <v>104</v>
      </c>
      <c r="W276" s="11" t="s">
        <v>73</v>
      </c>
      <c r="X276" s="11" t="s">
        <v>73</v>
      </c>
      <c r="Y276" s="11" t="s">
        <v>105</v>
      </c>
      <c r="Z276" s="11" t="s">
        <v>106</v>
      </c>
      <c r="AA276" s="11" t="s">
        <v>1643</v>
      </c>
      <c r="AB276" s="11" t="s">
        <v>1863</v>
      </c>
      <c r="AC276" s="11" t="s">
        <v>1864</v>
      </c>
      <c r="AD276" s="12"/>
      <c r="AE276" s="12"/>
      <c r="AF276" s="11"/>
      <c r="AG276" s="11" t="s">
        <v>78</v>
      </c>
      <c r="AH276" s="11" t="s">
        <v>78</v>
      </c>
      <c r="AI276" s="12"/>
      <c r="AJ276" s="11" t="s">
        <v>78</v>
      </c>
      <c r="AK276" s="11" t="s">
        <v>78</v>
      </c>
      <c r="AL276" s="11" t="b">
        <v>0</v>
      </c>
      <c r="AM276" s="11" t="s">
        <v>1865</v>
      </c>
      <c r="AN276" s="11" t="b">
        <v>0</v>
      </c>
      <c r="AO276" s="11" t="b">
        <v>0</v>
      </c>
      <c r="AP276" s="11" t="b">
        <v>0</v>
      </c>
      <c r="AQ276" s="11" t="b">
        <v>0</v>
      </c>
      <c r="AR276" s="11" t="b">
        <v>0</v>
      </c>
      <c r="AS276" s="11" t="s">
        <v>84</v>
      </c>
      <c r="AT276" s="11" t="b">
        <v>0</v>
      </c>
      <c r="AU276" s="11" t="s">
        <v>317</v>
      </c>
      <c r="AV276" s="11" t="s">
        <v>78</v>
      </c>
      <c r="AW276" s="11" t="s">
        <v>78</v>
      </c>
      <c r="AX276" s="12">
        <v>44223</v>
      </c>
      <c r="AY276" s="11" t="s">
        <v>85</v>
      </c>
      <c r="AZ276" s="11" t="s">
        <v>86</v>
      </c>
      <c r="BA276" s="11" t="s">
        <v>87</v>
      </c>
      <c r="BB276" s="11" t="b">
        <v>0</v>
      </c>
      <c r="BC276" s="11">
        <v>0</v>
      </c>
      <c r="BD276" s="11">
        <v>0</v>
      </c>
      <c r="BE276" s="11"/>
      <c r="BF276" s="11">
        <v>0</v>
      </c>
      <c r="BG276" s="11"/>
      <c r="BH276" s="11">
        <v>0</v>
      </c>
      <c r="BI276" s="11">
        <v>0</v>
      </c>
      <c r="BJ276" s="13">
        <v>230.35</v>
      </c>
    </row>
    <row r="277" spans="1:62" x14ac:dyDescent="0.25">
      <c r="A277" s="10" t="s">
        <v>724</v>
      </c>
      <c r="B277" s="11" t="s">
        <v>61</v>
      </c>
      <c r="C277" s="11" t="s">
        <v>62</v>
      </c>
      <c r="D277" s="11" t="s">
        <v>725</v>
      </c>
      <c r="E277" s="11" t="s">
        <v>725</v>
      </c>
      <c r="F277" s="11" t="s">
        <v>64</v>
      </c>
      <c r="G277" s="11" t="s">
        <v>725</v>
      </c>
      <c r="H277" s="11" t="s">
        <v>281</v>
      </c>
      <c r="I277" s="11" t="s">
        <v>66</v>
      </c>
      <c r="J277" s="11" t="s">
        <v>282</v>
      </c>
      <c r="K277" s="28">
        <v>231.06</v>
      </c>
      <c r="L277" s="28">
        <f t="shared" si="4"/>
        <v>231.06</v>
      </c>
      <c r="M277" s="28" t="e">
        <f>L277*(VLOOKUP(I277,#REF!,2,FALSE))</f>
        <v>#REF!</v>
      </c>
      <c r="N277" s="11" t="s">
        <v>67</v>
      </c>
      <c r="O277" s="11" t="s">
        <v>68</v>
      </c>
      <c r="P277" s="11" t="s">
        <v>69</v>
      </c>
      <c r="Q277" s="12">
        <v>44845.358831018515</v>
      </c>
      <c r="R277" s="12">
        <v>45210.346655092595</v>
      </c>
      <c r="S277" s="11" t="s">
        <v>70</v>
      </c>
      <c r="T277" s="12">
        <v>45210</v>
      </c>
      <c r="U277" s="11" t="s">
        <v>71</v>
      </c>
      <c r="V277" s="11" t="s">
        <v>104</v>
      </c>
      <c r="W277" s="11" t="s">
        <v>73</v>
      </c>
      <c r="X277" s="11" t="s">
        <v>73</v>
      </c>
      <c r="Y277" s="11" t="s">
        <v>74</v>
      </c>
      <c r="Z277" s="11" t="s">
        <v>75</v>
      </c>
      <c r="AA277" s="11" t="s">
        <v>76</v>
      </c>
      <c r="AB277" s="11" t="s">
        <v>726</v>
      </c>
      <c r="AC277" s="11" t="s">
        <v>78</v>
      </c>
      <c r="AD277" s="12"/>
      <c r="AE277" s="12"/>
      <c r="AF277" s="11"/>
      <c r="AG277" s="11" t="s">
        <v>78</v>
      </c>
      <c r="AH277" s="11" t="s">
        <v>78</v>
      </c>
      <c r="AI277" s="12"/>
      <c r="AJ277" s="11" t="s">
        <v>727</v>
      </c>
      <c r="AK277" s="11" t="s">
        <v>78</v>
      </c>
      <c r="AL277" s="11" t="b">
        <v>0</v>
      </c>
      <c r="AM277" s="11" t="s">
        <v>728</v>
      </c>
      <c r="AN277" s="11" t="b">
        <v>0</v>
      </c>
      <c r="AO277" s="11" t="b">
        <v>0</v>
      </c>
      <c r="AP277" s="11" t="b">
        <v>0</v>
      </c>
      <c r="AQ277" s="11" t="b">
        <v>0</v>
      </c>
      <c r="AR277" s="11" t="b">
        <v>0</v>
      </c>
      <c r="AS277" s="11" t="s">
        <v>84</v>
      </c>
      <c r="AT277" s="11" t="b">
        <v>0</v>
      </c>
      <c r="AU277" s="11" t="s">
        <v>710</v>
      </c>
      <c r="AV277" s="11" t="s">
        <v>78</v>
      </c>
      <c r="AW277" s="11" t="s">
        <v>78</v>
      </c>
      <c r="AX277" s="12">
        <v>44832</v>
      </c>
      <c r="AY277" s="11" t="s">
        <v>85</v>
      </c>
      <c r="AZ277" s="11" t="s">
        <v>86</v>
      </c>
      <c r="BA277" s="11" t="s">
        <v>87</v>
      </c>
      <c r="BB277" s="11" t="b">
        <v>0</v>
      </c>
      <c r="BC277" s="11">
        <v>0</v>
      </c>
      <c r="BD277" s="11">
        <v>0</v>
      </c>
      <c r="BE277" s="11"/>
      <c r="BF277" s="11">
        <v>0</v>
      </c>
      <c r="BG277" s="11"/>
      <c r="BH277" s="11">
        <v>0</v>
      </c>
      <c r="BI277" s="11">
        <v>0</v>
      </c>
      <c r="BJ277" s="13">
        <v>231.06</v>
      </c>
    </row>
    <row r="278" spans="1:62" x14ac:dyDescent="0.25">
      <c r="A278" s="6" t="s">
        <v>2146</v>
      </c>
      <c r="B278" s="7" t="s">
        <v>2147</v>
      </c>
      <c r="C278" s="7" t="s">
        <v>2148</v>
      </c>
      <c r="D278" s="7" t="s">
        <v>2149</v>
      </c>
      <c r="E278" s="7" t="s">
        <v>2149</v>
      </c>
      <c r="F278" s="7" t="s">
        <v>64</v>
      </c>
      <c r="G278" s="7" t="s">
        <v>2149</v>
      </c>
      <c r="H278" s="7" t="s">
        <v>281</v>
      </c>
      <c r="I278" s="7" t="s">
        <v>2150</v>
      </c>
      <c r="J278" s="7"/>
      <c r="K278" s="33">
        <v>231.28</v>
      </c>
      <c r="L278" s="33">
        <f t="shared" ref="L278:L341" si="5">K278</f>
        <v>231.28</v>
      </c>
      <c r="M278" s="33" t="e">
        <f>L278*(VLOOKUP(I278,#REF!,2,FALSE))</f>
        <v>#REF!</v>
      </c>
      <c r="N278" s="7" t="s">
        <v>67</v>
      </c>
      <c r="O278" s="7" t="s">
        <v>68</v>
      </c>
      <c r="P278" s="7" t="s">
        <v>69</v>
      </c>
      <c r="Q278" s="8">
        <v>39185</v>
      </c>
      <c r="R278" s="8">
        <v>45395</v>
      </c>
      <c r="S278" s="7" t="s">
        <v>78</v>
      </c>
      <c r="T278" s="8">
        <v>45395</v>
      </c>
      <c r="U278" s="7" t="s">
        <v>71</v>
      </c>
      <c r="V278" s="7" t="s">
        <v>104</v>
      </c>
      <c r="W278" s="7" t="s">
        <v>73</v>
      </c>
      <c r="X278" s="7" t="s">
        <v>73</v>
      </c>
      <c r="Y278" s="7" t="s">
        <v>105</v>
      </c>
      <c r="Z278" s="7" t="s">
        <v>264</v>
      </c>
      <c r="AA278" s="7" t="s">
        <v>2151</v>
      </c>
      <c r="AB278" s="7" t="s">
        <v>2152</v>
      </c>
      <c r="AC278" s="7" t="s">
        <v>78</v>
      </c>
      <c r="AD278" s="8"/>
      <c r="AE278" s="8"/>
      <c r="AF278" s="7"/>
      <c r="AG278" s="7" t="s">
        <v>78</v>
      </c>
      <c r="AH278" s="7" t="s">
        <v>78</v>
      </c>
      <c r="AI278" s="8"/>
      <c r="AJ278" s="7" t="s">
        <v>78</v>
      </c>
      <c r="AK278" s="7" t="s">
        <v>78</v>
      </c>
      <c r="AL278" s="7" t="b">
        <v>1</v>
      </c>
      <c r="AM278" s="7" t="s">
        <v>2153</v>
      </c>
      <c r="AN278" s="7" t="b">
        <v>0</v>
      </c>
      <c r="AO278" s="7" t="b">
        <v>0</v>
      </c>
      <c r="AP278" s="7" t="b">
        <v>0</v>
      </c>
      <c r="AQ278" s="7" t="b">
        <v>0</v>
      </c>
      <c r="AR278" s="7" t="b">
        <v>0</v>
      </c>
      <c r="AS278" s="7" t="s">
        <v>84</v>
      </c>
      <c r="AT278" s="7" t="b">
        <v>0</v>
      </c>
      <c r="AU278" s="7" t="s">
        <v>78</v>
      </c>
      <c r="AV278" s="7" t="s">
        <v>78</v>
      </c>
      <c r="AW278" s="7" t="s">
        <v>78</v>
      </c>
      <c r="AX278" s="8">
        <v>39185</v>
      </c>
      <c r="AY278" s="7" t="s">
        <v>85</v>
      </c>
      <c r="AZ278" s="7" t="s">
        <v>86</v>
      </c>
      <c r="BA278" s="7" t="s">
        <v>87</v>
      </c>
      <c r="BB278" s="7" t="b">
        <v>0</v>
      </c>
      <c r="BC278" s="7">
        <v>0</v>
      </c>
      <c r="BD278" s="7">
        <v>0</v>
      </c>
      <c r="BE278" s="7"/>
      <c r="BF278" s="7">
        <v>0</v>
      </c>
      <c r="BG278" s="7"/>
      <c r="BH278" s="7">
        <v>0</v>
      </c>
      <c r="BI278" s="7">
        <v>0</v>
      </c>
      <c r="BJ278" s="9">
        <v>231.28</v>
      </c>
    </row>
    <row r="279" spans="1:62" x14ac:dyDescent="0.25">
      <c r="A279" s="10" t="s">
        <v>817</v>
      </c>
      <c r="B279" s="11" t="s">
        <v>61</v>
      </c>
      <c r="C279" s="11" t="s">
        <v>62</v>
      </c>
      <c r="D279" s="11" t="s">
        <v>818</v>
      </c>
      <c r="E279" s="11" t="s">
        <v>818</v>
      </c>
      <c r="F279" s="11" t="s">
        <v>64</v>
      </c>
      <c r="G279" s="11" t="s">
        <v>818</v>
      </c>
      <c r="H279" s="11" t="s">
        <v>281</v>
      </c>
      <c r="I279" s="11" t="s">
        <v>66</v>
      </c>
      <c r="J279" s="11" t="s">
        <v>282</v>
      </c>
      <c r="K279" s="28">
        <v>231.44</v>
      </c>
      <c r="L279" s="28">
        <f t="shared" si="5"/>
        <v>231.44</v>
      </c>
      <c r="M279" s="28" t="e">
        <f>L279*(VLOOKUP(I279,#REF!,2,FALSE))</f>
        <v>#REF!</v>
      </c>
      <c r="N279" s="11" t="s">
        <v>67</v>
      </c>
      <c r="O279" s="11" t="s">
        <v>68</v>
      </c>
      <c r="P279" s="11" t="s">
        <v>69</v>
      </c>
      <c r="Q279" s="12">
        <v>44956.455497685187</v>
      </c>
      <c r="R279" s="12">
        <v>45321.55201388889</v>
      </c>
      <c r="S279" s="11" t="s">
        <v>70</v>
      </c>
      <c r="T279" s="12">
        <v>45321</v>
      </c>
      <c r="U279" s="11" t="s">
        <v>71</v>
      </c>
      <c r="V279" s="11" t="s">
        <v>104</v>
      </c>
      <c r="W279" s="11" t="s">
        <v>73</v>
      </c>
      <c r="X279" s="11" t="s">
        <v>73</v>
      </c>
      <c r="Y279" s="11" t="s">
        <v>92</v>
      </c>
      <c r="Z279" s="11" t="s">
        <v>75</v>
      </c>
      <c r="AA279" s="11" t="s">
        <v>122</v>
      </c>
      <c r="AB279" s="11" t="s">
        <v>819</v>
      </c>
      <c r="AC279" s="11" t="s">
        <v>78</v>
      </c>
      <c r="AD279" s="12"/>
      <c r="AE279" s="12"/>
      <c r="AF279" s="11"/>
      <c r="AG279" s="11" t="s">
        <v>78</v>
      </c>
      <c r="AH279" s="11" t="s">
        <v>78</v>
      </c>
      <c r="AI279" s="12"/>
      <c r="AJ279" s="11" t="s">
        <v>820</v>
      </c>
      <c r="AK279" s="11" t="s">
        <v>78</v>
      </c>
      <c r="AL279" s="11" t="b">
        <v>0</v>
      </c>
      <c r="AM279" s="11" t="s">
        <v>821</v>
      </c>
      <c r="AN279" s="11" t="b">
        <v>0</v>
      </c>
      <c r="AO279" s="11" t="b">
        <v>0</v>
      </c>
      <c r="AP279" s="11" t="b">
        <v>0</v>
      </c>
      <c r="AQ279" s="11" t="b">
        <v>0</v>
      </c>
      <c r="AR279" s="11" t="b">
        <v>0</v>
      </c>
      <c r="AS279" s="11" t="s">
        <v>84</v>
      </c>
      <c r="AT279" s="11" t="b">
        <v>0</v>
      </c>
      <c r="AU279" s="11" t="s">
        <v>710</v>
      </c>
      <c r="AV279" s="11" t="s">
        <v>78</v>
      </c>
      <c r="AW279" s="11" t="s">
        <v>78</v>
      </c>
      <c r="AX279" s="12">
        <v>44935</v>
      </c>
      <c r="AY279" s="11" t="s">
        <v>85</v>
      </c>
      <c r="AZ279" s="11" t="s">
        <v>86</v>
      </c>
      <c r="BA279" s="11" t="s">
        <v>87</v>
      </c>
      <c r="BB279" s="11" t="b">
        <v>0</v>
      </c>
      <c r="BC279" s="11">
        <v>0</v>
      </c>
      <c r="BD279" s="11">
        <v>0</v>
      </c>
      <c r="BE279" s="11"/>
      <c r="BF279" s="11">
        <v>0</v>
      </c>
      <c r="BG279" s="11"/>
      <c r="BH279" s="11">
        <v>0</v>
      </c>
      <c r="BI279" s="11">
        <v>0</v>
      </c>
      <c r="BJ279" s="13">
        <v>231.44</v>
      </c>
    </row>
    <row r="280" spans="1:62" x14ac:dyDescent="0.25">
      <c r="A280" s="10" t="s">
        <v>1267</v>
      </c>
      <c r="B280" s="11" t="s">
        <v>1174</v>
      </c>
      <c r="C280" s="11" t="s">
        <v>1175</v>
      </c>
      <c r="D280" s="11" t="s">
        <v>1268</v>
      </c>
      <c r="E280" s="11" t="s">
        <v>1268</v>
      </c>
      <c r="F280" s="11" t="s">
        <v>64</v>
      </c>
      <c r="G280" s="11" t="s">
        <v>1268</v>
      </c>
      <c r="H280" s="11" t="s">
        <v>281</v>
      </c>
      <c r="I280" s="11" t="s">
        <v>1176</v>
      </c>
      <c r="J280" s="11" t="s">
        <v>1177</v>
      </c>
      <c r="K280" s="28">
        <v>232</v>
      </c>
      <c r="L280" s="28">
        <f t="shared" si="5"/>
        <v>232</v>
      </c>
      <c r="M280" s="28" t="e">
        <f>L280*(VLOOKUP(I280,#REF!,2,FALSE))</f>
        <v>#REF!</v>
      </c>
      <c r="N280" s="11" t="s">
        <v>67</v>
      </c>
      <c r="O280" s="11" t="s">
        <v>68</v>
      </c>
      <c r="P280" s="11" t="s">
        <v>69</v>
      </c>
      <c r="Q280" s="12">
        <v>42767.567430555559</v>
      </c>
      <c r="R280" s="12">
        <v>45323.567430555559</v>
      </c>
      <c r="S280" s="11" t="s">
        <v>70</v>
      </c>
      <c r="T280" s="12">
        <v>45323</v>
      </c>
      <c r="U280" s="11" t="s">
        <v>71</v>
      </c>
      <c r="V280" s="11" t="s">
        <v>104</v>
      </c>
      <c r="W280" s="11" t="s">
        <v>73</v>
      </c>
      <c r="X280" s="11" t="s">
        <v>73</v>
      </c>
      <c r="Y280" s="11" t="s">
        <v>105</v>
      </c>
      <c r="Z280" s="11" t="s">
        <v>106</v>
      </c>
      <c r="AA280" s="11" t="s">
        <v>1178</v>
      </c>
      <c r="AB280" s="11" t="s">
        <v>1269</v>
      </c>
      <c r="AC280" s="11" t="s">
        <v>78</v>
      </c>
      <c r="AD280" s="12"/>
      <c r="AE280" s="12"/>
      <c r="AF280" s="11"/>
      <c r="AG280" s="11" t="s">
        <v>78</v>
      </c>
      <c r="AH280" s="11" t="s">
        <v>78</v>
      </c>
      <c r="AI280" s="12"/>
      <c r="AJ280" s="11" t="s">
        <v>78</v>
      </c>
      <c r="AK280" s="11" t="s">
        <v>78</v>
      </c>
      <c r="AL280" s="11" t="b">
        <v>0</v>
      </c>
      <c r="AM280" s="11" t="s">
        <v>1270</v>
      </c>
      <c r="AN280" s="11" t="b">
        <v>0</v>
      </c>
      <c r="AO280" s="11" t="b">
        <v>0</v>
      </c>
      <c r="AP280" s="11" t="b">
        <v>0</v>
      </c>
      <c r="AQ280" s="11" t="b">
        <v>0</v>
      </c>
      <c r="AR280" s="11" t="b">
        <v>0</v>
      </c>
      <c r="AS280" s="11" t="s">
        <v>84</v>
      </c>
      <c r="AT280" s="11" t="b">
        <v>0</v>
      </c>
      <c r="AU280" s="11" t="s">
        <v>317</v>
      </c>
      <c r="AV280" s="11" t="s">
        <v>78</v>
      </c>
      <c r="AW280" s="11" t="s">
        <v>78</v>
      </c>
      <c r="AX280" s="12">
        <v>42775</v>
      </c>
      <c r="AY280" s="11" t="s">
        <v>85</v>
      </c>
      <c r="AZ280" s="11" t="s">
        <v>86</v>
      </c>
      <c r="BA280" s="11" t="s">
        <v>87</v>
      </c>
      <c r="BB280" s="11" t="b">
        <v>0</v>
      </c>
      <c r="BC280" s="11">
        <v>0</v>
      </c>
      <c r="BD280" s="11">
        <v>0</v>
      </c>
      <c r="BE280" s="11"/>
      <c r="BF280" s="11">
        <v>0</v>
      </c>
      <c r="BG280" s="11"/>
      <c r="BH280" s="11">
        <v>0</v>
      </c>
      <c r="BI280" s="11">
        <v>0</v>
      </c>
      <c r="BJ280" s="13">
        <v>232</v>
      </c>
    </row>
    <row r="281" spans="1:62" x14ac:dyDescent="0.25">
      <c r="A281" s="10" t="s">
        <v>1189</v>
      </c>
      <c r="B281" s="11" t="s">
        <v>1174</v>
      </c>
      <c r="C281" s="11" t="s">
        <v>1175</v>
      </c>
      <c r="D281" s="11" t="s">
        <v>1190</v>
      </c>
      <c r="E281" s="11" t="s">
        <v>1191</v>
      </c>
      <c r="F281" s="11" t="s">
        <v>64</v>
      </c>
      <c r="G281" s="11" t="s">
        <v>1191</v>
      </c>
      <c r="H281" s="11" t="s">
        <v>281</v>
      </c>
      <c r="I281" s="11" t="s">
        <v>1176</v>
      </c>
      <c r="J281" s="11" t="s">
        <v>1177</v>
      </c>
      <c r="K281" s="28">
        <v>232.2</v>
      </c>
      <c r="L281" s="28">
        <f t="shared" si="5"/>
        <v>232.2</v>
      </c>
      <c r="M281" s="28" t="e">
        <f>L281*(VLOOKUP(I281,#REF!,2,FALSE))</f>
        <v>#REF!</v>
      </c>
      <c r="N281" s="11" t="s">
        <v>67</v>
      </c>
      <c r="O281" s="11" t="s">
        <v>68</v>
      </c>
      <c r="P281" s="11" t="s">
        <v>69</v>
      </c>
      <c r="Q281" s="12">
        <v>40909</v>
      </c>
      <c r="R281" s="12">
        <v>45292</v>
      </c>
      <c r="S281" s="11" t="s">
        <v>70</v>
      </c>
      <c r="T281" s="12">
        <v>45292</v>
      </c>
      <c r="U281" s="11" t="s">
        <v>71</v>
      </c>
      <c r="V281" s="11" t="s">
        <v>104</v>
      </c>
      <c r="W281" s="11" t="s">
        <v>73</v>
      </c>
      <c r="X281" s="11" t="s">
        <v>73</v>
      </c>
      <c r="Y281" s="11" t="s">
        <v>74</v>
      </c>
      <c r="Z281" s="11" t="s">
        <v>106</v>
      </c>
      <c r="AA281" s="11" t="s">
        <v>1178</v>
      </c>
      <c r="AB281" s="11" t="s">
        <v>1192</v>
      </c>
      <c r="AC281" s="11" t="s">
        <v>78</v>
      </c>
      <c r="AD281" s="12"/>
      <c r="AE281" s="12"/>
      <c r="AF281" s="11"/>
      <c r="AG281" s="11" t="s">
        <v>78</v>
      </c>
      <c r="AH281" s="11" t="s">
        <v>78</v>
      </c>
      <c r="AI281" s="12"/>
      <c r="AJ281" s="11" t="s">
        <v>1193</v>
      </c>
      <c r="AK281" s="11" t="s">
        <v>78</v>
      </c>
      <c r="AL281" s="11" t="b">
        <v>0</v>
      </c>
      <c r="AM281" s="11" t="s">
        <v>1194</v>
      </c>
      <c r="AN281" s="11" t="b">
        <v>0</v>
      </c>
      <c r="AO281" s="11" t="b">
        <v>0</v>
      </c>
      <c r="AP281" s="11" t="b">
        <v>0</v>
      </c>
      <c r="AQ281" s="11" t="b">
        <v>0</v>
      </c>
      <c r="AR281" s="11" t="b">
        <v>0</v>
      </c>
      <c r="AS281" s="11" t="s">
        <v>84</v>
      </c>
      <c r="AT281" s="11" t="b">
        <v>0</v>
      </c>
      <c r="AU281" s="11" t="s">
        <v>1182</v>
      </c>
      <c r="AV281" s="11" t="s">
        <v>78</v>
      </c>
      <c r="AW281" s="11" t="s">
        <v>78</v>
      </c>
      <c r="AX281" s="12">
        <v>40941</v>
      </c>
      <c r="AY281" s="11" t="s">
        <v>85</v>
      </c>
      <c r="AZ281" s="11" t="s">
        <v>86</v>
      </c>
      <c r="BA281" s="11" t="s">
        <v>87</v>
      </c>
      <c r="BB281" s="11" t="b">
        <v>0</v>
      </c>
      <c r="BC281" s="11">
        <v>0</v>
      </c>
      <c r="BD281" s="11">
        <v>0</v>
      </c>
      <c r="BE281" s="11"/>
      <c r="BF281" s="11">
        <v>0</v>
      </c>
      <c r="BG281" s="11"/>
      <c r="BH281" s="11">
        <v>0</v>
      </c>
      <c r="BI281" s="11">
        <v>0</v>
      </c>
      <c r="BJ281" s="13">
        <v>232.2</v>
      </c>
    </row>
    <row r="282" spans="1:62" x14ac:dyDescent="0.25">
      <c r="A282" s="10" t="s">
        <v>2814</v>
      </c>
      <c r="B282" s="11" t="s">
        <v>1395</v>
      </c>
      <c r="C282" s="11" t="s">
        <v>1396</v>
      </c>
      <c r="D282" s="11" t="s">
        <v>351</v>
      </c>
      <c r="E282" s="11" t="s">
        <v>351</v>
      </c>
      <c r="F282" s="11" t="s">
        <v>64</v>
      </c>
      <c r="G282" s="11" t="s">
        <v>351</v>
      </c>
      <c r="H282" s="11" t="s">
        <v>2330</v>
      </c>
      <c r="I282" s="11" t="s">
        <v>1397</v>
      </c>
      <c r="J282" s="11" t="s">
        <v>2691</v>
      </c>
      <c r="K282" s="28">
        <v>232.23</v>
      </c>
      <c r="L282" s="28">
        <f t="shared" si="5"/>
        <v>232.23</v>
      </c>
      <c r="M282" s="28" t="e">
        <f>L282*(VLOOKUP(I282,#REF!,2,FALSE))</f>
        <v>#REF!</v>
      </c>
      <c r="N282" s="11" t="s">
        <v>67</v>
      </c>
      <c r="O282" s="11" t="s">
        <v>68</v>
      </c>
      <c r="P282" s="11" t="s">
        <v>69</v>
      </c>
      <c r="Q282" s="12">
        <v>43131</v>
      </c>
      <c r="R282" s="12">
        <v>45322.364675925928</v>
      </c>
      <c r="S282" s="11" t="s">
        <v>70</v>
      </c>
      <c r="T282" s="12">
        <v>45322</v>
      </c>
      <c r="U282" s="11" t="s">
        <v>71</v>
      </c>
      <c r="V282" s="11" t="s">
        <v>104</v>
      </c>
      <c r="W282" s="11" t="s">
        <v>73</v>
      </c>
      <c r="X282" s="11" t="s">
        <v>73</v>
      </c>
      <c r="Y282" s="11" t="s">
        <v>74</v>
      </c>
      <c r="Z282" s="11" t="s">
        <v>106</v>
      </c>
      <c r="AA282" s="11" t="s">
        <v>1398</v>
      </c>
      <c r="AB282" s="11" t="s">
        <v>2815</v>
      </c>
      <c r="AC282" s="11" t="s">
        <v>78</v>
      </c>
      <c r="AD282" s="12"/>
      <c r="AE282" s="12"/>
      <c r="AF282" s="11"/>
      <c r="AG282" s="11" t="s">
        <v>78</v>
      </c>
      <c r="AH282" s="11" t="s">
        <v>78</v>
      </c>
      <c r="AI282" s="12"/>
      <c r="AJ282" s="11" t="s">
        <v>2816</v>
      </c>
      <c r="AK282" s="11" t="s">
        <v>78</v>
      </c>
      <c r="AL282" s="11" t="b">
        <v>0</v>
      </c>
      <c r="AM282" s="11" t="s">
        <v>2817</v>
      </c>
      <c r="AN282" s="11" t="b">
        <v>0</v>
      </c>
      <c r="AO282" s="11" t="b">
        <v>0</v>
      </c>
      <c r="AP282" s="11" t="b">
        <v>0</v>
      </c>
      <c r="AQ282" s="11" t="b">
        <v>0</v>
      </c>
      <c r="AR282" s="11" t="b">
        <v>0</v>
      </c>
      <c r="AS282" s="11" t="s">
        <v>132</v>
      </c>
      <c r="AT282" s="11" t="b">
        <v>0</v>
      </c>
      <c r="AU282" s="11" t="s">
        <v>1700</v>
      </c>
      <c r="AV282" s="11" t="s">
        <v>78</v>
      </c>
      <c r="AW282" s="11" t="s">
        <v>78</v>
      </c>
      <c r="AX282" s="12">
        <v>43124</v>
      </c>
      <c r="AY282" s="11" t="s">
        <v>85</v>
      </c>
      <c r="AZ282" s="11" t="s">
        <v>86</v>
      </c>
      <c r="BA282" s="11" t="s">
        <v>87</v>
      </c>
      <c r="BB282" s="11" t="b">
        <v>0</v>
      </c>
      <c r="BC282" s="11">
        <v>1</v>
      </c>
      <c r="BD282" s="11">
        <v>0</v>
      </c>
      <c r="BE282" s="11">
        <v>0</v>
      </c>
      <c r="BF282" s="11">
        <v>0</v>
      </c>
      <c r="BG282" s="11"/>
      <c r="BH282" s="11">
        <v>0</v>
      </c>
      <c r="BI282" s="11">
        <v>0</v>
      </c>
      <c r="BJ282" s="13">
        <v>232.23</v>
      </c>
    </row>
    <row r="283" spans="1:62" x14ac:dyDescent="0.25">
      <c r="A283" s="6" t="s">
        <v>750</v>
      </c>
      <c r="B283" s="7" t="s">
        <v>61</v>
      </c>
      <c r="C283" s="7" t="s">
        <v>62</v>
      </c>
      <c r="D283" s="7" t="s">
        <v>751</v>
      </c>
      <c r="E283" s="7" t="s">
        <v>751</v>
      </c>
      <c r="F283" s="7" t="s">
        <v>64</v>
      </c>
      <c r="G283" s="7" t="s">
        <v>751</v>
      </c>
      <c r="H283" s="7" t="s">
        <v>281</v>
      </c>
      <c r="I283" s="7" t="s">
        <v>66</v>
      </c>
      <c r="J283" s="7" t="s">
        <v>282</v>
      </c>
      <c r="K283" s="33">
        <v>232.51</v>
      </c>
      <c r="L283" s="33">
        <f t="shared" si="5"/>
        <v>232.51</v>
      </c>
      <c r="M283" s="33" t="e">
        <f>L283*(VLOOKUP(I283,#REF!,2,FALSE))</f>
        <v>#REF!</v>
      </c>
      <c r="N283" s="7" t="s">
        <v>67</v>
      </c>
      <c r="O283" s="7" t="s">
        <v>68</v>
      </c>
      <c r="P283" s="7" t="s">
        <v>69</v>
      </c>
      <c r="Q283" s="8">
        <v>44872.46875</v>
      </c>
      <c r="R283" s="8">
        <v>45237.39943287037</v>
      </c>
      <c r="S283" s="7" t="s">
        <v>70</v>
      </c>
      <c r="T283" s="8">
        <v>45237</v>
      </c>
      <c r="U283" s="7" t="s">
        <v>71</v>
      </c>
      <c r="V283" s="7" t="s">
        <v>104</v>
      </c>
      <c r="W283" s="7" t="s">
        <v>73</v>
      </c>
      <c r="X283" s="7" t="s">
        <v>73</v>
      </c>
      <c r="Y283" s="7" t="s">
        <v>287</v>
      </c>
      <c r="Z283" s="7" t="s">
        <v>75</v>
      </c>
      <c r="AA283" s="7" t="s">
        <v>122</v>
      </c>
      <c r="AB283" s="7" t="s">
        <v>752</v>
      </c>
      <c r="AC283" s="7" t="s">
        <v>78</v>
      </c>
      <c r="AD283" s="8"/>
      <c r="AE283" s="8"/>
      <c r="AF283" s="7"/>
      <c r="AG283" s="7" t="s">
        <v>78</v>
      </c>
      <c r="AH283" s="7" t="s">
        <v>78</v>
      </c>
      <c r="AI283" s="8"/>
      <c r="AJ283" s="7" t="s">
        <v>753</v>
      </c>
      <c r="AK283" s="7" t="s">
        <v>78</v>
      </c>
      <c r="AL283" s="7" t="b">
        <v>0</v>
      </c>
      <c r="AM283" s="7" t="s">
        <v>754</v>
      </c>
      <c r="AN283" s="7" t="b">
        <v>0</v>
      </c>
      <c r="AO283" s="7" t="b">
        <v>0</v>
      </c>
      <c r="AP283" s="7" t="b">
        <v>0</v>
      </c>
      <c r="AQ283" s="7" t="b">
        <v>0</v>
      </c>
      <c r="AR283" s="7" t="b">
        <v>0</v>
      </c>
      <c r="AS283" s="7" t="s">
        <v>84</v>
      </c>
      <c r="AT283" s="7" t="b">
        <v>0</v>
      </c>
      <c r="AU283" s="7" t="s">
        <v>317</v>
      </c>
      <c r="AV283" s="7" t="s">
        <v>78</v>
      </c>
      <c r="AW283" s="7" t="s">
        <v>78</v>
      </c>
      <c r="AX283" s="8">
        <v>44850</v>
      </c>
      <c r="AY283" s="7" t="s">
        <v>85</v>
      </c>
      <c r="AZ283" s="7" t="s">
        <v>86</v>
      </c>
      <c r="BA283" s="7" t="s">
        <v>87</v>
      </c>
      <c r="BB283" s="7" t="b">
        <v>0</v>
      </c>
      <c r="BC283" s="7">
        <v>0</v>
      </c>
      <c r="BD283" s="7">
        <v>0</v>
      </c>
      <c r="BE283" s="7"/>
      <c r="BF283" s="7">
        <v>0</v>
      </c>
      <c r="BG283" s="7"/>
      <c r="BH283" s="7">
        <v>0</v>
      </c>
      <c r="BI283" s="7">
        <v>0</v>
      </c>
      <c r="BJ283" s="9">
        <v>232.51</v>
      </c>
    </row>
    <row r="284" spans="1:62" x14ac:dyDescent="0.25">
      <c r="A284" s="10" t="s">
        <v>1282</v>
      </c>
      <c r="B284" s="11" t="s">
        <v>1174</v>
      </c>
      <c r="C284" s="11" t="s">
        <v>1175</v>
      </c>
      <c r="D284" s="11" t="s">
        <v>1283</v>
      </c>
      <c r="E284" s="11" t="s">
        <v>1283</v>
      </c>
      <c r="F284" s="11" t="s">
        <v>64</v>
      </c>
      <c r="G284" s="11"/>
      <c r="H284" s="11" t="s">
        <v>281</v>
      </c>
      <c r="I284" s="11" t="s">
        <v>1176</v>
      </c>
      <c r="J284" s="11" t="s">
        <v>1279</v>
      </c>
      <c r="K284" s="28">
        <v>234</v>
      </c>
      <c r="L284" s="28">
        <f t="shared" si="5"/>
        <v>234</v>
      </c>
      <c r="M284" s="28" t="e">
        <f>L284*(VLOOKUP(I284,#REF!,2,FALSE))</f>
        <v>#REF!</v>
      </c>
      <c r="N284" s="11" t="s">
        <v>67</v>
      </c>
      <c r="O284" s="11" t="s">
        <v>68</v>
      </c>
      <c r="P284" s="11" t="s">
        <v>69</v>
      </c>
      <c r="Q284" s="12">
        <v>44382.509513888886</v>
      </c>
      <c r="R284" s="12">
        <v>45478.509513888886</v>
      </c>
      <c r="S284" s="11" t="s">
        <v>70</v>
      </c>
      <c r="T284" s="12">
        <v>45478</v>
      </c>
      <c r="U284" s="11" t="s">
        <v>71</v>
      </c>
      <c r="V284" s="11" t="s">
        <v>104</v>
      </c>
      <c r="W284" s="11" t="s">
        <v>73</v>
      </c>
      <c r="X284" s="11" t="s">
        <v>73</v>
      </c>
      <c r="Y284" s="11" t="s">
        <v>74</v>
      </c>
      <c r="Z284" s="11" t="s">
        <v>106</v>
      </c>
      <c r="AA284" s="11" t="s">
        <v>1178</v>
      </c>
      <c r="AB284" s="11" t="s">
        <v>1284</v>
      </c>
      <c r="AC284" s="11" t="s">
        <v>78</v>
      </c>
      <c r="AD284" s="12"/>
      <c r="AE284" s="12"/>
      <c r="AF284" s="11"/>
      <c r="AG284" s="11" t="s">
        <v>78</v>
      </c>
      <c r="AH284" s="11" t="s">
        <v>78</v>
      </c>
      <c r="AI284" s="12"/>
      <c r="AJ284" s="11" t="s">
        <v>78</v>
      </c>
      <c r="AK284" s="11" t="s">
        <v>78</v>
      </c>
      <c r="AL284" s="11" t="b">
        <v>0</v>
      </c>
      <c r="AM284" s="11" t="s">
        <v>1285</v>
      </c>
      <c r="AN284" s="11" t="b">
        <v>0</v>
      </c>
      <c r="AO284" s="11" t="b">
        <v>0</v>
      </c>
      <c r="AP284" s="11" t="b">
        <v>0</v>
      </c>
      <c r="AQ284" s="11" t="b">
        <v>0</v>
      </c>
      <c r="AR284" s="11" t="b">
        <v>0</v>
      </c>
      <c r="AS284" s="11" t="s">
        <v>84</v>
      </c>
      <c r="AT284" s="11" t="b">
        <v>0</v>
      </c>
      <c r="AU284" s="11" t="s">
        <v>1258</v>
      </c>
      <c r="AV284" s="11" t="s">
        <v>734</v>
      </c>
      <c r="AW284" s="11" t="s">
        <v>78</v>
      </c>
      <c r="AX284" s="12">
        <v>44385</v>
      </c>
      <c r="AY284" s="11" t="s">
        <v>85</v>
      </c>
      <c r="AZ284" s="11" t="s">
        <v>86</v>
      </c>
      <c r="BA284" s="11" t="s">
        <v>87</v>
      </c>
      <c r="BB284" s="11" t="b">
        <v>0</v>
      </c>
      <c r="BC284" s="11">
        <v>0</v>
      </c>
      <c r="BD284" s="11">
        <v>0</v>
      </c>
      <c r="BE284" s="11"/>
      <c r="BF284" s="11">
        <v>0</v>
      </c>
      <c r="BG284" s="11"/>
      <c r="BH284" s="11">
        <v>0</v>
      </c>
      <c r="BI284" s="11">
        <v>0</v>
      </c>
      <c r="BJ284" s="13">
        <v>234</v>
      </c>
    </row>
    <row r="285" spans="1:62" x14ac:dyDescent="0.25">
      <c r="A285" s="6" t="s">
        <v>1623</v>
      </c>
      <c r="B285" s="7" t="s">
        <v>1395</v>
      </c>
      <c r="C285" s="7" t="s">
        <v>1396</v>
      </c>
      <c r="D285" s="7" t="s">
        <v>761</v>
      </c>
      <c r="E285" s="7" t="s">
        <v>761</v>
      </c>
      <c r="F285" s="7" t="s">
        <v>64</v>
      </c>
      <c r="G285" s="7" t="s">
        <v>761</v>
      </c>
      <c r="H285" s="7" t="s">
        <v>281</v>
      </c>
      <c r="I285" s="7" t="s">
        <v>1397</v>
      </c>
      <c r="J285" s="7" t="s">
        <v>1406</v>
      </c>
      <c r="K285" s="33">
        <v>234.22</v>
      </c>
      <c r="L285" s="33">
        <f t="shared" si="5"/>
        <v>234.22</v>
      </c>
      <c r="M285" s="33" t="e">
        <f>L285*(VLOOKUP(I285,#REF!,2,FALSE))</f>
        <v>#REF!</v>
      </c>
      <c r="N285" s="7" t="s">
        <v>67</v>
      </c>
      <c r="O285" s="7" t="s">
        <v>68</v>
      </c>
      <c r="P285" s="7" t="s">
        <v>69</v>
      </c>
      <c r="Q285" s="8">
        <v>42656.61377314815</v>
      </c>
      <c r="R285" s="8">
        <v>45212.61377314815</v>
      </c>
      <c r="S285" s="7" t="s">
        <v>70</v>
      </c>
      <c r="T285" s="8">
        <v>45212</v>
      </c>
      <c r="U285" s="7" t="s">
        <v>71</v>
      </c>
      <c r="V285" s="7" t="s">
        <v>104</v>
      </c>
      <c r="W285" s="7" t="s">
        <v>73</v>
      </c>
      <c r="X285" s="7" t="s">
        <v>73</v>
      </c>
      <c r="Y285" s="7" t="s">
        <v>74</v>
      </c>
      <c r="Z285" s="7" t="s">
        <v>106</v>
      </c>
      <c r="AA285" s="7" t="s">
        <v>1624</v>
      </c>
      <c r="AB285" s="7" t="s">
        <v>1625</v>
      </c>
      <c r="AC285" s="7" t="s">
        <v>1626</v>
      </c>
      <c r="AD285" s="8"/>
      <c r="AE285" s="8"/>
      <c r="AF285" s="7"/>
      <c r="AG285" s="7" t="s">
        <v>78</v>
      </c>
      <c r="AH285" s="7" t="s">
        <v>78</v>
      </c>
      <c r="AI285" s="8"/>
      <c r="AJ285" s="7" t="s">
        <v>78</v>
      </c>
      <c r="AK285" s="7" t="s">
        <v>78</v>
      </c>
      <c r="AL285" s="7" t="b">
        <v>0</v>
      </c>
      <c r="AM285" s="7" t="s">
        <v>1627</v>
      </c>
      <c r="AN285" s="7" t="b">
        <v>0</v>
      </c>
      <c r="AO285" s="7" t="b">
        <v>0</v>
      </c>
      <c r="AP285" s="7" t="b">
        <v>0</v>
      </c>
      <c r="AQ285" s="7" t="b">
        <v>0</v>
      </c>
      <c r="AR285" s="7" t="b">
        <v>0</v>
      </c>
      <c r="AS285" s="7" t="s">
        <v>84</v>
      </c>
      <c r="AT285" s="7" t="b">
        <v>0</v>
      </c>
      <c r="AU285" s="7" t="s">
        <v>317</v>
      </c>
      <c r="AV285" s="7" t="s">
        <v>78</v>
      </c>
      <c r="AW285" s="7" t="s">
        <v>78</v>
      </c>
      <c r="AX285" s="8">
        <v>42629</v>
      </c>
      <c r="AY285" s="7" t="s">
        <v>85</v>
      </c>
      <c r="AZ285" s="7" t="s">
        <v>86</v>
      </c>
      <c r="BA285" s="7" t="s">
        <v>87</v>
      </c>
      <c r="BB285" s="7" t="b">
        <v>0</v>
      </c>
      <c r="BC285" s="7">
        <v>4</v>
      </c>
      <c r="BD285" s="7">
        <v>4</v>
      </c>
      <c r="BE285" s="7">
        <v>450.88</v>
      </c>
      <c r="BF285" s="7">
        <v>0</v>
      </c>
      <c r="BG285" s="7"/>
      <c r="BH285" s="7">
        <v>0</v>
      </c>
      <c r="BI285" s="7">
        <v>0</v>
      </c>
      <c r="BJ285" s="9">
        <v>234.22</v>
      </c>
    </row>
    <row r="286" spans="1:62" x14ac:dyDescent="0.25">
      <c r="A286" s="10" t="s">
        <v>1910</v>
      </c>
      <c r="B286" s="11" t="s">
        <v>1395</v>
      </c>
      <c r="C286" s="11" t="s">
        <v>1396</v>
      </c>
      <c r="D286" s="11" t="s">
        <v>690</v>
      </c>
      <c r="E286" s="11" t="s">
        <v>690</v>
      </c>
      <c r="F286" s="11" t="s">
        <v>64</v>
      </c>
      <c r="G286" s="11" t="s">
        <v>690</v>
      </c>
      <c r="H286" s="11" t="s">
        <v>281</v>
      </c>
      <c r="I286" s="11" t="s">
        <v>1397</v>
      </c>
      <c r="J286" s="11" t="s">
        <v>1406</v>
      </c>
      <c r="K286" s="28">
        <v>234.69</v>
      </c>
      <c r="L286" s="28">
        <f t="shared" si="5"/>
        <v>234.69</v>
      </c>
      <c r="M286" s="28" t="e">
        <f>L286*(VLOOKUP(I286,#REF!,2,FALSE))</f>
        <v>#REF!</v>
      </c>
      <c r="N286" s="11" t="s">
        <v>67</v>
      </c>
      <c r="O286" s="11" t="s">
        <v>68</v>
      </c>
      <c r="P286" s="11" t="s">
        <v>69</v>
      </c>
      <c r="Q286" s="12">
        <v>44327.315335648149</v>
      </c>
      <c r="R286" s="12">
        <v>45423.315335648149</v>
      </c>
      <c r="S286" s="11" t="s">
        <v>70</v>
      </c>
      <c r="T286" s="12">
        <v>45423</v>
      </c>
      <c r="U286" s="11" t="s">
        <v>71</v>
      </c>
      <c r="V286" s="11" t="s">
        <v>104</v>
      </c>
      <c r="W286" s="11" t="s">
        <v>73</v>
      </c>
      <c r="X286" s="11" t="s">
        <v>73</v>
      </c>
      <c r="Y286" s="11" t="s">
        <v>74</v>
      </c>
      <c r="Z286" s="11" t="s">
        <v>106</v>
      </c>
      <c r="AA286" s="11" t="s">
        <v>1398</v>
      </c>
      <c r="AB286" s="11" t="s">
        <v>1911</v>
      </c>
      <c r="AC286" s="11" t="s">
        <v>1912</v>
      </c>
      <c r="AD286" s="12"/>
      <c r="AE286" s="12"/>
      <c r="AF286" s="11"/>
      <c r="AG286" s="11" t="s">
        <v>78</v>
      </c>
      <c r="AH286" s="11" t="s">
        <v>78</v>
      </c>
      <c r="AI286" s="12"/>
      <c r="AJ286" s="11" t="s">
        <v>78</v>
      </c>
      <c r="AK286" s="11" t="s">
        <v>78</v>
      </c>
      <c r="AL286" s="11" t="b">
        <v>0</v>
      </c>
      <c r="AM286" s="11" t="s">
        <v>1913</v>
      </c>
      <c r="AN286" s="11" t="b">
        <v>0</v>
      </c>
      <c r="AO286" s="11" t="b">
        <v>0</v>
      </c>
      <c r="AP286" s="11" t="b">
        <v>0</v>
      </c>
      <c r="AQ286" s="11" t="b">
        <v>0</v>
      </c>
      <c r="AR286" s="11" t="b">
        <v>0</v>
      </c>
      <c r="AS286" s="11" t="s">
        <v>84</v>
      </c>
      <c r="AT286" s="11" t="b">
        <v>0</v>
      </c>
      <c r="AU286" s="11" t="s">
        <v>317</v>
      </c>
      <c r="AV286" s="11" t="s">
        <v>78</v>
      </c>
      <c r="AW286" s="11" t="s">
        <v>78</v>
      </c>
      <c r="AX286" s="12">
        <v>44330</v>
      </c>
      <c r="AY286" s="11" t="s">
        <v>85</v>
      </c>
      <c r="AZ286" s="11" t="s">
        <v>86</v>
      </c>
      <c r="BA286" s="11" t="s">
        <v>87</v>
      </c>
      <c r="BB286" s="11" t="b">
        <v>0</v>
      </c>
      <c r="BC286" s="11">
        <v>3</v>
      </c>
      <c r="BD286" s="11">
        <v>3</v>
      </c>
      <c r="BE286" s="11">
        <v>543.9</v>
      </c>
      <c r="BF286" s="11">
        <v>1</v>
      </c>
      <c r="BG286" s="11">
        <v>200</v>
      </c>
      <c r="BH286" s="11">
        <v>1</v>
      </c>
      <c r="BI286" s="11">
        <v>200</v>
      </c>
      <c r="BJ286" s="13">
        <v>234.69</v>
      </c>
    </row>
    <row r="287" spans="1:62" x14ac:dyDescent="0.25">
      <c r="A287" s="6" t="s">
        <v>1205</v>
      </c>
      <c r="B287" s="7" t="s">
        <v>1174</v>
      </c>
      <c r="C287" s="7" t="s">
        <v>1175</v>
      </c>
      <c r="D287" s="7" t="s">
        <v>1206</v>
      </c>
      <c r="E287" s="7" t="s">
        <v>1207</v>
      </c>
      <c r="F287" s="7" t="s">
        <v>64</v>
      </c>
      <c r="G287" s="7" t="s">
        <v>1207</v>
      </c>
      <c r="H287" s="7" t="s">
        <v>281</v>
      </c>
      <c r="I287" s="7" t="s">
        <v>1176</v>
      </c>
      <c r="J287" s="7" t="s">
        <v>1177</v>
      </c>
      <c r="K287" s="33">
        <v>235.8</v>
      </c>
      <c r="L287" s="33">
        <f t="shared" si="5"/>
        <v>235.8</v>
      </c>
      <c r="M287" s="33" t="e">
        <f>L287*(VLOOKUP(I287,#REF!,2,FALSE))</f>
        <v>#REF!</v>
      </c>
      <c r="N287" s="7" t="s">
        <v>67</v>
      </c>
      <c r="O287" s="7" t="s">
        <v>68</v>
      </c>
      <c r="P287" s="7" t="s">
        <v>69</v>
      </c>
      <c r="Q287" s="8">
        <v>41337.398425925923</v>
      </c>
      <c r="R287" s="8">
        <v>45355.398425925923</v>
      </c>
      <c r="S287" s="7" t="s">
        <v>70</v>
      </c>
      <c r="T287" s="8">
        <v>45355</v>
      </c>
      <c r="U287" s="7" t="s">
        <v>71</v>
      </c>
      <c r="V287" s="7" t="s">
        <v>104</v>
      </c>
      <c r="W287" s="7" t="s">
        <v>73</v>
      </c>
      <c r="X287" s="7" t="s">
        <v>73</v>
      </c>
      <c r="Y287" s="7" t="s">
        <v>74</v>
      </c>
      <c r="Z287" s="7" t="s">
        <v>106</v>
      </c>
      <c r="AA287" s="7" t="s">
        <v>1178</v>
      </c>
      <c r="AB287" s="7" t="s">
        <v>1208</v>
      </c>
      <c r="AC287" s="7" t="s">
        <v>78</v>
      </c>
      <c r="AD287" s="8"/>
      <c r="AE287" s="8"/>
      <c r="AF287" s="7"/>
      <c r="AG287" s="7" t="s">
        <v>78</v>
      </c>
      <c r="AH287" s="7" t="s">
        <v>78</v>
      </c>
      <c r="AI287" s="8"/>
      <c r="AJ287" s="7" t="s">
        <v>78</v>
      </c>
      <c r="AK287" s="7" t="s">
        <v>78</v>
      </c>
      <c r="AL287" s="7" t="b">
        <v>0</v>
      </c>
      <c r="AM287" s="7" t="s">
        <v>1209</v>
      </c>
      <c r="AN287" s="7" t="b">
        <v>0</v>
      </c>
      <c r="AO287" s="7" t="b">
        <v>0</v>
      </c>
      <c r="AP287" s="7" t="b">
        <v>0</v>
      </c>
      <c r="AQ287" s="7" t="b">
        <v>0</v>
      </c>
      <c r="AR287" s="7" t="b">
        <v>0</v>
      </c>
      <c r="AS287" s="7" t="s">
        <v>84</v>
      </c>
      <c r="AT287" s="7" t="b">
        <v>0</v>
      </c>
      <c r="AU287" s="7" t="s">
        <v>1210</v>
      </c>
      <c r="AV287" s="7" t="s">
        <v>78</v>
      </c>
      <c r="AW287" s="7" t="s">
        <v>78</v>
      </c>
      <c r="AX287" s="8">
        <v>41346</v>
      </c>
      <c r="AY287" s="7" t="s">
        <v>85</v>
      </c>
      <c r="AZ287" s="7" t="s">
        <v>86</v>
      </c>
      <c r="BA287" s="7" t="s">
        <v>87</v>
      </c>
      <c r="BB287" s="7" t="b">
        <v>0</v>
      </c>
      <c r="BC287" s="7">
        <v>0</v>
      </c>
      <c r="BD287" s="7">
        <v>0</v>
      </c>
      <c r="BE287" s="7"/>
      <c r="BF287" s="7">
        <v>0</v>
      </c>
      <c r="BG287" s="7"/>
      <c r="BH287" s="7">
        <v>0</v>
      </c>
      <c r="BI287" s="7">
        <v>0</v>
      </c>
      <c r="BJ287" s="9">
        <v>235.8</v>
      </c>
    </row>
    <row r="288" spans="1:62" x14ac:dyDescent="0.25">
      <c r="A288" s="10" t="s">
        <v>1576</v>
      </c>
      <c r="B288" s="11" t="s">
        <v>1395</v>
      </c>
      <c r="C288" s="11" t="s">
        <v>1396</v>
      </c>
      <c r="D288" s="11" t="s">
        <v>999</v>
      </c>
      <c r="E288" s="11" t="s">
        <v>999</v>
      </c>
      <c r="F288" s="11" t="s">
        <v>64</v>
      </c>
      <c r="G288" s="11" t="s">
        <v>999</v>
      </c>
      <c r="H288" s="11" t="s">
        <v>281</v>
      </c>
      <c r="I288" s="11" t="s">
        <v>1397</v>
      </c>
      <c r="J288" s="11" t="s">
        <v>1406</v>
      </c>
      <c r="K288" s="28">
        <v>235.8</v>
      </c>
      <c r="L288" s="28">
        <f t="shared" si="5"/>
        <v>235.8</v>
      </c>
      <c r="M288" s="28" t="e">
        <f>L288*(VLOOKUP(I288,#REF!,2,FALSE))</f>
        <v>#REF!</v>
      </c>
      <c r="N288" s="11" t="s">
        <v>67</v>
      </c>
      <c r="O288" s="11" t="s">
        <v>68</v>
      </c>
      <c r="P288" s="11" t="s">
        <v>69</v>
      </c>
      <c r="Q288" s="12">
        <v>42074.350219907406</v>
      </c>
      <c r="R288" s="12">
        <v>45362.350219907406</v>
      </c>
      <c r="S288" s="11" t="s">
        <v>70</v>
      </c>
      <c r="T288" s="12">
        <v>45362</v>
      </c>
      <c r="U288" s="11" t="s">
        <v>71</v>
      </c>
      <c r="V288" s="11" t="s">
        <v>104</v>
      </c>
      <c r="W288" s="11" t="s">
        <v>73</v>
      </c>
      <c r="X288" s="11" t="s">
        <v>73</v>
      </c>
      <c r="Y288" s="11" t="s">
        <v>74</v>
      </c>
      <c r="Z288" s="11" t="s">
        <v>106</v>
      </c>
      <c r="AA288" s="11" t="s">
        <v>1398</v>
      </c>
      <c r="AB288" s="11" t="s">
        <v>1577</v>
      </c>
      <c r="AC288" s="11" t="s">
        <v>78</v>
      </c>
      <c r="AD288" s="12"/>
      <c r="AE288" s="12"/>
      <c r="AF288" s="11"/>
      <c r="AG288" s="11" t="s">
        <v>78</v>
      </c>
      <c r="AH288" s="11" t="s">
        <v>78</v>
      </c>
      <c r="AI288" s="12"/>
      <c r="AJ288" s="11" t="s">
        <v>1578</v>
      </c>
      <c r="AK288" s="11" t="s">
        <v>78</v>
      </c>
      <c r="AL288" s="11" t="b">
        <v>0</v>
      </c>
      <c r="AM288" s="11" t="s">
        <v>1579</v>
      </c>
      <c r="AN288" s="11" t="b">
        <v>0</v>
      </c>
      <c r="AO288" s="11" t="b">
        <v>0</v>
      </c>
      <c r="AP288" s="11" t="b">
        <v>0</v>
      </c>
      <c r="AQ288" s="11" t="b">
        <v>0</v>
      </c>
      <c r="AR288" s="11" t="b">
        <v>0</v>
      </c>
      <c r="AS288" s="11" t="s">
        <v>84</v>
      </c>
      <c r="AT288" s="11" t="b">
        <v>0</v>
      </c>
      <c r="AU288" s="11" t="s">
        <v>355</v>
      </c>
      <c r="AV288" s="11" t="s">
        <v>78</v>
      </c>
      <c r="AW288" s="11" t="s">
        <v>78</v>
      </c>
      <c r="AX288" s="12">
        <v>42066</v>
      </c>
      <c r="AY288" s="11" t="s">
        <v>85</v>
      </c>
      <c r="AZ288" s="11" t="s">
        <v>86</v>
      </c>
      <c r="BA288" s="11" t="s">
        <v>87</v>
      </c>
      <c r="BB288" s="11" t="b">
        <v>0</v>
      </c>
      <c r="BC288" s="11">
        <v>3</v>
      </c>
      <c r="BD288" s="11">
        <v>2</v>
      </c>
      <c r="BE288" s="11">
        <v>88.6</v>
      </c>
      <c r="BF288" s="11">
        <v>0</v>
      </c>
      <c r="BG288" s="11"/>
      <c r="BH288" s="11">
        <v>0</v>
      </c>
      <c r="BI288" s="11">
        <v>0</v>
      </c>
      <c r="BJ288" s="13">
        <v>235.8</v>
      </c>
    </row>
    <row r="289" spans="1:62" x14ac:dyDescent="0.25">
      <c r="A289" s="6" t="s">
        <v>1971</v>
      </c>
      <c r="B289" s="7" t="s">
        <v>1395</v>
      </c>
      <c r="C289" s="7" t="s">
        <v>1396</v>
      </c>
      <c r="D289" s="7" t="s">
        <v>1972</v>
      </c>
      <c r="E289" s="7" t="s">
        <v>1973</v>
      </c>
      <c r="F289" s="7" t="s">
        <v>64</v>
      </c>
      <c r="G289" s="7" t="s">
        <v>1973</v>
      </c>
      <c r="H289" s="7" t="s">
        <v>281</v>
      </c>
      <c r="I289" s="7" t="s">
        <v>1397</v>
      </c>
      <c r="J289" s="7" t="s">
        <v>1406</v>
      </c>
      <c r="K289" s="33">
        <v>236.47</v>
      </c>
      <c r="L289" s="33">
        <f t="shared" si="5"/>
        <v>236.47</v>
      </c>
      <c r="M289" s="33" t="e">
        <f>L289*(VLOOKUP(I289,#REF!,2,FALSE))</f>
        <v>#REF!</v>
      </c>
      <c r="N289" s="7" t="s">
        <v>67</v>
      </c>
      <c r="O289" s="7" t="s">
        <v>68</v>
      </c>
      <c r="P289" s="7" t="s">
        <v>160</v>
      </c>
      <c r="Q289" s="8">
        <v>44851.637141203704</v>
      </c>
      <c r="R289" s="8">
        <v>45216.637141203704</v>
      </c>
      <c r="S289" s="7" t="s">
        <v>70</v>
      </c>
      <c r="T289" s="8">
        <v>45216</v>
      </c>
      <c r="U289" s="7" t="s">
        <v>71</v>
      </c>
      <c r="V289" s="7" t="s">
        <v>104</v>
      </c>
      <c r="W289" s="7" t="s">
        <v>73</v>
      </c>
      <c r="X289" s="7" t="s">
        <v>73</v>
      </c>
      <c r="Y289" s="7" t="s">
        <v>74</v>
      </c>
      <c r="Z289" s="7" t="s">
        <v>106</v>
      </c>
      <c r="AA289" s="7" t="s">
        <v>1398</v>
      </c>
      <c r="AB289" s="7" t="s">
        <v>1974</v>
      </c>
      <c r="AC289" s="7" t="s">
        <v>1975</v>
      </c>
      <c r="AD289" s="8"/>
      <c r="AE289" s="8"/>
      <c r="AF289" s="7"/>
      <c r="AG289" s="7" t="s">
        <v>78</v>
      </c>
      <c r="AH289" s="7" t="s">
        <v>78</v>
      </c>
      <c r="AI289" s="8"/>
      <c r="AJ289" s="7" t="s">
        <v>78</v>
      </c>
      <c r="AK289" s="7" t="s">
        <v>78</v>
      </c>
      <c r="AL289" s="7" t="b">
        <v>0</v>
      </c>
      <c r="AM289" s="7" t="s">
        <v>1976</v>
      </c>
      <c r="AN289" s="7" t="b">
        <v>0</v>
      </c>
      <c r="AO289" s="7" t="b">
        <v>0</v>
      </c>
      <c r="AP289" s="7" t="b">
        <v>0</v>
      </c>
      <c r="AQ289" s="7" t="b">
        <v>0</v>
      </c>
      <c r="AR289" s="7" t="b">
        <v>0</v>
      </c>
      <c r="AS289" s="7" t="s">
        <v>84</v>
      </c>
      <c r="AT289" s="7" t="b">
        <v>0</v>
      </c>
      <c r="AU289" s="7" t="s">
        <v>710</v>
      </c>
      <c r="AV289" s="7" t="s">
        <v>78</v>
      </c>
      <c r="AW289" s="7" t="s">
        <v>78</v>
      </c>
      <c r="AX289" s="8">
        <v>44851</v>
      </c>
      <c r="AY289" s="7" t="s">
        <v>85</v>
      </c>
      <c r="AZ289" s="7" t="s">
        <v>86</v>
      </c>
      <c r="BA289" s="7" t="s">
        <v>87</v>
      </c>
      <c r="BB289" s="7" t="b">
        <v>0</v>
      </c>
      <c r="BC289" s="7">
        <v>0</v>
      </c>
      <c r="BD289" s="7">
        <v>0</v>
      </c>
      <c r="BE289" s="7"/>
      <c r="BF289" s="7">
        <v>0</v>
      </c>
      <c r="BG289" s="7"/>
      <c r="BH289" s="7">
        <v>0</v>
      </c>
      <c r="BI289" s="7">
        <v>0</v>
      </c>
      <c r="BJ289" s="9">
        <v>236.47</v>
      </c>
    </row>
    <row r="290" spans="1:62" x14ac:dyDescent="0.25">
      <c r="A290" s="10" t="s">
        <v>3068</v>
      </c>
      <c r="B290" s="11" t="s">
        <v>3060</v>
      </c>
      <c r="C290" s="11" t="s">
        <v>3061</v>
      </c>
      <c r="D290" s="11" t="s">
        <v>3069</v>
      </c>
      <c r="E290" s="11" t="s">
        <v>3069</v>
      </c>
      <c r="F290" s="11" t="s">
        <v>168</v>
      </c>
      <c r="G290" s="11" t="s">
        <v>3069</v>
      </c>
      <c r="H290" s="11" t="s">
        <v>456</v>
      </c>
      <c r="I290" s="11" t="s">
        <v>3063</v>
      </c>
      <c r="J290" s="11"/>
      <c r="K290" s="28">
        <v>237.17</v>
      </c>
      <c r="L290" s="28">
        <f t="shared" si="5"/>
        <v>237.17</v>
      </c>
      <c r="M290" s="28" t="e">
        <f>L290*(VLOOKUP(I290,#REF!,2,FALSE))</f>
        <v>#REF!</v>
      </c>
      <c r="N290" s="11" t="s">
        <v>67</v>
      </c>
      <c r="O290" s="11" t="s">
        <v>68</v>
      </c>
      <c r="P290" s="11" t="s">
        <v>160</v>
      </c>
      <c r="Q290" s="12">
        <v>43110.517268518517</v>
      </c>
      <c r="R290" s="12">
        <v>45301.517268518517</v>
      </c>
      <c r="S290" s="11" t="s">
        <v>70</v>
      </c>
      <c r="T290" s="12">
        <v>45301</v>
      </c>
      <c r="U290" s="11" t="s">
        <v>91</v>
      </c>
      <c r="V290" s="11" t="s">
        <v>104</v>
      </c>
      <c r="W290" s="11" t="s">
        <v>73</v>
      </c>
      <c r="X290" s="11" t="s">
        <v>73</v>
      </c>
      <c r="Y290" s="11" t="s">
        <v>433</v>
      </c>
      <c r="Z290" s="11" t="s">
        <v>115</v>
      </c>
      <c r="AA290" s="11" t="s">
        <v>3070</v>
      </c>
      <c r="AB290" s="11" t="s">
        <v>3071</v>
      </c>
      <c r="AC290" s="11" t="s">
        <v>78</v>
      </c>
      <c r="AD290" s="12"/>
      <c r="AE290" s="12"/>
      <c r="AF290" s="11"/>
      <c r="AG290" s="11" t="s">
        <v>78</v>
      </c>
      <c r="AH290" s="11" t="s">
        <v>78</v>
      </c>
      <c r="AI290" s="12"/>
      <c r="AJ290" s="11" t="s">
        <v>78</v>
      </c>
      <c r="AK290" s="11" t="s">
        <v>78</v>
      </c>
      <c r="AL290" s="11" t="b">
        <v>0</v>
      </c>
      <c r="AM290" s="11" t="s">
        <v>3072</v>
      </c>
      <c r="AN290" s="11" t="b">
        <v>1</v>
      </c>
      <c r="AO290" s="11" t="b">
        <v>0</v>
      </c>
      <c r="AP290" s="11" t="b">
        <v>0</v>
      </c>
      <c r="AQ290" s="11" t="b">
        <v>0</v>
      </c>
      <c r="AR290" s="11" t="b">
        <v>0</v>
      </c>
      <c r="AS290" s="11" t="s">
        <v>96</v>
      </c>
      <c r="AT290" s="11" t="b">
        <v>0</v>
      </c>
      <c r="AU290" s="11" t="s">
        <v>3073</v>
      </c>
      <c r="AV290" s="11" t="s">
        <v>78</v>
      </c>
      <c r="AW290" s="11" t="s">
        <v>78</v>
      </c>
      <c r="AX290" s="12">
        <v>43138</v>
      </c>
      <c r="AY290" s="11" t="s">
        <v>85</v>
      </c>
      <c r="AZ290" s="11" t="s">
        <v>86</v>
      </c>
      <c r="BA290" s="11" t="s">
        <v>87</v>
      </c>
      <c r="BB290" s="11" t="b">
        <v>0</v>
      </c>
      <c r="BC290" s="11">
        <v>0</v>
      </c>
      <c r="BD290" s="11">
        <v>0</v>
      </c>
      <c r="BE290" s="11"/>
      <c r="BF290" s="11">
        <v>0</v>
      </c>
      <c r="BG290" s="11"/>
      <c r="BH290" s="11">
        <v>0</v>
      </c>
      <c r="BI290" s="11">
        <v>0</v>
      </c>
      <c r="BJ290" s="13">
        <v>237.17</v>
      </c>
    </row>
    <row r="291" spans="1:62" x14ac:dyDescent="0.25">
      <c r="A291" s="6" t="s">
        <v>3292</v>
      </c>
      <c r="B291" s="7" t="s">
        <v>2147</v>
      </c>
      <c r="C291" s="7" t="s">
        <v>2148</v>
      </c>
      <c r="D291" s="7" t="s">
        <v>576</v>
      </c>
      <c r="E291" s="7" t="s">
        <v>576</v>
      </c>
      <c r="F291" s="7" t="s">
        <v>64</v>
      </c>
      <c r="G291" s="7" t="s">
        <v>391</v>
      </c>
      <c r="H291" s="7" t="s">
        <v>2330</v>
      </c>
      <c r="I291" s="7" t="s">
        <v>2274</v>
      </c>
      <c r="J291" s="7" t="s">
        <v>3286</v>
      </c>
      <c r="K291" s="33">
        <v>237.32</v>
      </c>
      <c r="L291" s="33">
        <f t="shared" si="5"/>
        <v>237.32</v>
      </c>
      <c r="M291" s="33" t="e">
        <f>L291*(VLOOKUP(I291,#REF!,2,FALSE))</f>
        <v>#REF!</v>
      </c>
      <c r="N291" s="7" t="s">
        <v>67</v>
      </c>
      <c r="O291" s="7" t="s">
        <v>68</v>
      </c>
      <c r="P291" s="7" t="s">
        <v>69</v>
      </c>
      <c r="Q291" s="8">
        <v>41473.576319444444</v>
      </c>
      <c r="R291" s="8">
        <v>45491.576319444444</v>
      </c>
      <c r="S291" s="7" t="s">
        <v>70</v>
      </c>
      <c r="T291" s="8">
        <v>45217</v>
      </c>
      <c r="U291" s="7" t="s">
        <v>71</v>
      </c>
      <c r="V291" s="7" t="s">
        <v>1223</v>
      </c>
      <c r="W291" s="7" t="s">
        <v>73</v>
      </c>
      <c r="X291" s="7" t="s">
        <v>73</v>
      </c>
      <c r="Y291" s="7" t="s">
        <v>74</v>
      </c>
      <c r="Z291" s="7" t="s">
        <v>106</v>
      </c>
      <c r="AA291" s="7" t="s">
        <v>2276</v>
      </c>
      <c r="AB291" s="7" t="s">
        <v>3293</v>
      </c>
      <c r="AC291" s="7" t="s">
        <v>78</v>
      </c>
      <c r="AD291" s="8"/>
      <c r="AE291" s="8"/>
      <c r="AF291" s="7"/>
      <c r="AG291" s="7" t="s">
        <v>78</v>
      </c>
      <c r="AH291" s="7" t="s">
        <v>78</v>
      </c>
      <c r="AI291" s="8"/>
      <c r="AJ291" s="7" t="s">
        <v>3294</v>
      </c>
      <c r="AK291" s="7" t="s">
        <v>78</v>
      </c>
      <c r="AL291" s="7" t="b">
        <v>0</v>
      </c>
      <c r="AM291" s="7" t="s">
        <v>3295</v>
      </c>
      <c r="AN291" s="7" t="b">
        <v>0</v>
      </c>
      <c r="AO291" s="7" t="b">
        <v>0</v>
      </c>
      <c r="AP291" s="7" t="b">
        <v>0</v>
      </c>
      <c r="AQ291" s="7" t="b">
        <v>0</v>
      </c>
      <c r="AR291" s="7" t="b">
        <v>0</v>
      </c>
      <c r="AS291" s="7" t="s">
        <v>84</v>
      </c>
      <c r="AT291" s="7" t="b">
        <v>0</v>
      </c>
      <c r="AU291" s="7" t="s">
        <v>3296</v>
      </c>
      <c r="AV291" s="7" t="s">
        <v>78</v>
      </c>
      <c r="AW291" s="7" t="s">
        <v>78</v>
      </c>
      <c r="AX291" s="8">
        <v>41487</v>
      </c>
      <c r="AY291" s="7" t="s">
        <v>85</v>
      </c>
      <c r="AZ291" s="7" t="s">
        <v>86</v>
      </c>
      <c r="BA291" s="7" t="s">
        <v>87</v>
      </c>
      <c r="BB291" s="7" t="b">
        <v>0</v>
      </c>
      <c r="BC291" s="7">
        <v>0</v>
      </c>
      <c r="BD291" s="7">
        <v>0</v>
      </c>
      <c r="BE291" s="7"/>
      <c r="BF291" s="7">
        <v>0</v>
      </c>
      <c r="BG291" s="7"/>
      <c r="BH291" s="7">
        <v>0</v>
      </c>
      <c r="BI291" s="7">
        <v>0</v>
      </c>
      <c r="BJ291" s="9">
        <v>237.32</v>
      </c>
    </row>
    <row r="292" spans="1:62" x14ac:dyDescent="0.25">
      <c r="A292" s="10" t="s">
        <v>437</v>
      </c>
      <c r="B292" s="11" t="s">
        <v>61</v>
      </c>
      <c r="C292" s="11" t="s">
        <v>62</v>
      </c>
      <c r="D292" s="11" t="s">
        <v>438</v>
      </c>
      <c r="E292" s="11" t="s">
        <v>438</v>
      </c>
      <c r="F292" s="11" t="s">
        <v>64</v>
      </c>
      <c r="G292" s="11" t="s">
        <v>438</v>
      </c>
      <c r="H292" s="11" t="s">
        <v>281</v>
      </c>
      <c r="I292" s="11" t="s">
        <v>66</v>
      </c>
      <c r="J292" s="11" t="s">
        <v>282</v>
      </c>
      <c r="K292" s="28">
        <v>239.92</v>
      </c>
      <c r="L292" s="28">
        <f t="shared" si="5"/>
        <v>239.92</v>
      </c>
      <c r="M292" s="28" t="e">
        <f>L292*(VLOOKUP(I292,#REF!,2,FALSE))</f>
        <v>#REF!</v>
      </c>
      <c r="N292" s="11" t="s">
        <v>67</v>
      </c>
      <c r="O292" s="11" t="s">
        <v>68</v>
      </c>
      <c r="P292" s="11" t="s">
        <v>69</v>
      </c>
      <c r="Q292" s="12">
        <v>43241.598923611113</v>
      </c>
      <c r="R292" s="12">
        <v>45433.571296296293</v>
      </c>
      <c r="S292" s="11" t="s">
        <v>70</v>
      </c>
      <c r="T292" s="12">
        <v>45433</v>
      </c>
      <c r="U292" s="11" t="s">
        <v>71</v>
      </c>
      <c r="V292" s="11" t="s">
        <v>104</v>
      </c>
      <c r="W292" s="11" t="s">
        <v>73</v>
      </c>
      <c r="X292" s="11" t="s">
        <v>73</v>
      </c>
      <c r="Y292" s="11" t="s">
        <v>287</v>
      </c>
      <c r="Z292" s="11" t="s">
        <v>75</v>
      </c>
      <c r="AA292" s="11" t="s">
        <v>122</v>
      </c>
      <c r="AB292" s="11" t="s">
        <v>439</v>
      </c>
      <c r="AC292" s="11" t="s">
        <v>78</v>
      </c>
      <c r="AD292" s="12"/>
      <c r="AE292" s="12"/>
      <c r="AF292" s="11"/>
      <c r="AG292" s="11" t="s">
        <v>78</v>
      </c>
      <c r="AH292" s="11" t="s">
        <v>78</v>
      </c>
      <c r="AI292" s="12"/>
      <c r="AJ292" s="11" t="s">
        <v>440</v>
      </c>
      <c r="AK292" s="11" t="s">
        <v>78</v>
      </c>
      <c r="AL292" s="11" t="b">
        <v>0</v>
      </c>
      <c r="AM292" s="11" t="s">
        <v>441</v>
      </c>
      <c r="AN292" s="11" t="b">
        <v>0</v>
      </c>
      <c r="AO292" s="11" t="b">
        <v>0</v>
      </c>
      <c r="AP292" s="11" t="b">
        <v>0</v>
      </c>
      <c r="AQ292" s="11" t="b">
        <v>0</v>
      </c>
      <c r="AR292" s="11" t="b">
        <v>0</v>
      </c>
      <c r="AS292" s="11" t="s">
        <v>84</v>
      </c>
      <c r="AT292" s="11" t="b">
        <v>0</v>
      </c>
      <c r="AU292" s="11" t="s">
        <v>317</v>
      </c>
      <c r="AV292" s="11" t="s">
        <v>78</v>
      </c>
      <c r="AW292" s="11" t="s">
        <v>78</v>
      </c>
      <c r="AX292" s="12">
        <v>43230</v>
      </c>
      <c r="AY292" s="11" t="s">
        <v>85</v>
      </c>
      <c r="AZ292" s="11" t="s">
        <v>86</v>
      </c>
      <c r="BA292" s="11" t="s">
        <v>87</v>
      </c>
      <c r="BB292" s="11" t="b">
        <v>0</v>
      </c>
      <c r="BC292" s="11">
        <v>0</v>
      </c>
      <c r="BD292" s="11">
        <v>0</v>
      </c>
      <c r="BE292" s="11"/>
      <c r="BF292" s="11">
        <v>0</v>
      </c>
      <c r="BG292" s="11"/>
      <c r="BH292" s="11">
        <v>0</v>
      </c>
      <c r="BI292" s="11">
        <v>0</v>
      </c>
      <c r="BJ292" s="13">
        <v>239.92</v>
      </c>
    </row>
    <row r="293" spans="1:62" x14ac:dyDescent="0.25">
      <c r="A293" s="6" t="s">
        <v>2132</v>
      </c>
      <c r="B293" s="7" t="s">
        <v>259</v>
      </c>
      <c r="C293" s="7" t="s">
        <v>260</v>
      </c>
      <c r="D293" s="7" t="s">
        <v>2133</v>
      </c>
      <c r="E293" s="7" t="s">
        <v>2134</v>
      </c>
      <c r="F293" s="7" t="s">
        <v>1552</v>
      </c>
      <c r="G293" s="7"/>
      <c r="H293" s="7" t="s">
        <v>281</v>
      </c>
      <c r="I293" s="7" t="s">
        <v>262</v>
      </c>
      <c r="J293" s="7" t="s">
        <v>2091</v>
      </c>
      <c r="K293" s="33">
        <v>240.59</v>
      </c>
      <c r="L293" s="33">
        <f t="shared" si="5"/>
        <v>240.59</v>
      </c>
      <c r="M293" s="33" t="e">
        <f>L293*(VLOOKUP(I293,#REF!,2,FALSE))</f>
        <v>#REF!</v>
      </c>
      <c r="N293" s="7" t="s">
        <v>67</v>
      </c>
      <c r="O293" s="7" t="s">
        <v>68</v>
      </c>
      <c r="P293" s="7" t="s">
        <v>160</v>
      </c>
      <c r="Q293" s="8">
        <v>44870</v>
      </c>
      <c r="R293" s="8">
        <v>45235.378240740742</v>
      </c>
      <c r="S293" s="7" t="s">
        <v>70</v>
      </c>
      <c r="T293" s="8">
        <v>45235</v>
      </c>
      <c r="U293" s="7" t="s">
        <v>71</v>
      </c>
      <c r="V293" s="7" t="s">
        <v>104</v>
      </c>
      <c r="W293" s="7" t="s">
        <v>73</v>
      </c>
      <c r="X293" s="7" t="s">
        <v>73</v>
      </c>
      <c r="Y293" s="7" t="s">
        <v>105</v>
      </c>
      <c r="Z293" s="7" t="s">
        <v>264</v>
      </c>
      <c r="AA293" s="7" t="s">
        <v>2135</v>
      </c>
      <c r="AB293" s="7" t="s">
        <v>2136</v>
      </c>
      <c r="AC293" s="7" t="s">
        <v>2137</v>
      </c>
      <c r="AD293" s="8"/>
      <c r="AE293" s="8"/>
      <c r="AF293" s="7"/>
      <c r="AG293" s="7" t="s">
        <v>78</v>
      </c>
      <c r="AH293" s="7" t="s">
        <v>78</v>
      </c>
      <c r="AI293" s="8"/>
      <c r="AJ293" s="7" t="s">
        <v>2138</v>
      </c>
      <c r="AK293" s="7" t="s">
        <v>78</v>
      </c>
      <c r="AL293" s="7" t="b">
        <v>0</v>
      </c>
      <c r="AM293" s="7" t="s">
        <v>2139</v>
      </c>
      <c r="AN293" s="7" t="b">
        <v>1</v>
      </c>
      <c r="AO293" s="7" t="b">
        <v>0</v>
      </c>
      <c r="AP293" s="7" t="b">
        <v>0</v>
      </c>
      <c r="AQ293" s="7" t="b">
        <v>0</v>
      </c>
      <c r="AR293" s="7" t="b">
        <v>0</v>
      </c>
      <c r="AS293" s="7" t="s">
        <v>84</v>
      </c>
      <c r="AT293" s="7" t="b">
        <v>0</v>
      </c>
      <c r="AU293" s="7" t="s">
        <v>2071</v>
      </c>
      <c r="AV293" s="7" t="s">
        <v>317</v>
      </c>
      <c r="AW293" s="7" t="s">
        <v>78</v>
      </c>
      <c r="AX293" s="8">
        <v>44894</v>
      </c>
      <c r="AY293" s="7" t="s">
        <v>85</v>
      </c>
      <c r="AZ293" s="7" t="s">
        <v>86</v>
      </c>
      <c r="BA293" s="7" t="s">
        <v>87</v>
      </c>
      <c r="BB293" s="7" t="b">
        <v>0</v>
      </c>
      <c r="BC293" s="7">
        <v>0</v>
      </c>
      <c r="BD293" s="7">
        <v>0</v>
      </c>
      <c r="BE293" s="7"/>
      <c r="BF293" s="7">
        <v>0</v>
      </c>
      <c r="BG293" s="7"/>
      <c r="BH293" s="7">
        <v>0</v>
      </c>
      <c r="BI293" s="7">
        <v>0</v>
      </c>
      <c r="BJ293" s="9">
        <v>240.59</v>
      </c>
    </row>
    <row r="294" spans="1:62" x14ac:dyDescent="0.25">
      <c r="A294" s="6" t="s">
        <v>1706</v>
      </c>
      <c r="B294" s="7" t="s">
        <v>1395</v>
      </c>
      <c r="C294" s="7" t="s">
        <v>1396</v>
      </c>
      <c r="D294" s="7" t="s">
        <v>1707</v>
      </c>
      <c r="E294" s="7" t="s">
        <v>1707</v>
      </c>
      <c r="F294" s="7" t="s">
        <v>64</v>
      </c>
      <c r="G294" s="7" t="s">
        <v>1707</v>
      </c>
      <c r="H294" s="7" t="s">
        <v>281</v>
      </c>
      <c r="I294" s="7" t="s">
        <v>1397</v>
      </c>
      <c r="J294" s="7" t="s">
        <v>1406</v>
      </c>
      <c r="K294" s="33">
        <v>240.86</v>
      </c>
      <c r="L294" s="33">
        <f t="shared" si="5"/>
        <v>240.86</v>
      </c>
      <c r="M294" s="33" t="e">
        <f>L294*(VLOOKUP(I294,#REF!,2,FALSE))</f>
        <v>#REF!</v>
      </c>
      <c r="N294" s="7" t="s">
        <v>67</v>
      </c>
      <c r="O294" s="7" t="s">
        <v>68</v>
      </c>
      <c r="P294" s="7" t="s">
        <v>69</v>
      </c>
      <c r="Q294" s="8">
        <v>43567.524097222224</v>
      </c>
      <c r="R294" s="8">
        <v>45394.524097222224</v>
      </c>
      <c r="S294" s="7" t="s">
        <v>70</v>
      </c>
      <c r="T294" s="8">
        <v>45394</v>
      </c>
      <c r="U294" s="7" t="s">
        <v>71</v>
      </c>
      <c r="V294" s="7" t="s">
        <v>104</v>
      </c>
      <c r="W294" s="7" t="s">
        <v>73</v>
      </c>
      <c r="X294" s="7" t="s">
        <v>73</v>
      </c>
      <c r="Y294" s="7" t="s">
        <v>74</v>
      </c>
      <c r="Z294" s="7" t="s">
        <v>106</v>
      </c>
      <c r="AA294" s="7" t="s">
        <v>1457</v>
      </c>
      <c r="AB294" s="7" t="s">
        <v>1708</v>
      </c>
      <c r="AC294" s="7" t="s">
        <v>1709</v>
      </c>
      <c r="AD294" s="8"/>
      <c r="AE294" s="8"/>
      <c r="AF294" s="7"/>
      <c r="AG294" s="7" t="s">
        <v>78</v>
      </c>
      <c r="AH294" s="7" t="s">
        <v>78</v>
      </c>
      <c r="AI294" s="8"/>
      <c r="AJ294" s="7" t="s">
        <v>78</v>
      </c>
      <c r="AK294" s="7" t="s">
        <v>78</v>
      </c>
      <c r="AL294" s="7" t="b">
        <v>0</v>
      </c>
      <c r="AM294" s="7" t="s">
        <v>1710</v>
      </c>
      <c r="AN294" s="7" t="b">
        <v>0</v>
      </c>
      <c r="AO294" s="7" t="b">
        <v>0</v>
      </c>
      <c r="AP294" s="7" t="b">
        <v>0</v>
      </c>
      <c r="AQ294" s="7" t="b">
        <v>0</v>
      </c>
      <c r="AR294" s="7" t="b">
        <v>0</v>
      </c>
      <c r="AS294" s="7" t="s">
        <v>84</v>
      </c>
      <c r="AT294" s="7" t="b">
        <v>0</v>
      </c>
      <c r="AU294" s="7" t="s">
        <v>317</v>
      </c>
      <c r="AV294" s="7" t="s">
        <v>78</v>
      </c>
      <c r="AW294" s="7" t="s">
        <v>78</v>
      </c>
      <c r="AX294" s="8">
        <v>43545</v>
      </c>
      <c r="AY294" s="7" t="s">
        <v>85</v>
      </c>
      <c r="AZ294" s="7" t="s">
        <v>86</v>
      </c>
      <c r="BA294" s="7" t="s">
        <v>87</v>
      </c>
      <c r="BB294" s="7" t="b">
        <v>0</v>
      </c>
      <c r="BC294" s="7">
        <v>1</v>
      </c>
      <c r="BD294" s="7">
        <v>1</v>
      </c>
      <c r="BE294" s="7">
        <v>195.6</v>
      </c>
      <c r="BF294" s="7">
        <v>0</v>
      </c>
      <c r="BG294" s="7"/>
      <c r="BH294" s="7">
        <v>0</v>
      </c>
      <c r="BI294" s="7">
        <v>0</v>
      </c>
      <c r="BJ294" s="9">
        <v>240.86</v>
      </c>
    </row>
    <row r="295" spans="1:62" x14ac:dyDescent="0.25">
      <c r="A295" s="10" t="s">
        <v>952</v>
      </c>
      <c r="B295" s="11" t="s">
        <v>225</v>
      </c>
      <c r="C295" s="11" t="s">
        <v>226</v>
      </c>
      <c r="D295" s="11" t="s">
        <v>953</v>
      </c>
      <c r="E295" s="11" t="s">
        <v>953</v>
      </c>
      <c r="F295" s="11" t="s">
        <v>64</v>
      </c>
      <c r="G295" s="11" t="s">
        <v>953</v>
      </c>
      <c r="H295" s="11" t="s">
        <v>281</v>
      </c>
      <c r="I295" s="11" t="s">
        <v>66</v>
      </c>
      <c r="J295" s="11" t="s">
        <v>282</v>
      </c>
      <c r="K295" s="28">
        <v>241.51</v>
      </c>
      <c r="L295" s="28">
        <f t="shared" si="5"/>
        <v>241.51</v>
      </c>
      <c r="M295" s="28" t="e">
        <f>L295*(VLOOKUP(I295,#REF!,2,FALSE))</f>
        <v>#REF!</v>
      </c>
      <c r="N295" s="11" t="s">
        <v>67</v>
      </c>
      <c r="O295" s="11" t="s">
        <v>68</v>
      </c>
      <c r="P295" s="11" t="s">
        <v>69</v>
      </c>
      <c r="Q295" s="12">
        <v>45075.531956018516</v>
      </c>
      <c r="R295" s="12">
        <v>45441.382731481484</v>
      </c>
      <c r="S295" s="11" t="s">
        <v>70</v>
      </c>
      <c r="T295" s="12">
        <v>45441</v>
      </c>
      <c r="U295" s="11" t="s">
        <v>71</v>
      </c>
      <c r="V295" s="11" t="s">
        <v>104</v>
      </c>
      <c r="W295" s="11" t="s">
        <v>73</v>
      </c>
      <c r="X295" s="11" t="s">
        <v>73</v>
      </c>
      <c r="Y295" s="11" t="s">
        <v>135</v>
      </c>
      <c r="Z295" s="11" t="s">
        <v>75</v>
      </c>
      <c r="AA295" s="11" t="s">
        <v>122</v>
      </c>
      <c r="AB295" s="11" t="s">
        <v>954</v>
      </c>
      <c r="AC295" s="11" t="s">
        <v>78</v>
      </c>
      <c r="AD295" s="12"/>
      <c r="AE295" s="12"/>
      <c r="AF295" s="11"/>
      <c r="AG295" s="11" t="s">
        <v>78</v>
      </c>
      <c r="AH295" s="11" t="s">
        <v>78</v>
      </c>
      <c r="AI295" s="12"/>
      <c r="AJ295" s="11" t="s">
        <v>955</v>
      </c>
      <c r="AK295" s="11" t="s">
        <v>78</v>
      </c>
      <c r="AL295" s="11" t="b">
        <v>0</v>
      </c>
      <c r="AM295" s="11" t="s">
        <v>956</v>
      </c>
      <c r="AN295" s="11" t="b">
        <v>0</v>
      </c>
      <c r="AO295" s="11" t="b">
        <v>0</v>
      </c>
      <c r="AP295" s="11" t="b">
        <v>0</v>
      </c>
      <c r="AQ295" s="11" t="b">
        <v>0</v>
      </c>
      <c r="AR295" s="11" t="b">
        <v>0</v>
      </c>
      <c r="AS295" s="11" t="s">
        <v>84</v>
      </c>
      <c r="AT295" s="11" t="b">
        <v>0</v>
      </c>
      <c r="AU295" s="11" t="s">
        <v>710</v>
      </c>
      <c r="AV295" s="11" t="s">
        <v>78</v>
      </c>
      <c r="AW295" s="11" t="s">
        <v>78</v>
      </c>
      <c r="AX295" s="12">
        <v>45064</v>
      </c>
      <c r="AY295" s="11" t="s">
        <v>85</v>
      </c>
      <c r="AZ295" s="11" t="s">
        <v>86</v>
      </c>
      <c r="BA295" s="11" t="s">
        <v>87</v>
      </c>
      <c r="BB295" s="11" t="b">
        <v>0</v>
      </c>
      <c r="BC295" s="11">
        <v>0</v>
      </c>
      <c r="BD295" s="11">
        <v>0</v>
      </c>
      <c r="BE295" s="11"/>
      <c r="BF295" s="11">
        <v>0</v>
      </c>
      <c r="BG295" s="11"/>
      <c r="BH295" s="11">
        <v>0</v>
      </c>
      <c r="BI295" s="11">
        <v>0</v>
      </c>
      <c r="BJ295" s="13">
        <v>241.51</v>
      </c>
    </row>
    <row r="296" spans="1:62" x14ac:dyDescent="0.25">
      <c r="A296" s="6" t="s">
        <v>1461</v>
      </c>
      <c r="B296" s="7" t="s">
        <v>1395</v>
      </c>
      <c r="C296" s="7" t="s">
        <v>1396</v>
      </c>
      <c r="D296" s="7" t="s">
        <v>1462</v>
      </c>
      <c r="E296" s="7" t="s">
        <v>1462</v>
      </c>
      <c r="F296" s="7" t="s">
        <v>64</v>
      </c>
      <c r="G296" s="7" t="s">
        <v>1462</v>
      </c>
      <c r="H296" s="7" t="s">
        <v>281</v>
      </c>
      <c r="I296" s="7" t="s">
        <v>1397</v>
      </c>
      <c r="J296" s="7" t="s">
        <v>1406</v>
      </c>
      <c r="K296" s="33">
        <v>241.58</v>
      </c>
      <c r="L296" s="33">
        <f t="shared" si="5"/>
        <v>241.58</v>
      </c>
      <c r="M296" s="33" t="e">
        <f>L296*(VLOOKUP(I296,#REF!,2,FALSE))</f>
        <v>#REF!</v>
      </c>
      <c r="N296" s="7" t="s">
        <v>67</v>
      </c>
      <c r="O296" s="7" t="s">
        <v>68</v>
      </c>
      <c r="P296" s="7" t="s">
        <v>69</v>
      </c>
      <c r="Q296" s="8">
        <v>41627.616597222222</v>
      </c>
      <c r="R296" s="8">
        <v>45279.616597222222</v>
      </c>
      <c r="S296" s="7" t="s">
        <v>70</v>
      </c>
      <c r="T296" s="8">
        <v>45279</v>
      </c>
      <c r="U296" s="7" t="s">
        <v>71</v>
      </c>
      <c r="V296" s="7" t="s">
        <v>104</v>
      </c>
      <c r="W296" s="7" t="s">
        <v>73</v>
      </c>
      <c r="X296" s="7" t="s">
        <v>73</v>
      </c>
      <c r="Y296" s="7" t="s">
        <v>433</v>
      </c>
      <c r="Z296" s="7" t="s">
        <v>106</v>
      </c>
      <c r="AA296" s="7" t="s">
        <v>1463</v>
      </c>
      <c r="AB296" s="7" t="s">
        <v>1464</v>
      </c>
      <c r="AC296" s="7" t="s">
        <v>78</v>
      </c>
      <c r="AD296" s="8"/>
      <c r="AE296" s="8"/>
      <c r="AF296" s="7"/>
      <c r="AG296" s="7" t="s">
        <v>78</v>
      </c>
      <c r="AH296" s="7" t="s">
        <v>78</v>
      </c>
      <c r="AI296" s="8"/>
      <c r="AJ296" s="7" t="s">
        <v>1465</v>
      </c>
      <c r="AK296" s="7" t="s">
        <v>78</v>
      </c>
      <c r="AL296" s="7" t="b">
        <v>0</v>
      </c>
      <c r="AM296" s="7" t="s">
        <v>1466</v>
      </c>
      <c r="AN296" s="7" t="b">
        <v>0</v>
      </c>
      <c r="AO296" s="7" t="b">
        <v>0</v>
      </c>
      <c r="AP296" s="7" t="b">
        <v>0</v>
      </c>
      <c r="AQ296" s="7" t="b">
        <v>0</v>
      </c>
      <c r="AR296" s="7" t="b">
        <v>0</v>
      </c>
      <c r="AS296" s="7" t="s">
        <v>84</v>
      </c>
      <c r="AT296" s="7" t="b">
        <v>0</v>
      </c>
      <c r="AU296" s="7" t="s">
        <v>1167</v>
      </c>
      <c r="AV296" s="7" t="s">
        <v>78</v>
      </c>
      <c r="AW296" s="7" t="s">
        <v>78</v>
      </c>
      <c r="AX296" s="8">
        <v>41653</v>
      </c>
      <c r="AY296" s="7" t="s">
        <v>85</v>
      </c>
      <c r="AZ296" s="7" t="s">
        <v>86</v>
      </c>
      <c r="BA296" s="7" t="s">
        <v>87</v>
      </c>
      <c r="BB296" s="7" t="b">
        <v>0</v>
      </c>
      <c r="BC296" s="7">
        <v>0</v>
      </c>
      <c r="BD296" s="7">
        <v>0</v>
      </c>
      <c r="BE296" s="7"/>
      <c r="BF296" s="7">
        <v>0</v>
      </c>
      <c r="BG296" s="7"/>
      <c r="BH296" s="7">
        <v>0</v>
      </c>
      <c r="BI296" s="7">
        <v>0</v>
      </c>
      <c r="BJ296" s="9">
        <v>241.58</v>
      </c>
    </row>
    <row r="297" spans="1:62" x14ac:dyDescent="0.25">
      <c r="A297" s="6" t="s">
        <v>832</v>
      </c>
      <c r="B297" s="7" t="s">
        <v>61</v>
      </c>
      <c r="C297" s="7" t="s">
        <v>62</v>
      </c>
      <c r="D297" s="7" t="s">
        <v>833</v>
      </c>
      <c r="E297" s="7" t="s">
        <v>833</v>
      </c>
      <c r="F297" s="7" t="s">
        <v>64</v>
      </c>
      <c r="G297" s="7" t="s">
        <v>833</v>
      </c>
      <c r="H297" s="7" t="s">
        <v>281</v>
      </c>
      <c r="I297" s="7" t="s">
        <v>66</v>
      </c>
      <c r="J297" s="7" t="s">
        <v>282</v>
      </c>
      <c r="K297" s="33">
        <v>242.16</v>
      </c>
      <c r="L297" s="33">
        <f t="shared" si="5"/>
        <v>242.16</v>
      </c>
      <c r="M297" s="33" t="e">
        <f>L297*(VLOOKUP(I297,#REF!,2,FALSE))</f>
        <v>#REF!</v>
      </c>
      <c r="N297" s="7" t="s">
        <v>67</v>
      </c>
      <c r="O297" s="7" t="s">
        <v>68</v>
      </c>
      <c r="P297" s="7" t="s">
        <v>69</v>
      </c>
      <c r="Q297" s="8">
        <v>44958.337384259263</v>
      </c>
      <c r="R297" s="8">
        <v>45323.36996527778</v>
      </c>
      <c r="S297" s="7" t="s">
        <v>70</v>
      </c>
      <c r="T297" s="8">
        <v>45323</v>
      </c>
      <c r="U297" s="7" t="s">
        <v>71</v>
      </c>
      <c r="V297" s="7" t="s">
        <v>104</v>
      </c>
      <c r="W297" s="7" t="s">
        <v>73</v>
      </c>
      <c r="X297" s="7" t="s">
        <v>73</v>
      </c>
      <c r="Y297" s="7" t="s">
        <v>287</v>
      </c>
      <c r="Z297" s="7" t="s">
        <v>75</v>
      </c>
      <c r="AA297" s="7" t="s">
        <v>76</v>
      </c>
      <c r="AB297" s="7" t="s">
        <v>834</v>
      </c>
      <c r="AC297" s="7" t="s">
        <v>78</v>
      </c>
      <c r="AD297" s="8"/>
      <c r="AE297" s="8"/>
      <c r="AF297" s="7"/>
      <c r="AG297" s="7" t="s">
        <v>78</v>
      </c>
      <c r="AH297" s="7" t="s">
        <v>78</v>
      </c>
      <c r="AI297" s="8"/>
      <c r="AJ297" s="7" t="s">
        <v>835</v>
      </c>
      <c r="AK297" s="7" t="s">
        <v>78</v>
      </c>
      <c r="AL297" s="7" t="b">
        <v>0</v>
      </c>
      <c r="AM297" s="7" t="s">
        <v>836</v>
      </c>
      <c r="AN297" s="7" t="b">
        <v>0</v>
      </c>
      <c r="AO297" s="7" t="b">
        <v>0</v>
      </c>
      <c r="AP297" s="7" t="b">
        <v>0</v>
      </c>
      <c r="AQ297" s="7" t="b">
        <v>0</v>
      </c>
      <c r="AR297" s="7" t="b">
        <v>0</v>
      </c>
      <c r="AS297" s="7" t="s">
        <v>84</v>
      </c>
      <c r="AT297" s="7" t="b">
        <v>0</v>
      </c>
      <c r="AU297" s="7" t="s">
        <v>710</v>
      </c>
      <c r="AV297" s="7" t="s">
        <v>78</v>
      </c>
      <c r="AW297" s="7" t="s">
        <v>78</v>
      </c>
      <c r="AX297" s="8">
        <v>44939</v>
      </c>
      <c r="AY297" s="7" t="s">
        <v>85</v>
      </c>
      <c r="AZ297" s="7" t="s">
        <v>86</v>
      </c>
      <c r="BA297" s="7" t="s">
        <v>87</v>
      </c>
      <c r="BB297" s="7" t="b">
        <v>0</v>
      </c>
      <c r="BC297" s="7">
        <v>1</v>
      </c>
      <c r="BD297" s="7">
        <v>1</v>
      </c>
      <c r="BE297" s="7">
        <v>907</v>
      </c>
      <c r="BF297" s="7">
        <v>1</v>
      </c>
      <c r="BG297" s="7">
        <v>907</v>
      </c>
      <c r="BH297" s="7">
        <v>1</v>
      </c>
      <c r="BI297" s="7">
        <v>907</v>
      </c>
      <c r="BJ297" s="9">
        <v>242.16</v>
      </c>
    </row>
    <row r="298" spans="1:62" x14ac:dyDescent="0.25">
      <c r="A298" s="10" t="s">
        <v>755</v>
      </c>
      <c r="B298" s="11" t="s">
        <v>61</v>
      </c>
      <c r="C298" s="11" t="s">
        <v>62</v>
      </c>
      <c r="D298" s="11" t="s">
        <v>756</v>
      </c>
      <c r="E298" s="11" t="s">
        <v>756</v>
      </c>
      <c r="F298" s="11" t="s">
        <v>64</v>
      </c>
      <c r="G298" s="11"/>
      <c r="H298" s="11" t="s">
        <v>281</v>
      </c>
      <c r="I298" s="11" t="s">
        <v>66</v>
      </c>
      <c r="J298" s="11" t="s">
        <v>282</v>
      </c>
      <c r="K298" s="28">
        <v>242.36</v>
      </c>
      <c r="L298" s="28">
        <f t="shared" si="5"/>
        <v>242.36</v>
      </c>
      <c r="M298" s="28" t="e">
        <f>L298*(VLOOKUP(I298,#REF!,2,FALSE))</f>
        <v>#REF!</v>
      </c>
      <c r="N298" s="11" t="s">
        <v>67</v>
      </c>
      <c r="O298" s="11" t="s">
        <v>68</v>
      </c>
      <c r="P298" s="11" t="s">
        <v>69</v>
      </c>
      <c r="Q298" s="12">
        <v>44864.731956018521</v>
      </c>
      <c r="R298" s="12">
        <v>45229.318206018521</v>
      </c>
      <c r="S298" s="11" t="s">
        <v>70</v>
      </c>
      <c r="T298" s="12">
        <v>45229</v>
      </c>
      <c r="U298" s="11" t="s">
        <v>71</v>
      </c>
      <c r="V298" s="11" t="s">
        <v>104</v>
      </c>
      <c r="W298" s="11" t="s">
        <v>73</v>
      </c>
      <c r="X298" s="11" t="s">
        <v>73</v>
      </c>
      <c r="Y298" s="11" t="s">
        <v>74</v>
      </c>
      <c r="Z298" s="11" t="s">
        <v>75</v>
      </c>
      <c r="AA298" s="11" t="s">
        <v>122</v>
      </c>
      <c r="AB298" s="11" t="s">
        <v>757</v>
      </c>
      <c r="AC298" s="11" t="s">
        <v>78</v>
      </c>
      <c r="AD298" s="12"/>
      <c r="AE298" s="12"/>
      <c r="AF298" s="11"/>
      <c r="AG298" s="11" t="s">
        <v>78</v>
      </c>
      <c r="AH298" s="11" t="s">
        <v>78</v>
      </c>
      <c r="AI298" s="12"/>
      <c r="AJ298" s="11" t="s">
        <v>758</v>
      </c>
      <c r="AK298" s="11" t="s">
        <v>78</v>
      </c>
      <c r="AL298" s="11" t="b">
        <v>0</v>
      </c>
      <c r="AM298" s="11" t="s">
        <v>759</v>
      </c>
      <c r="AN298" s="11" t="b">
        <v>0</v>
      </c>
      <c r="AO298" s="11" t="b">
        <v>0</v>
      </c>
      <c r="AP298" s="11" t="b">
        <v>0</v>
      </c>
      <c r="AQ298" s="11" t="b">
        <v>0</v>
      </c>
      <c r="AR298" s="11" t="b">
        <v>0</v>
      </c>
      <c r="AS298" s="11" t="s">
        <v>84</v>
      </c>
      <c r="AT298" s="11" t="b">
        <v>0</v>
      </c>
      <c r="AU298" s="11" t="s">
        <v>710</v>
      </c>
      <c r="AV298" s="11" t="s">
        <v>78</v>
      </c>
      <c r="AW298" s="11" t="s">
        <v>78</v>
      </c>
      <c r="AX298" s="12">
        <v>44872</v>
      </c>
      <c r="AY298" s="11" t="s">
        <v>85</v>
      </c>
      <c r="AZ298" s="11" t="s">
        <v>86</v>
      </c>
      <c r="BA298" s="11" t="s">
        <v>87</v>
      </c>
      <c r="BB298" s="11" t="b">
        <v>0</v>
      </c>
      <c r="BC298" s="11">
        <v>0</v>
      </c>
      <c r="BD298" s="11">
        <v>0</v>
      </c>
      <c r="BE298" s="11"/>
      <c r="BF298" s="11">
        <v>0</v>
      </c>
      <c r="BG298" s="11"/>
      <c r="BH298" s="11">
        <v>0</v>
      </c>
      <c r="BI298" s="11">
        <v>0</v>
      </c>
      <c r="BJ298" s="13">
        <v>242.36</v>
      </c>
    </row>
    <row r="299" spans="1:62" x14ac:dyDescent="0.25">
      <c r="A299" s="10" t="s">
        <v>1926</v>
      </c>
      <c r="B299" s="11" t="s">
        <v>1395</v>
      </c>
      <c r="C299" s="11" t="s">
        <v>1396</v>
      </c>
      <c r="D299" s="11" t="s">
        <v>1696</v>
      </c>
      <c r="E299" s="11" t="s">
        <v>1696</v>
      </c>
      <c r="F299" s="11" t="s">
        <v>64</v>
      </c>
      <c r="G299" s="11" t="s">
        <v>1696</v>
      </c>
      <c r="H299" s="11" t="s">
        <v>281</v>
      </c>
      <c r="I299" s="11" t="s">
        <v>1397</v>
      </c>
      <c r="J299" s="11" t="s">
        <v>1406</v>
      </c>
      <c r="K299" s="28">
        <v>242.38</v>
      </c>
      <c r="L299" s="28">
        <f t="shared" si="5"/>
        <v>242.38</v>
      </c>
      <c r="M299" s="28" t="e">
        <f>L299*(VLOOKUP(I299,#REF!,2,FALSE))</f>
        <v>#REF!</v>
      </c>
      <c r="N299" s="11" t="s">
        <v>67</v>
      </c>
      <c r="O299" s="11" t="s">
        <v>68</v>
      </c>
      <c r="P299" s="11" t="s">
        <v>69</v>
      </c>
      <c r="Q299" s="12">
        <v>44692.560208333336</v>
      </c>
      <c r="R299" s="12">
        <v>45423.560208333336</v>
      </c>
      <c r="S299" s="11" t="s">
        <v>70</v>
      </c>
      <c r="T299" s="12">
        <v>45423</v>
      </c>
      <c r="U299" s="11" t="s">
        <v>71</v>
      </c>
      <c r="V299" s="11" t="s">
        <v>104</v>
      </c>
      <c r="W299" s="11" t="s">
        <v>73</v>
      </c>
      <c r="X299" s="11" t="s">
        <v>73</v>
      </c>
      <c r="Y299" s="11" t="s">
        <v>74</v>
      </c>
      <c r="Z299" s="11" t="s">
        <v>106</v>
      </c>
      <c r="AA299" s="11" t="s">
        <v>1643</v>
      </c>
      <c r="AB299" s="11" t="s">
        <v>1927</v>
      </c>
      <c r="AC299" s="11" t="s">
        <v>1928</v>
      </c>
      <c r="AD299" s="12"/>
      <c r="AE299" s="12"/>
      <c r="AF299" s="11"/>
      <c r="AG299" s="11" t="s">
        <v>78</v>
      </c>
      <c r="AH299" s="11" t="s">
        <v>78</v>
      </c>
      <c r="AI299" s="12"/>
      <c r="AJ299" s="11" t="s">
        <v>78</v>
      </c>
      <c r="AK299" s="11" t="s">
        <v>78</v>
      </c>
      <c r="AL299" s="11" t="b">
        <v>0</v>
      </c>
      <c r="AM299" s="11" t="s">
        <v>1929</v>
      </c>
      <c r="AN299" s="11" t="b">
        <v>0</v>
      </c>
      <c r="AO299" s="11" t="b">
        <v>0</v>
      </c>
      <c r="AP299" s="11" t="b">
        <v>0</v>
      </c>
      <c r="AQ299" s="11" t="b">
        <v>0</v>
      </c>
      <c r="AR299" s="11" t="b">
        <v>0</v>
      </c>
      <c r="AS299" s="11" t="s">
        <v>84</v>
      </c>
      <c r="AT299" s="11" t="b">
        <v>0</v>
      </c>
      <c r="AU299" s="11" t="s">
        <v>317</v>
      </c>
      <c r="AV299" s="11" t="s">
        <v>78</v>
      </c>
      <c r="AW299" s="11" t="s">
        <v>78</v>
      </c>
      <c r="AX299" s="12">
        <v>44676</v>
      </c>
      <c r="AY299" s="11" t="s">
        <v>85</v>
      </c>
      <c r="AZ299" s="11" t="s">
        <v>86</v>
      </c>
      <c r="BA299" s="11" t="s">
        <v>87</v>
      </c>
      <c r="BB299" s="11" t="b">
        <v>0</v>
      </c>
      <c r="BC299" s="11">
        <v>0</v>
      </c>
      <c r="BD299" s="11">
        <v>0</v>
      </c>
      <c r="BE299" s="11"/>
      <c r="BF299" s="11">
        <v>0</v>
      </c>
      <c r="BG299" s="11"/>
      <c r="BH299" s="11">
        <v>0</v>
      </c>
      <c r="BI299" s="11">
        <v>0</v>
      </c>
      <c r="BJ299" s="13">
        <v>242.38</v>
      </c>
    </row>
    <row r="300" spans="1:62" x14ac:dyDescent="0.25">
      <c r="A300" s="10" t="s">
        <v>1415</v>
      </c>
      <c r="B300" s="11" t="s">
        <v>1395</v>
      </c>
      <c r="C300" s="11" t="s">
        <v>1396</v>
      </c>
      <c r="D300" s="11" t="s">
        <v>1416</v>
      </c>
      <c r="E300" s="11" t="s">
        <v>1416</v>
      </c>
      <c r="F300" s="11" t="s">
        <v>64</v>
      </c>
      <c r="G300" s="11" t="s">
        <v>1416</v>
      </c>
      <c r="H300" s="11" t="s">
        <v>281</v>
      </c>
      <c r="I300" s="11" t="s">
        <v>1397</v>
      </c>
      <c r="J300" s="11" t="s">
        <v>1406</v>
      </c>
      <c r="K300" s="28">
        <v>242.95</v>
      </c>
      <c r="L300" s="28">
        <f t="shared" si="5"/>
        <v>242.95</v>
      </c>
      <c r="M300" s="28" t="e">
        <f>L300*(VLOOKUP(I300,#REF!,2,FALSE))</f>
        <v>#REF!</v>
      </c>
      <c r="N300" s="11" t="s">
        <v>67</v>
      </c>
      <c r="O300" s="11" t="s">
        <v>68</v>
      </c>
      <c r="P300" s="11" t="s">
        <v>69</v>
      </c>
      <c r="Q300" s="12">
        <v>41143.426840277774</v>
      </c>
      <c r="R300" s="12">
        <v>45526.363761574074</v>
      </c>
      <c r="S300" s="11" t="s">
        <v>70</v>
      </c>
      <c r="T300" s="12">
        <v>45526</v>
      </c>
      <c r="U300" s="11" t="s">
        <v>71</v>
      </c>
      <c r="V300" s="11" t="s">
        <v>104</v>
      </c>
      <c r="W300" s="11" t="s">
        <v>73</v>
      </c>
      <c r="X300" s="11" t="s">
        <v>73</v>
      </c>
      <c r="Y300" s="11" t="s">
        <v>105</v>
      </c>
      <c r="Z300" s="11" t="s">
        <v>106</v>
      </c>
      <c r="AA300" s="11" t="s">
        <v>1398</v>
      </c>
      <c r="AB300" s="11" t="s">
        <v>1417</v>
      </c>
      <c r="AC300" s="11" t="s">
        <v>78</v>
      </c>
      <c r="AD300" s="12"/>
      <c r="AE300" s="12"/>
      <c r="AF300" s="11"/>
      <c r="AG300" s="11" t="s">
        <v>78</v>
      </c>
      <c r="AH300" s="11" t="s">
        <v>78</v>
      </c>
      <c r="AI300" s="12"/>
      <c r="AJ300" s="11" t="s">
        <v>1418</v>
      </c>
      <c r="AK300" s="11" t="s">
        <v>78</v>
      </c>
      <c r="AL300" s="11" t="b">
        <v>0</v>
      </c>
      <c r="AM300" s="11" t="s">
        <v>1419</v>
      </c>
      <c r="AN300" s="11" t="b">
        <v>0</v>
      </c>
      <c r="AO300" s="11" t="b">
        <v>0</v>
      </c>
      <c r="AP300" s="11" t="b">
        <v>0</v>
      </c>
      <c r="AQ300" s="11" t="b">
        <v>0</v>
      </c>
      <c r="AR300" s="11" t="b">
        <v>0</v>
      </c>
      <c r="AS300" s="11" t="s">
        <v>132</v>
      </c>
      <c r="AT300" s="11" t="b">
        <v>0</v>
      </c>
      <c r="AU300" s="11" t="s">
        <v>292</v>
      </c>
      <c r="AV300" s="11" t="s">
        <v>78</v>
      </c>
      <c r="AW300" s="11" t="s">
        <v>78</v>
      </c>
      <c r="AX300" s="12">
        <v>41109</v>
      </c>
      <c r="AY300" s="11" t="s">
        <v>85</v>
      </c>
      <c r="AZ300" s="11" t="s">
        <v>86</v>
      </c>
      <c r="BA300" s="11" t="s">
        <v>87</v>
      </c>
      <c r="BB300" s="11" t="b">
        <v>0</v>
      </c>
      <c r="BC300" s="11">
        <v>7</v>
      </c>
      <c r="BD300" s="11">
        <v>7</v>
      </c>
      <c r="BE300" s="11">
        <v>994.25</v>
      </c>
      <c r="BF300" s="11">
        <v>0</v>
      </c>
      <c r="BG300" s="11"/>
      <c r="BH300" s="11">
        <v>0</v>
      </c>
      <c r="BI300" s="11">
        <v>0</v>
      </c>
      <c r="BJ300" s="13">
        <v>242.95</v>
      </c>
    </row>
    <row r="301" spans="1:62" x14ac:dyDescent="0.25">
      <c r="A301" s="6" t="s">
        <v>760</v>
      </c>
      <c r="B301" s="7" t="s">
        <v>61</v>
      </c>
      <c r="C301" s="7" t="s">
        <v>62</v>
      </c>
      <c r="D301" s="7" t="s">
        <v>761</v>
      </c>
      <c r="E301" s="7" t="s">
        <v>761</v>
      </c>
      <c r="F301" s="7" t="s">
        <v>64</v>
      </c>
      <c r="G301" s="7" t="s">
        <v>761</v>
      </c>
      <c r="H301" s="7" t="s">
        <v>281</v>
      </c>
      <c r="I301" s="7" t="s">
        <v>66</v>
      </c>
      <c r="J301" s="7" t="s">
        <v>282</v>
      </c>
      <c r="K301" s="33">
        <v>243.5</v>
      </c>
      <c r="L301" s="33">
        <f t="shared" si="5"/>
        <v>243.5</v>
      </c>
      <c r="M301" s="33" t="e">
        <f>L301*(VLOOKUP(I301,#REF!,2,FALSE))</f>
        <v>#REF!</v>
      </c>
      <c r="N301" s="7" t="s">
        <v>67</v>
      </c>
      <c r="O301" s="7" t="s">
        <v>68</v>
      </c>
      <c r="P301" s="7" t="s">
        <v>69</v>
      </c>
      <c r="Q301" s="8">
        <v>44864.358194444445</v>
      </c>
      <c r="R301" s="8">
        <v>45229.313437500001</v>
      </c>
      <c r="S301" s="7" t="s">
        <v>70</v>
      </c>
      <c r="T301" s="8">
        <v>45229</v>
      </c>
      <c r="U301" s="7" t="s">
        <v>71</v>
      </c>
      <c r="V301" s="7" t="s">
        <v>104</v>
      </c>
      <c r="W301" s="7" t="s">
        <v>73</v>
      </c>
      <c r="X301" s="7" t="s">
        <v>73</v>
      </c>
      <c r="Y301" s="7" t="s">
        <v>74</v>
      </c>
      <c r="Z301" s="7" t="s">
        <v>75</v>
      </c>
      <c r="AA301" s="7" t="s">
        <v>122</v>
      </c>
      <c r="AB301" s="7" t="s">
        <v>762</v>
      </c>
      <c r="AC301" s="7" t="s">
        <v>78</v>
      </c>
      <c r="AD301" s="8"/>
      <c r="AE301" s="8"/>
      <c r="AF301" s="7"/>
      <c r="AG301" s="7" t="s">
        <v>78</v>
      </c>
      <c r="AH301" s="7" t="s">
        <v>78</v>
      </c>
      <c r="AI301" s="8"/>
      <c r="AJ301" s="7" t="s">
        <v>763</v>
      </c>
      <c r="AK301" s="7" t="s">
        <v>78</v>
      </c>
      <c r="AL301" s="7" t="b">
        <v>0</v>
      </c>
      <c r="AM301" s="7" t="s">
        <v>764</v>
      </c>
      <c r="AN301" s="7" t="b">
        <v>0</v>
      </c>
      <c r="AO301" s="7" t="b">
        <v>0</v>
      </c>
      <c r="AP301" s="7" t="b">
        <v>0</v>
      </c>
      <c r="AQ301" s="7" t="b">
        <v>0</v>
      </c>
      <c r="AR301" s="7" t="b">
        <v>0</v>
      </c>
      <c r="AS301" s="7" t="s">
        <v>84</v>
      </c>
      <c r="AT301" s="7" t="b">
        <v>0</v>
      </c>
      <c r="AU301" s="7" t="s">
        <v>710</v>
      </c>
      <c r="AV301" s="7" t="s">
        <v>78</v>
      </c>
      <c r="AW301" s="7" t="s">
        <v>78</v>
      </c>
      <c r="AX301" s="8">
        <v>44872</v>
      </c>
      <c r="AY301" s="7" t="s">
        <v>85</v>
      </c>
      <c r="AZ301" s="7" t="s">
        <v>86</v>
      </c>
      <c r="BA301" s="7" t="s">
        <v>87</v>
      </c>
      <c r="BB301" s="7" t="b">
        <v>0</v>
      </c>
      <c r="BC301" s="7">
        <v>0</v>
      </c>
      <c r="BD301" s="7">
        <v>0</v>
      </c>
      <c r="BE301" s="7"/>
      <c r="BF301" s="7">
        <v>0</v>
      </c>
      <c r="BG301" s="7"/>
      <c r="BH301" s="7">
        <v>0</v>
      </c>
      <c r="BI301" s="7">
        <v>0</v>
      </c>
      <c r="BJ301" s="9">
        <v>243.5</v>
      </c>
    </row>
    <row r="302" spans="1:62" x14ac:dyDescent="0.25">
      <c r="A302" s="10" t="s">
        <v>198</v>
      </c>
      <c r="B302" s="11" t="s">
        <v>61</v>
      </c>
      <c r="C302" s="11" t="s">
        <v>62</v>
      </c>
      <c r="D302" s="11" t="s">
        <v>199</v>
      </c>
      <c r="E302" s="11" t="s">
        <v>199</v>
      </c>
      <c r="F302" s="11" t="s">
        <v>64</v>
      </c>
      <c r="G302" s="11" t="s">
        <v>199</v>
      </c>
      <c r="H302" s="11" t="s">
        <v>200</v>
      </c>
      <c r="I302" s="11" t="s">
        <v>66</v>
      </c>
      <c r="J302" s="11" t="s">
        <v>201</v>
      </c>
      <c r="K302" s="28">
        <v>244.19</v>
      </c>
      <c r="L302" s="28">
        <f t="shared" si="5"/>
        <v>244.19</v>
      </c>
      <c r="M302" s="28" t="e">
        <f>L302*(VLOOKUP(I302,#REF!,2,FALSE))</f>
        <v>#REF!</v>
      </c>
      <c r="N302" s="11" t="s">
        <v>67</v>
      </c>
      <c r="O302" s="11" t="s">
        <v>68</v>
      </c>
      <c r="P302" s="11" t="s">
        <v>69</v>
      </c>
      <c r="Q302" s="12">
        <v>42686.347314814811</v>
      </c>
      <c r="R302" s="12">
        <v>45242.347314814811</v>
      </c>
      <c r="S302" s="11" t="s">
        <v>70</v>
      </c>
      <c r="T302" s="12">
        <v>45242</v>
      </c>
      <c r="U302" s="11" t="s">
        <v>71</v>
      </c>
      <c r="V302" s="11" t="s">
        <v>104</v>
      </c>
      <c r="W302" s="11" t="s">
        <v>73</v>
      </c>
      <c r="X302" s="11" t="s">
        <v>73</v>
      </c>
      <c r="Y302" s="11" t="s">
        <v>74</v>
      </c>
      <c r="Z302" s="11" t="s">
        <v>75</v>
      </c>
      <c r="AA302" s="11" t="s">
        <v>76</v>
      </c>
      <c r="AB302" s="11" t="s">
        <v>202</v>
      </c>
      <c r="AC302" s="11" t="s">
        <v>78</v>
      </c>
      <c r="AD302" s="12"/>
      <c r="AE302" s="12"/>
      <c r="AF302" s="11"/>
      <c r="AG302" s="11" t="s">
        <v>78</v>
      </c>
      <c r="AH302" s="11" t="s">
        <v>78</v>
      </c>
      <c r="AI302" s="12"/>
      <c r="AJ302" s="11" t="s">
        <v>78</v>
      </c>
      <c r="AK302" s="11" t="s">
        <v>78</v>
      </c>
      <c r="AL302" s="11" t="b">
        <v>0</v>
      </c>
      <c r="AM302" s="11" t="s">
        <v>203</v>
      </c>
      <c r="AN302" s="11" t="b">
        <v>0</v>
      </c>
      <c r="AO302" s="11" t="b">
        <v>0</v>
      </c>
      <c r="AP302" s="11" t="b">
        <v>0</v>
      </c>
      <c r="AQ302" s="11" t="b">
        <v>0</v>
      </c>
      <c r="AR302" s="11" t="b">
        <v>0</v>
      </c>
      <c r="AS302" s="11" t="s">
        <v>84</v>
      </c>
      <c r="AT302" s="11" t="b">
        <v>0</v>
      </c>
      <c r="AU302" s="11" t="s">
        <v>204</v>
      </c>
      <c r="AV302" s="11" t="s">
        <v>78</v>
      </c>
      <c r="AW302" s="11" t="s">
        <v>78</v>
      </c>
      <c r="AX302" s="12">
        <v>42676</v>
      </c>
      <c r="AY302" s="11" t="s">
        <v>85</v>
      </c>
      <c r="AZ302" s="11" t="s">
        <v>86</v>
      </c>
      <c r="BA302" s="11" t="s">
        <v>87</v>
      </c>
      <c r="BB302" s="11" t="b">
        <v>0</v>
      </c>
      <c r="BC302" s="11">
        <v>0</v>
      </c>
      <c r="BD302" s="11">
        <v>0</v>
      </c>
      <c r="BE302" s="11"/>
      <c r="BF302" s="11">
        <v>0</v>
      </c>
      <c r="BG302" s="11"/>
      <c r="BH302" s="11">
        <v>0</v>
      </c>
      <c r="BI302" s="11">
        <v>0</v>
      </c>
      <c r="BJ302" s="13">
        <v>244.19</v>
      </c>
    </row>
    <row r="303" spans="1:62" x14ac:dyDescent="0.25">
      <c r="A303" s="6" t="s">
        <v>850</v>
      </c>
      <c r="B303" s="7" t="s">
        <v>61</v>
      </c>
      <c r="C303" s="7" t="s">
        <v>62</v>
      </c>
      <c r="D303" s="7" t="s">
        <v>851</v>
      </c>
      <c r="E303" s="7" t="s">
        <v>851</v>
      </c>
      <c r="F303" s="7" t="s">
        <v>64</v>
      </c>
      <c r="G303" s="7" t="s">
        <v>851</v>
      </c>
      <c r="H303" s="7" t="s">
        <v>281</v>
      </c>
      <c r="I303" s="7" t="s">
        <v>66</v>
      </c>
      <c r="J303" s="7" t="s">
        <v>282</v>
      </c>
      <c r="K303" s="33">
        <v>245.72</v>
      </c>
      <c r="L303" s="33">
        <f t="shared" si="5"/>
        <v>245.72</v>
      </c>
      <c r="M303" s="33" t="e">
        <f>L303*(VLOOKUP(I303,#REF!,2,FALSE))</f>
        <v>#REF!</v>
      </c>
      <c r="N303" s="7" t="s">
        <v>67</v>
      </c>
      <c r="O303" s="7" t="s">
        <v>68</v>
      </c>
      <c r="P303" s="7" t="s">
        <v>69</v>
      </c>
      <c r="Q303" s="8">
        <v>44970.563194444447</v>
      </c>
      <c r="R303" s="8">
        <v>45335.317083333335</v>
      </c>
      <c r="S303" s="7" t="s">
        <v>70</v>
      </c>
      <c r="T303" s="8">
        <v>45335</v>
      </c>
      <c r="U303" s="7" t="s">
        <v>71</v>
      </c>
      <c r="V303" s="7" t="s">
        <v>104</v>
      </c>
      <c r="W303" s="7" t="s">
        <v>73</v>
      </c>
      <c r="X303" s="7" t="s">
        <v>73</v>
      </c>
      <c r="Y303" s="7" t="s">
        <v>74</v>
      </c>
      <c r="Z303" s="7" t="s">
        <v>75</v>
      </c>
      <c r="AA303" s="7" t="s">
        <v>76</v>
      </c>
      <c r="AB303" s="7" t="s">
        <v>852</v>
      </c>
      <c r="AC303" s="7" t="s">
        <v>78</v>
      </c>
      <c r="AD303" s="8"/>
      <c r="AE303" s="8"/>
      <c r="AF303" s="7"/>
      <c r="AG303" s="7" t="s">
        <v>78</v>
      </c>
      <c r="AH303" s="7" t="s">
        <v>78</v>
      </c>
      <c r="AI303" s="8"/>
      <c r="AJ303" s="7" t="s">
        <v>853</v>
      </c>
      <c r="AK303" s="7" t="s">
        <v>78</v>
      </c>
      <c r="AL303" s="7" t="b">
        <v>0</v>
      </c>
      <c r="AM303" s="7" t="s">
        <v>854</v>
      </c>
      <c r="AN303" s="7" t="b">
        <v>0</v>
      </c>
      <c r="AO303" s="7" t="b">
        <v>0</v>
      </c>
      <c r="AP303" s="7" t="b">
        <v>0</v>
      </c>
      <c r="AQ303" s="7" t="b">
        <v>0</v>
      </c>
      <c r="AR303" s="7" t="b">
        <v>0</v>
      </c>
      <c r="AS303" s="7" t="s">
        <v>84</v>
      </c>
      <c r="AT303" s="7" t="b">
        <v>0</v>
      </c>
      <c r="AU303" s="7" t="s">
        <v>710</v>
      </c>
      <c r="AV303" s="7" t="s">
        <v>78</v>
      </c>
      <c r="AW303" s="7" t="s">
        <v>78</v>
      </c>
      <c r="AX303" s="8">
        <v>44949</v>
      </c>
      <c r="AY303" s="7" t="s">
        <v>85</v>
      </c>
      <c r="AZ303" s="7" t="s">
        <v>86</v>
      </c>
      <c r="BA303" s="7" t="s">
        <v>87</v>
      </c>
      <c r="BB303" s="7" t="b">
        <v>0</v>
      </c>
      <c r="BC303" s="7">
        <v>1</v>
      </c>
      <c r="BD303" s="7">
        <v>0</v>
      </c>
      <c r="BE303" s="7">
        <v>0</v>
      </c>
      <c r="BF303" s="7">
        <v>0</v>
      </c>
      <c r="BG303" s="7">
        <v>0</v>
      </c>
      <c r="BH303" s="7">
        <v>0</v>
      </c>
      <c r="BI303" s="7">
        <v>0</v>
      </c>
      <c r="BJ303" s="9">
        <v>245.72</v>
      </c>
    </row>
    <row r="304" spans="1:62" x14ac:dyDescent="0.25">
      <c r="A304" s="10" t="s">
        <v>1443</v>
      </c>
      <c r="B304" s="11" t="s">
        <v>1395</v>
      </c>
      <c r="C304" s="11" t="s">
        <v>1396</v>
      </c>
      <c r="D304" s="11" t="s">
        <v>968</v>
      </c>
      <c r="E304" s="11" t="s">
        <v>968</v>
      </c>
      <c r="F304" s="11" t="s">
        <v>64</v>
      </c>
      <c r="G304" s="11" t="s">
        <v>968</v>
      </c>
      <c r="H304" s="11" t="s">
        <v>281</v>
      </c>
      <c r="I304" s="11" t="s">
        <v>1397</v>
      </c>
      <c r="J304" s="11" t="s">
        <v>1406</v>
      </c>
      <c r="K304" s="28">
        <v>245.9</v>
      </c>
      <c r="L304" s="28">
        <f t="shared" si="5"/>
        <v>245.9</v>
      </c>
      <c r="M304" s="28" t="e">
        <f>L304*(VLOOKUP(I304,#REF!,2,FALSE))</f>
        <v>#REF!</v>
      </c>
      <c r="N304" s="11" t="s">
        <v>67</v>
      </c>
      <c r="O304" s="11" t="s">
        <v>68</v>
      </c>
      <c r="P304" s="11" t="s">
        <v>69</v>
      </c>
      <c r="Q304" s="12">
        <v>41456.609733796293</v>
      </c>
      <c r="R304" s="12">
        <v>45474.609733796293</v>
      </c>
      <c r="S304" s="11" t="s">
        <v>70</v>
      </c>
      <c r="T304" s="12">
        <v>45474</v>
      </c>
      <c r="U304" s="11" t="s">
        <v>71</v>
      </c>
      <c r="V304" s="11" t="s">
        <v>104</v>
      </c>
      <c r="W304" s="11" t="s">
        <v>73</v>
      </c>
      <c r="X304" s="11" t="s">
        <v>73</v>
      </c>
      <c r="Y304" s="11" t="s">
        <v>287</v>
      </c>
      <c r="Z304" s="11" t="s">
        <v>106</v>
      </c>
      <c r="AA304" s="11" t="s">
        <v>1398</v>
      </c>
      <c r="AB304" s="11" t="s">
        <v>1444</v>
      </c>
      <c r="AC304" s="11" t="s">
        <v>78</v>
      </c>
      <c r="AD304" s="12"/>
      <c r="AE304" s="12"/>
      <c r="AF304" s="11"/>
      <c r="AG304" s="11" t="s">
        <v>78</v>
      </c>
      <c r="AH304" s="11" t="s">
        <v>78</v>
      </c>
      <c r="AI304" s="12"/>
      <c r="AJ304" s="11" t="s">
        <v>1445</v>
      </c>
      <c r="AK304" s="11" t="s">
        <v>78</v>
      </c>
      <c r="AL304" s="11" t="b">
        <v>0</v>
      </c>
      <c r="AM304" s="11" t="s">
        <v>1446</v>
      </c>
      <c r="AN304" s="11" t="b">
        <v>0</v>
      </c>
      <c r="AO304" s="11" t="b">
        <v>0</v>
      </c>
      <c r="AP304" s="11" t="b">
        <v>0</v>
      </c>
      <c r="AQ304" s="11" t="b">
        <v>0</v>
      </c>
      <c r="AR304" s="11" t="b">
        <v>0</v>
      </c>
      <c r="AS304" s="11" t="s">
        <v>84</v>
      </c>
      <c r="AT304" s="11" t="b">
        <v>0</v>
      </c>
      <c r="AU304" s="11" t="s">
        <v>292</v>
      </c>
      <c r="AV304" s="11" t="s">
        <v>78</v>
      </c>
      <c r="AW304" s="11" t="s">
        <v>78</v>
      </c>
      <c r="AX304" s="12">
        <v>41470</v>
      </c>
      <c r="AY304" s="11" t="s">
        <v>85</v>
      </c>
      <c r="AZ304" s="11" t="s">
        <v>86</v>
      </c>
      <c r="BA304" s="11" t="s">
        <v>87</v>
      </c>
      <c r="BB304" s="11" t="b">
        <v>0</v>
      </c>
      <c r="BC304" s="11">
        <v>4</v>
      </c>
      <c r="BD304" s="11">
        <v>4</v>
      </c>
      <c r="BE304" s="11">
        <v>462.42</v>
      </c>
      <c r="BF304" s="11">
        <v>0</v>
      </c>
      <c r="BG304" s="11"/>
      <c r="BH304" s="11">
        <v>0</v>
      </c>
      <c r="BI304" s="11">
        <v>0</v>
      </c>
      <c r="BJ304" s="13">
        <v>245.9</v>
      </c>
    </row>
    <row r="305" spans="1:62" x14ac:dyDescent="0.25">
      <c r="A305" s="6" t="s">
        <v>3250</v>
      </c>
      <c r="B305" s="7" t="s">
        <v>2147</v>
      </c>
      <c r="C305" s="7" t="s">
        <v>2148</v>
      </c>
      <c r="D305" s="7" t="s">
        <v>3251</v>
      </c>
      <c r="E305" s="7" t="s">
        <v>3252</v>
      </c>
      <c r="F305" s="7" t="s">
        <v>168</v>
      </c>
      <c r="G305" s="7" t="s">
        <v>3252</v>
      </c>
      <c r="H305" s="7" t="s">
        <v>2330</v>
      </c>
      <c r="I305" s="7" t="s">
        <v>2150</v>
      </c>
      <c r="J305" s="7" t="s">
        <v>3253</v>
      </c>
      <c r="K305" s="33">
        <v>247.76</v>
      </c>
      <c r="L305" s="33">
        <f t="shared" si="5"/>
        <v>247.76</v>
      </c>
      <c r="M305" s="33" t="e">
        <f>L305*(VLOOKUP(I305,#REF!,2,FALSE))</f>
        <v>#REF!</v>
      </c>
      <c r="N305" s="7" t="s">
        <v>67</v>
      </c>
      <c r="O305" s="7" t="s">
        <v>68</v>
      </c>
      <c r="P305" s="7" t="s">
        <v>160</v>
      </c>
      <c r="Q305" s="8">
        <v>41369.370127314818</v>
      </c>
      <c r="R305" s="8">
        <v>45387.370127314818</v>
      </c>
      <c r="S305" s="7" t="s">
        <v>70</v>
      </c>
      <c r="T305" s="8">
        <v>45387</v>
      </c>
      <c r="U305" s="7" t="s">
        <v>71</v>
      </c>
      <c r="V305" s="7" t="s">
        <v>104</v>
      </c>
      <c r="W305" s="7" t="s">
        <v>73</v>
      </c>
      <c r="X305" s="7" t="s">
        <v>73</v>
      </c>
      <c r="Y305" s="7" t="s">
        <v>74</v>
      </c>
      <c r="Z305" s="7" t="s">
        <v>264</v>
      </c>
      <c r="AA305" s="7" t="s">
        <v>3254</v>
      </c>
      <c r="AB305" s="7" t="s">
        <v>3255</v>
      </c>
      <c r="AC305" s="7" t="s">
        <v>3256</v>
      </c>
      <c r="AD305" s="8"/>
      <c r="AE305" s="8"/>
      <c r="AF305" s="7"/>
      <c r="AG305" s="7" t="s">
        <v>78</v>
      </c>
      <c r="AH305" s="7" t="s">
        <v>78</v>
      </c>
      <c r="AI305" s="8"/>
      <c r="AJ305" s="7" t="s">
        <v>78</v>
      </c>
      <c r="AK305" s="7" t="s">
        <v>78</v>
      </c>
      <c r="AL305" s="7" t="b">
        <v>0</v>
      </c>
      <c r="AM305" s="7" t="s">
        <v>3257</v>
      </c>
      <c r="AN305" s="7" t="b">
        <v>0</v>
      </c>
      <c r="AO305" s="7" t="b">
        <v>0</v>
      </c>
      <c r="AP305" s="7" t="b">
        <v>0</v>
      </c>
      <c r="AQ305" s="7" t="b">
        <v>0</v>
      </c>
      <c r="AR305" s="7" t="b">
        <v>0</v>
      </c>
      <c r="AS305" s="7" t="s">
        <v>84</v>
      </c>
      <c r="AT305" s="7" t="b">
        <v>0</v>
      </c>
      <c r="AU305" s="7" t="s">
        <v>1700</v>
      </c>
      <c r="AV305" s="7" t="s">
        <v>2351</v>
      </c>
      <c r="AW305" s="7" t="s">
        <v>2695</v>
      </c>
      <c r="AX305" s="8">
        <v>41390</v>
      </c>
      <c r="AY305" s="7" t="s">
        <v>85</v>
      </c>
      <c r="AZ305" s="7" t="s">
        <v>86</v>
      </c>
      <c r="BA305" s="7" t="s">
        <v>87</v>
      </c>
      <c r="BB305" s="7" t="b">
        <v>0</v>
      </c>
      <c r="BC305" s="7">
        <v>0</v>
      </c>
      <c r="BD305" s="7">
        <v>0</v>
      </c>
      <c r="BE305" s="7"/>
      <c r="BF305" s="7">
        <v>0</v>
      </c>
      <c r="BG305" s="7"/>
      <c r="BH305" s="7">
        <v>0</v>
      </c>
      <c r="BI305" s="7">
        <v>0</v>
      </c>
      <c r="BJ305" s="9">
        <v>247.76</v>
      </c>
    </row>
    <row r="306" spans="1:62" x14ac:dyDescent="0.25">
      <c r="A306" s="6" t="s">
        <v>2721</v>
      </c>
      <c r="B306" s="7" t="s">
        <v>1395</v>
      </c>
      <c r="C306" s="7" t="s">
        <v>1396</v>
      </c>
      <c r="D306" s="7" t="s">
        <v>2722</v>
      </c>
      <c r="E306" s="7" t="s">
        <v>2722</v>
      </c>
      <c r="F306" s="7" t="s">
        <v>64</v>
      </c>
      <c r="G306" s="7" t="s">
        <v>2722</v>
      </c>
      <c r="H306" s="7" t="s">
        <v>2330</v>
      </c>
      <c r="I306" s="7" t="s">
        <v>1397</v>
      </c>
      <c r="J306" s="7" t="s">
        <v>2691</v>
      </c>
      <c r="K306" s="33">
        <v>247.92</v>
      </c>
      <c r="L306" s="33">
        <f t="shared" si="5"/>
        <v>247.92</v>
      </c>
      <c r="M306" s="33" t="e">
        <f>L306*(VLOOKUP(I306,#REF!,2,FALSE))</f>
        <v>#REF!</v>
      </c>
      <c r="N306" s="7" t="s">
        <v>67</v>
      </c>
      <c r="O306" s="7" t="s">
        <v>68</v>
      </c>
      <c r="P306" s="7" t="s">
        <v>69</v>
      </c>
      <c r="Q306" s="8">
        <v>41948.590243055558</v>
      </c>
      <c r="R306" s="8">
        <v>45235.590243055558</v>
      </c>
      <c r="S306" s="7" t="s">
        <v>70</v>
      </c>
      <c r="T306" s="8">
        <v>45235</v>
      </c>
      <c r="U306" s="7" t="s">
        <v>71</v>
      </c>
      <c r="V306" s="7" t="s">
        <v>104</v>
      </c>
      <c r="W306" s="7" t="s">
        <v>73</v>
      </c>
      <c r="X306" s="7" t="s">
        <v>73</v>
      </c>
      <c r="Y306" s="7" t="s">
        <v>74</v>
      </c>
      <c r="Z306" s="7" t="s">
        <v>106</v>
      </c>
      <c r="AA306" s="7" t="s">
        <v>1421</v>
      </c>
      <c r="AB306" s="7" t="s">
        <v>2723</v>
      </c>
      <c r="AC306" s="7" t="s">
        <v>78</v>
      </c>
      <c r="AD306" s="8"/>
      <c r="AE306" s="8"/>
      <c r="AF306" s="7"/>
      <c r="AG306" s="7" t="s">
        <v>78</v>
      </c>
      <c r="AH306" s="7" t="s">
        <v>78</v>
      </c>
      <c r="AI306" s="8"/>
      <c r="AJ306" s="7" t="s">
        <v>2724</v>
      </c>
      <c r="AK306" s="7" t="s">
        <v>78</v>
      </c>
      <c r="AL306" s="7" t="b">
        <v>0</v>
      </c>
      <c r="AM306" s="7" t="s">
        <v>2725</v>
      </c>
      <c r="AN306" s="7" t="b">
        <v>0</v>
      </c>
      <c r="AO306" s="7" t="b">
        <v>0</v>
      </c>
      <c r="AP306" s="7" t="b">
        <v>0</v>
      </c>
      <c r="AQ306" s="7" t="b">
        <v>0</v>
      </c>
      <c r="AR306" s="7" t="b">
        <v>0</v>
      </c>
      <c r="AS306" s="7" t="s">
        <v>84</v>
      </c>
      <c r="AT306" s="7" t="b">
        <v>0</v>
      </c>
      <c r="AU306" s="7" t="s">
        <v>1700</v>
      </c>
      <c r="AV306" s="7" t="s">
        <v>78</v>
      </c>
      <c r="AW306" s="7" t="s">
        <v>78</v>
      </c>
      <c r="AX306" s="8">
        <v>41900</v>
      </c>
      <c r="AY306" s="7" t="s">
        <v>85</v>
      </c>
      <c r="AZ306" s="7" t="s">
        <v>86</v>
      </c>
      <c r="BA306" s="7" t="s">
        <v>87</v>
      </c>
      <c r="BB306" s="7" t="b">
        <v>0</v>
      </c>
      <c r="BC306" s="7">
        <v>1</v>
      </c>
      <c r="BD306" s="7">
        <v>1</v>
      </c>
      <c r="BE306" s="7">
        <v>398.42</v>
      </c>
      <c r="BF306" s="7">
        <v>0</v>
      </c>
      <c r="BG306" s="7"/>
      <c r="BH306" s="7">
        <v>0</v>
      </c>
      <c r="BI306" s="7">
        <v>0</v>
      </c>
      <c r="BJ306" s="9">
        <v>247.92</v>
      </c>
    </row>
    <row r="307" spans="1:62" x14ac:dyDescent="0.25">
      <c r="A307" s="6" t="s">
        <v>1430</v>
      </c>
      <c r="B307" s="7" t="s">
        <v>1395</v>
      </c>
      <c r="C307" s="7" t="s">
        <v>1396</v>
      </c>
      <c r="D307" s="7" t="s">
        <v>346</v>
      </c>
      <c r="E307" s="7" t="s">
        <v>346</v>
      </c>
      <c r="F307" s="7" t="s">
        <v>64</v>
      </c>
      <c r="G307" s="7" t="s">
        <v>346</v>
      </c>
      <c r="H307" s="7" t="s">
        <v>281</v>
      </c>
      <c r="I307" s="7" t="s">
        <v>1397</v>
      </c>
      <c r="J307" s="7" t="s">
        <v>1406</v>
      </c>
      <c r="K307" s="33">
        <v>248.71</v>
      </c>
      <c r="L307" s="33">
        <f t="shared" si="5"/>
        <v>248.71</v>
      </c>
      <c r="M307" s="33" t="e">
        <f>L307*(VLOOKUP(I307,#REF!,2,FALSE))</f>
        <v>#REF!</v>
      </c>
      <c r="N307" s="7" t="s">
        <v>67</v>
      </c>
      <c r="O307" s="7" t="s">
        <v>68</v>
      </c>
      <c r="P307" s="7" t="s">
        <v>69</v>
      </c>
      <c r="Q307" s="8">
        <v>41311.5393287037</v>
      </c>
      <c r="R307" s="8">
        <v>45328.5393287037</v>
      </c>
      <c r="S307" s="7" t="s">
        <v>70</v>
      </c>
      <c r="T307" s="8">
        <v>45328</v>
      </c>
      <c r="U307" s="7" t="s">
        <v>71</v>
      </c>
      <c r="V307" s="7" t="s">
        <v>104</v>
      </c>
      <c r="W307" s="7" t="s">
        <v>73</v>
      </c>
      <c r="X307" s="7" t="s">
        <v>73</v>
      </c>
      <c r="Y307" s="7" t="s">
        <v>74</v>
      </c>
      <c r="Z307" s="7" t="s">
        <v>106</v>
      </c>
      <c r="AA307" s="7" t="s">
        <v>1398</v>
      </c>
      <c r="AB307" s="7" t="s">
        <v>1431</v>
      </c>
      <c r="AC307" s="7" t="s">
        <v>1432</v>
      </c>
      <c r="AD307" s="8"/>
      <c r="AE307" s="8"/>
      <c r="AF307" s="7"/>
      <c r="AG307" s="7" t="s">
        <v>78</v>
      </c>
      <c r="AH307" s="7" t="s">
        <v>78</v>
      </c>
      <c r="AI307" s="8"/>
      <c r="AJ307" s="7" t="s">
        <v>78</v>
      </c>
      <c r="AK307" s="7" t="s">
        <v>78</v>
      </c>
      <c r="AL307" s="7" t="b">
        <v>0</v>
      </c>
      <c r="AM307" s="7" t="s">
        <v>1433</v>
      </c>
      <c r="AN307" s="7" t="b">
        <v>0</v>
      </c>
      <c r="AO307" s="7" t="b">
        <v>0</v>
      </c>
      <c r="AP307" s="7" t="b">
        <v>0</v>
      </c>
      <c r="AQ307" s="7" t="b">
        <v>0</v>
      </c>
      <c r="AR307" s="7" t="b">
        <v>0</v>
      </c>
      <c r="AS307" s="7" t="s">
        <v>84</v>
      </c>
      <c r="AT307" s="7" t="b">
        <v>0</v>
      </c>
      <c r="AU307" s="7" t="s">
        <v>1233</v>
      </c>
      <c r="AV307" s="7" t="s">
        <v>78</v>
      </c>
      <c r="AW307" s="7" t="s">
        <v>78</v>
      </c>
      <c r="AX307" s="8">
        <v>41318</v>
      </c>
      <c r="AY307" s="7" t="s">
        <v>85</v>
      </c>
      <c r="AZ307" s="7" t="s">
        <v>86</v>
      </c>
      <c r="BA307" s="7" t="s">
        <v>87</v>
      </c>
      <c r="BB307" s="7" t="b">
        <v>0</v>
      </c>
      <c r="BC307" s="7">
        <v>2</v>
      </c>
      <c r="BD307" s="7">
        <v>2</v>
      </c>
      <c r="BE307" s="7">
        <v>174.38</v>
      </c>
      <c r="BF307" s="7">
        <v>0</v>
      </c>
      <c r="BG307" s="7"/>
      <c r="BH307" s="7">
        <v>0</v>
      </c>
      <c r="BI307" s="7">
        <v>0</v>
      </c>
      <c r="BJ307" s="9">
        <v>248.71</v>
      </c>
    </row>
    <row r="308" spans="1:62" x14ac:dyDescent="0.25">
      <c r="A308" s="6" t="s">
        <v>2000</v>
      </c>
      <c r="B308" s="7" t="s">
        <v>1395</v>
      </c>
      <c r="C308" s="7" t="s">
        <v>1396</v>
      </c>
      <c r="D308" s="7" t="s">
        <v>228</v>
      </c>
      <c r="E308" s="7" t="s">
        <v>228</v>
      </c>
      <c r="F308" s="7" t="s">
        <v>64</v>
      </c>
      <c r="G308" s="7" t="s">
        <v>228</v>
      </c>
      <c r="H308" s="7" t="s">
        <v>281</v>
      </c>
      <c r="I308" s="7" t="s">
        <v>1397</v>
      </c>
      <c r="J308" s="7" t="s">
        <v>1406</v>
      </c>
      <c r="K308" s="33">
        <v>249.6</v>
      </c>
      <c r="L308" s="33">
        <f t="shared" si="5"/>
        <v>249.6</v>
      </c>
      <c r="M308" s="33" t="e">
        <f>L308*(VLOOKUP(I308,#REF!,2,FALSE))</f>
        <v>#REF!</v>
      </c>
      <c r="N308" s="7" t="s">
        <v>67</v>
      </c>
      <c r="O308" s="7" t="s">
        <v>68</v>
      </c>
      <c r="P308" s="7" t="s">
        <v>69</v>
      </c>
      <c r="Q308" s="8">
        <v>44954</v>
      </c>
      <c r="R308" s="8">
        <v>45319.576527777775</v>
      </c>
      <c r="S308" s="7" t="s">
        <v>70</v>
      </c>
      <c r="T308" s="8">
        <v>45319</v>
      </c>
      <c r="U308" s="7" t="s">
        <v>215</v>
      </c>
      <c r="V308" s="7" t="s">
        <v>104</v>
      </c>
      <c r="W308" s="7" t="s">
        <v>73</v>
      </c>
      <c r="X308" s="7" t="s">
        <v>73</v>
      </c>
      <c r="Y308" s="7" t="s">
        <v>287</v>
      </c>
      <c r="Z308" s="7" t="s">
        <v>106</v>
      </c>
      <c r="AA308" s="7" t="s">
        <v>1421</v>
      </c>
      <c r="AB308" s="7" t="s">
        <v>2001</v>
      </c>
      <c r="AC308" s="7" t="s">
        <v>78</v>
      </c>
      <c r="AD308" s="8"/>
      <c r="AE308" s="8"/>
      <c r="AF308" s="7"/>
      <c r="AG308" s="7" t="s">
        <v>78</v>
      </c>
      <c r="AH308" s="7" t="s">
        <v>78</v>
      </c>
      <c r="AI308" s="8"/>
      <c r="AJ308" s="7" t="s">
        <v>2002</v>
      </c>
      <c r="AK308" s="7" t="s">
        <v>78</v>
      </c>
      <c r="AL308" s="7" t="b">
        <v>0</v>
      </c>
      <c r="AM308" s="7" t="s">
        <v>2003</v>
      </c>
      <c r="AN308" s="7" t="b">
        <v>0</v>
      </c>
      <c r="AO308" s="7" t="b">
        <v>0</v>
      </c>
      <c r="AP308" s="7" t="b">
        <v>0</v>
      </c>
      <c r="AQ308" s="7" t="b">
        <v>0</v>
      </c>
      <c r="AR308" s="7" t="b">
        <v>0</v>
      </c>
      <c r="AS308" s="7" t="s">
        <v>84</v>
      </c>
      <c r="AT308" s="7" t="b">
        <v>0</v>
      </c>
      <c r="AU308" s="7" t="s">
        <v>710</v>
      </c>
      <c r="AV308" s="7" t="s">
        <v>78</v>
      </c>
      <c r="AW308" s="7" t="s">
        <v>78</v>
      </c>
      <c r="AX308" s="8">
        <v>44935</v>
      </c>
      <c r="AY308" s="7" t="s">
        <v>85</v>
      </c>
      <c r="AZ308" s="7" t="s">
        <v>86</v>
      </c>
      <c r="BA308" s="7" t="s">
        <v>87</v>
      </c>
      <c r="BB308" s="7" t="b">
        <v>0</v>
      </c>
      <c r="BC308" s="7">
        <v>0</v>
      </c>
      <c r="BD308" s="7">
        <v>0</v>
      </c>
      <c r="BE308" s="7"/>
      <c r="BF308" s="7">
        <v>0</v>
      </c>
      <c r="BG308" s="7"/>
      <c r="BH308" s="7">
        <v>0</v>
      </c>
      <c r="BI308" s="7">
        <v>0</v>
      </c>
      <c r="BJ308" s="9">
        <v>249.6</v>
      </c>
    </row>
    <row r="309" spans="1:62" x14ac:dyDescent="0.25">
      <c r="A309" s="6" t="s">
        <v>356</v>
      </c>
      <c r="B309" s="7" t="s">
        <v>61</v>
      </c>
      <c r="C309" s="7" t="s">
        <v>62</v>
      </c>
      <c r="D309" s="7" t="s">
        <v>357</v>
      </c>
      <c r="E309" s="7" t="s">
        <v>357</v>
      </c>
      <c r="F309" s="7" t="s">
        <v>64</v>
      </c>
      <c r="G309" s="7" t="s">
        <v>357</v>
      </c>
      <c r="H309" s="7" t="s">
        <v>281</v>
      </c>
      <c r="I309" s="7" t="s">
        <v>66</v>
      </c>
      <c r="J309" s="7" t="s">
        <v>282</v>
      </c>
      <c r="K309" s="33">
        <v>250.97</v>
      </c>
      <c r="L309" s="33">
        <f t="shared" si="5"/>
        <v>250.97</v>
      </c>
      <c r="M309" s="33" t="e">
        <f>L309*(VLOOKUP(I309,#REF!,2,FALSE))</f>
        <v>#REF!</v>
      </c>
      <c r="N309" s="7" t="s">
        <v>67</v>
      </c>
      <c r="O309" s="7" t="s">
        <v>68</v>
      </c>
      <c r="P309" s="7" t="s">
        <v>69</v>
      </c>
      <c r="Q309" s="8">
        <v>42118.433472222219</v>
      </c>
      <c r="R309" s="8">
        <v>45406.433472222219</v>
      </c>
      <c r="S309" s="7" t="s">
        <v>70</v>
      </c>
      <c r="T309" s="8">
        <v>45406</v>
      </c>
      <c r="U309" s="7" t="s">
        <v>71</v>
      </c>
      <c r="V309" s="7" t="s">
        <v>104</v>
      </c>
      <c r="W309" s="7" t="s">
        <v>73</v>
      </c>
      <c r="X309" s="7" t="s">
        <v>73</v>
      </c>
      <c r="Y309" s="7" t="s">
        <v>105</v>
      </c>
      <c r="Z309" s="7" t="s">
        <v>75</v>
      </c>
      <c r="AA309" s="7" t="s">
        <v>76</v>
      </c>
      <c r="AB309" s="7" t="s">
        <v>358</v>
      </c>
      <c r="AC309" s="7" t="s">
        <v>78</v>
      </c>
      <c r="AD309" s="8"/>
      <c r="AE309" s="8"/>
      <c r="AF309" s="7"/>
      <c r="AG309" s="7" t="s">
        <v>78</v>
      </c>
      <c r="AH309" s="7" t="s">
        <v>78</v>
      </c>
      <c r="AI309" s="8"/>
      <c r="AJ309" s="7" t="s">
        <v>359</v>
      </c>
      <c r="AK309" s="7" t="s">
        <v>78</v>
      </c>
      <c r="AL309" s="7" t="b">
        <v>0</v>
      </c>
      <c r="AM309" s="7" t="s">
        <v>360</v>
      </c>
      <c r="AN309" s="7" t="b">
        <v>0</v>
      </c>
      <c r="AO309" s="7" t="b">
        <v>0</v>
      </c>
      <c r="AP309" s="7" t="b">
        <v>0</v>
      </c>
      <c r="AQ309" s="7" t="b">
        <v>0</v>
      </c>
      <c r="AR309" s="7" t="b">
        <v>0</v>
      </c>
      <c r="AS309" s="7" t="s">
        <v>84</v>
      </c>
      <c r="AT309" s="7" t="b">
        <v>0</v>
      </c>
      <c r="AU309" s="7" t="s">
        <v>355</v>
      </c>
      <c r="AV309" s="7" t="s">
        <v>78</v>
      </c>
      <c r="AW309" s="7" t="s">
        <v>78</v>
      </c>
      <c r="AX309" s="8">
        <v>42114</v>
      </c>
      <c r="AY309" s="7" t="s">
        <v>85</v>
      </c>
      <c r="AZ309" s="7" t="s">
        <v>86</v>
      </c>
      <c r="BA309" s="7" t="s">
        <v>87</v>
      </c>
      <c r="BB309" s="7" t="b">
        <v>0</v>
      </c>
      <c r="BC309" s="7">
        <v>2</v>
      </c>
      <c r="BD309" s="7">
        <v>2</v>
      </c>
      <c r="BE309" s="7">
        <v>300</v>
      </c>
      <c r="BF309" s="7">
        <v>0</v>
      </c>
      <c r="BG309" s="7"/>
      <c r="BH309" s="7">
        <v>0</v>
      </c>
      <c r="BI309" s="7">
        <v>0</v>
      </c>
      <c r="BJ309" s="9">
        <v>250.97</v>
      </c>
    </row>
    <row r="310" spans="1:62" x14ac:dyDescent="0.25">
      <c r="A310" s="10" t="s">
        <v>1900</v>
      </c>
      <c r="B310" s="11" t="s">
        <v>1395</v>
      </c>
      <c r="C310" s="11" t="s">
        <v>1396</v>
      </c>
      <c r="D310" s="11" t="s">
        <v>1901</v>
      </c>
      <c r="E310" s="11" t="s">
        <v>1901</v>
      </c>
      <c r="F310" s="11" t="s">
        <v>64</v>
      </c>
      <c r="G310" s="11" t="s">
        <v>1901</v>
      </c>
      <c r="H310" s="11" t="s">
        <v>65</v>
      </c>
      <c r="I310" s="11" t="s">
        <v>1397</v>
      </c>
      <c r="J310" s="11"/>
      <c r="K310" s="28">
        <v>251.23</v>
      </c>
      <c r="L310" s="28">
        <f t="shared" si="5"/>
        <v>251.23</v>
      </c>
      <c r="M310" s="28" t="e">
        <f>L310*(VLOOKUP(I310,#REF!,2,FALSE))</f>
        <v>#REF!</v>
      </c>
      <c r="N310" s="11" t="s">
        <v>67</v>
      </c>
      <c r="O310" s="11" t="s">
        <v>68</v>
      </c>
      <c r="P310" s="11" t="s">
        <v>69</v>
      </c>
      <c r="Q310" s="12">
        <v>40122.688043981485</v>
      </c>
      <c r="R310" s="12">
        <v>45235</v>
      </c>
      <c r="S310" s="11" t="s">
        <v>70</v>
      </c>
      <c r="T310" s="12">
        <v>45235</v>
      </c>
      <c r="U310" s="11" t="s">
        <v>71</v>
      </c>
      <c r="V310" s="11" t="s">
        <v>104</v>
      </c>
      <c r="W310" s="11" t="s">
        <v>73</v>
      </c>
      <c r="X310" s="11" t="s">
        <v>73</v>
      </c>
      <c r="Y310" s="11" t="s">
        <v>287</v>
      </c>
      <c r="Z310" s="11" t="s">
        <v>106</v>
      </c>
      <c r="AA310" s="11" t="s">
        <v>1398</v>
      </c>
      <c r="AB310" s="11" t="s">
        <v>1902</v>
      </c>
      <c r="AC310" s="11" t="s">
        <v>78</v>
      </c>
      <c r="AD310" s="12"/>
      <c r="AE310" s="12"/>
      <c r="AF310" s="11"/>
      <c r="AG310" s="11" t="s">
        <v>78</v>
      </c>
      <c r="AH310" s="11" t="s">
        <v>78</v>
      </c>
      <c r="AI310" s="12"/>
      <c r="AJ310" s="11" t="s">
        <v>1903</v>
      </c>
      <c r="AK310" s="11" t="s">
        <v>78</v>
      </c>
      <c r="AL310" s="11" t="b">
        <v>0</v>
      </c>
      <c r="AM310" s="11" t="s">
        <v>1904</v>
      </c>
      <c r="AN310" s="11" t="b">
        <v>0</v>
      </c>
      <c r="AO310" s="11" t="b">
        <v>0</v>
      </c>
      <c r="AP310" s="11" t="b">
        <v>0</v>
      </c>
      <c r="AQ310" s="11" t="b">
        <v>0</v>
      </c>
      <c r="AR310" s="11" t="b">
        <v>0</v>
      </c>
      <c r="AS310" s="11" t="s">
        <v>84</v>
      </c>
      <c r="AT310" s="11" t="b">
        <v>0</v>
      </c>
      <c r="AU310" s="11" t="s">
        <v>1905</v>
      </c>
      <c r="AV310" s="11" t="s">
        <v>78</v>
      </c>
      <c r="AW310" s="11" t="s">
        <v>78</v>
      </c>
      <c r="AX310" s="12">
        <v>40183</v>
      </c>
      <c r="AY310" s="11" t="s">
        <v>85</v>
      </c>
      <c r="AZ310" s="11" t="s">
        <v>86</v>
      </c>
      <c r="BA310" s="11" t="s">
        <v>87</v>
      </c>
      <c r="BB310" s="11" t="b">
        <v>0</v>
      </c>
      <c r="BC310" s="11">
        <v>0</v>
      </c>
      <c r="BD310" s="11">
        <v>0</v>
      </c>
      <c r="BE310" s="11"/>
      <c r="BF310" s="11">
        <v>0</v>
      </c>
      <c r="BG310" s="11"/>
      <c r="BH310" s="11">
        <v>0</v>
      </c>
      <c r="BI310" s="11">
        <v>0</v>
      </c>
      <c r="BJ310" s="13">
        <v>251.23</v>
      </c>
    </row>
    <row r="311" spans="1:62" x14ac:dyDescent="0.25">
      <c r="A311" s="10" t="s">
        <v>361</v>
      </c>
      <c r="B311" s="11" t="s">
        <v>61</v>
      </c>
      <c r="C311" s="11" t="s">
        <v>62</v>
      </c>
      <c r="D311" s="11" t="s">
        <v>362</v>
      </c>
      <c r="E311" s="11" t="s">
        <v>362</v>
      </c>
      <c r="F311" s="11" t="s">
        <v>64</v>
      </c>
      <c r="G311" s="11" t="s">
        <v>362</v>
      </c>
      <c r="H311" s="11" t="s">
        <v>281</v>
      </c>
      <c r="I311" s="11" t="s">
        <v>66</v>
      </c>
      <c r="J311" s="11" t="s">
        <v>282</v>
      </c>
      <c r="K311" s="28">
        <v>251.59</v>
      </c>
      <c r="L311" s="28">
        <f t="shared" si="5"/>
        <v>251.59</v>
      </c>
      <c r="M311" s="28" t="e">
        <f>L311*(VLOOKUP(I311,#REF!,2,FALSE))</f>
        <v>#REF!</v>
      </c>
      <c r="N311" s="11" t="s">
        <v>67</v>
      </c>
      <c r="O311" s="11" t="s">
        <v>68</v>
      </c>
      <c r="P311" s="11" t="s">
        <v>69</v>
      </c>
      <c r="Q311" s="12">
        <v>42551.345462962963</v>
      </c>
      <c r="R311" s="12">
        <v>45473.345462962963</v>
      </c>
      <c r="S311" s="11" t="s">
        <v>70</v>
      </c>
      <c r="T311" s="12">
        <v>45473</v>
      </c>
      <c r="U311" s="11" t="s">
        <v>71</v>
      </c>
      <c r="V311" s="11" t="s">
        <v>104</v>
      </c>
      <c r="W311" s="11" t="s">
        <v>73</v>
      </c>
      <c r="X311" s="11" t="s">
        <v>73</v>
      </c>
      <c r="Y311" s="11" t="s">
        <v>287</v>
      </c>
      <c r="Z311" s="11" t="s">
        <v>75</v>
      </c>
      <c r="AA311" s="11" t="s">
        <v>76</v>
      </c>
      <c r="AB311" s="11" t="s">
        <v>363</v>
      </c>
      <c r="AC311" s="11" t="s">
        <v>78</v>
      </c>
      <c r="AD311" s="12"/>
      <c r="AE311" s="12"/>
      <c r="AF311" s="11"/>
      <c r="AG311" s="11" t="s">
        <v>78</v>
      </c>
      <c r="AH311" s="11" t="s">
        <v>78</v>
      </c>
      <c r="AI311" s="12"/>
      <c r="AJ311" s="11" t="s">
        <v>364</v>
      </c>
      <c r="AK311" s="11" t="s">
        <v>78</v>
      </c>
      <c r="AL311" s="11" t="b">
        <v>0</v>
      </c>
      <c r="AM311" s="11" t="s">
        <v>365</v>
      </c>
      <c r="AN311" s="11" t="b">
        <v>0</v>
      </c>
      <c r="AO311" s="11" t="b">
        <v>0</v>
      </c>
      <c r="AP311" s="11" t="b">
        <v>0</v>
      </c>
      <c r="AQ311" s="11" t="b">
        <v>0</v>
      </c>
      <c r="AR311" s="11" t="b">
        <v>0</v>
      </c>
      <c r="AS311" s="11" t="s">
        <v>84</v>
      </c>
      <c r="AT311" s="11" t="b">
        <v>0</v>
      </c>
      <c r="AU311" s="11" t="s">
        <v>317</v>
      </c>
      <c r="AV311" s="11" t="s">
        <v>78</v>
      </c>
      <c r="AW311" s="11" t="s">
        <v>78</v>
      </c>
      <c r="AX311" s="12">
        <v>42522</v>
      </c>
      <c r="AY311" s="11" t="s">
        <v>85</v>
      </c>
      <c r="AZ311" s="11" t="s">
        <v>86</v>
      </c>
      <c r="BA311" s="11" t="s">
        <v>87</v>
      </c>
      <c r="BB311" s="11" t="b">
        <v>0</v>
      </c>
      <c r="BC311" s="11">
        <v>2</v>
      </c>
      <c r="BD311" s="11">
        <v>2</v>
      </c>
      <c r="BE311" s="11">
        <v>986.47</v>
      </c>
      <c r="BF311" s="11">
        <v>0</v>
      </c>
      <c r="BG311" s="11"/>
      <c r="BH311" s="11">
        <v>0</v>
      </c>
      <c r="BI311" s="11">
        <v>0</v>
      </c>
      <c r="BJ311" s="13">
        <v>251.59</v>
      </c>
    </row>
    <row r="312" spans="1:62" x14ac:dyDescent="0.25">
      <c r="A312" s="10" t="s">
        <v>589</v>
      </c>
      <c r="B312" s="11" t="s">
        <v>61</v>
      </c>
      <c r="C312" s="11" t="s">
        <v>62</v>
      </c>
      <c r="D312" s="11" t="s">
        <v>590</v>
      </c>
      <c r="E312" s="11" t="s">
        <v>590</v>
      </c>
      <c r="F312" s="11" t="s">
        <v>64</v>
      </c>
      <c r="G312" s="11" t="s">
        <v>590</v>
      </c>
      <c r="H312" s="11" t="s">
        <v>121</v>
      </c>
      <c r="I312" s="11" t="s">
        <v>66</v>
      </c>
      <c r="J312" s="11" t="s">
        <v>486</v>
      </c>
      <c r="K312" s="28">
        <v>251.7</v>
      </c>
      <c r="L312" s="28">
        <f t="shared" si="5"/>
        <v>251.7</v>
      </c>
      <c r="M312" s="28" t="e">
        <f>L312*(VLOOKUP(I312,#REF!,2,FALSE))</f>
        <v>#REF!</v>
      </c>
      <c r="N312" s="11" t="s">
        <v>67</v>
      </c>
      <c r="O312" s="11" t="s">
        <v>68</v>
      </c>
      <c r="P312" s="11" t="s">
        <v>69</v>
      </c>
      <c r="Q312" s="12">
        <v>44004.488842592589</v>
      </c>
      <c r="R312" s="12">
        <v>45465.493472222224</v>
      </c>
      <c r="S312" s="11" t="s">
        <v>70</v>
      </c>
      <c r="T312" s="12">
        <v>45465</v>
      </c>
      <c r="U312" s="11" t="s">
        <v>71</v>
      </c>
      <c r="V312" s="11" t="s">
        <v>104</v>
      </c>
      <c r="W312" s="11" t="s">
        <v>73</v>
      </c>
      <c r="X312" s="11" t="s">
        <v>73</v>
      </c>
      <c r="Y312" s="11" t="s">
        <v>92</v>
      </c>
      <c r="Z312" s="11" t="s">
        <v>75</v>
      </c>
      <c r="AA312" s="11" t="s">
        <v>76</v>
      </c>
      <c r="AB312" s="11" t="s">
        <v>591</v>
      </c>
      <c r="AC312" s="11" t="s">
        <v>78</v>
      </c>
      <c r="AD312" s="12"/>
      <c r="AE312" s="12"/>
      <c r="AF312" s="11"/>
      <c r="AG312" s="11" t="s">
        <v>78</v>
      </c>
      <c r="AH312" s="11" t="s">
        <v>78</v>
      </c>
      <c r="AI312" s="12"/>
      <c r="AJ312" s="11" t="s">
        <v>592</v>
      </c>
      <c r="AK312" s="11" t="s">
        <v>78</v>
      </c>
      <c r="AL312" s="11" t="b">
        <v>0</v>
      </c>
      <c r="AM312" s="11" t="s">
        <v>593</v>
      </c>
      <c r="AN312" s="11" t="b">
        <v>0</v>
      </c>
      <c r="AO312" s="11" t="b">
        <v>0</v>
      </c>
      <c r="AP312" s="11" t="b">
        <v>0</v>
      </c>
      <c r="AQ312" s="11" t="b">
        <v>0</v>
      </c>
      <c r="AR312" s="11" t="b">
        <v>0</v>
      </c>
      <c r="AS312" s="11" t="s">
        <v>84</v>
      </c>
      <c r="AT312" s="11" t="b">
        <v>0</v>
      </c>
      <c r="AU312" s="11" t="s">
        <v>487</v>
      </c>
      <c r="AV312" s="11" t="s">
        <v>78</v>
      </c>
      <c r="AW312" s="11" t="s">
        <v>78</v>
      </c>
      <c r="AX312" s="12">
        <v>43977</v>
      </c>
      <c r="AY312" s="11" t="s">
        <v>85</v>
      </c>
      <c r="AZ312" s="11" t="s">
        <v>86</v>
      </c>
      <c r="BA312" s="11" t="s">
        <v>87</v>
      </c>
      <c r="BB312" s="11" t="b">
        <v>0</v>
      </c>
      <c r="BC312" s="11">
        <v>0</v>
      </c>
      <c r="BD312" s="11">
        <v>0</v>
      </c>
      <c r="BE312" s="11"/>
      <c r="BF312" s="11">
        <v>0</v>
      </c>
      <c r="BG312" s="11"/>
      <c r="BH312" s="11">
        <v>0</v>
      </c>
      <c r="BI312" s="11">
        <v>0</v>
      </c>
      <c r="BJ312" s="13">
        <v>251.7</v>
      </c>
    </row>
    <row r="313" spans="1:62" x14ac:dyDescent="0.25">
      <c r="A313" s="10" t="s">
        <v>2946</v>
      </c>
      <c r="B313" s="11" t="s">
        <v>1395</v>
      </c>
      <c r="C313" s="11" t="s">
        <v>1396</v>
      </c>
      <c r="D313" s="11" t="s">
        <v>2947</v>
      </c>
      <c r="E313" s="11" t="s">
        <v>2947</v>
      </c>
      <c r="F313" s="11" t="s">
        <v>64</v>
      </c>
      <c r="G313" s="11" t="s">
        <v>2947</v>
      </c>
      <c r="H313" s="11" t="s">
        <v>2330</v>
      </c>
      <c r="I313" s="11" t="s">
        <v>1397</v>
      </c>
      <c r="J313" s="11" t="s">
        <v>2691</v>
      </c>
      <c r="K313" s="28">
        <v>252.08</v>
      </c>
      <c r="L313" s="28">
        <f t="shared" si="5"/>
        <v>252.08</v>
      </c>
      <c r="M313" s="28" t="e">
        <f>L313*(VLOOKUP(I313,#REF!,2,FALSE))</f>
        <v>#REF!</v>
      </c>
      <c r="N313" s="11" t="s">
        <v>67</v>
      </c>
      <c r="O313" s="11" t="s">
        <v>68</v>
      </c>
      <c r="P313" s="11" t="s">
        <v>69</v>
      </c>
      <c r="Q313" s="12">
        <v>43543.793865740743</v>
      </c>
      <c r="R313" s="12">
        <v>45370.411608796298</v>
      </c>
      <c r="S313" s="11" t="s">
        <v>70</v>
      </c>
      <c r="T313" s="12">
        <v>45188</v>
      </c>
      <c r="U313" s="11" t="s">
        <v>71</v>
      </c>
      <c r="V313" s="11" t="s">
        <v>72</v>
      </c>
      <c r="W313" s="11" t="s">
        <v>73</v>
      </c>
      <c r="X313" s="11" t="s">
        <v>73</v>
      </c>
      <c r="Y313" s="11" t="s">
        <v>74</v>
      </c>
      <c r="Z313" s="11" t="s">
        <v>106</v>
      </c>
      <c r="AA313" s="11" t="s">
        <v>1421</v>
      </c>
      <c r="AB313" s="11" t="s">
        <v>2948</v>
      </c>
      <c r="AC313" s="11" t="s">
        <v>78</v>
      </c>
      <c r="AD313" s="12"/>
      <c r="AE313" s="12"/>
      <c r="AF313" s="11"/>
      <c r="AG313" s="11" t="s">
        <v>78</v>
      </c>
      <c r="AH313" s="11" t="s">
        <v>78</v>
      </c>
      <c r="AI313" s="12"/>
      <c r="AJ313" s="11" t="s">
        <v>2949</v>
      </c>
      <c r="AK313" s="11" t="s">
        <v>78</v>
      </c>
      <c r="AL313" s="11" t="b">
        <v>0</v>
      </c>
      <c r="AM313" s="11" t="s">
        <v>2950</v>
      </c>
      <c r="AN313" s="11" t="b">
        <v>0</v>
      </c>
      <c r="AO313" s="11" t="b">
        <v>0</v>
      </c>
      <c r="AP313" s="11" t="b">
        <v>0</v>
      </c>
      <c r="AQ313" s="11" t="b">
        <v>0</v>
      </c>
      <c r="AR313" s="11" t="b">
        <v>0</v>
      </c>
      <c r="AS313" s="11" t="s">
        <v>84</v>
      </c>
      <c r="AT313" s="11" t="b">
        <v>0</v>
      </c>
      <c r="AU313" s="11" t="s">
        <v>1700</v>
      </c>
      <c r="AV313" s="11" t="s">
        <v>78</v>
      </c>
      <c r="AW313" s="11" t="s">
        <v>78</v>
      </c>
      <c r="AX313" s="12">
        <v>43565</v>
      </c>
      <c r="AY313" s="11" t="s">
        <v>85</v>
      </c>
      <c r="AZ313" s="11" t="s">
        <v>86</v>
      </c>
      <c r="BA313" s="11" t="s">
        <v>87</v>
      </c>
      <c r="BB313" s="11" t="b">
        <v>0</v>
      </c>
      <c r="BC313" s="11">
        <v>2</v>
      </c>
      <c r="BD313" s="11">
        <v>2</v>
      </c>
      <c r="BE313" s="11">
        <v>473.33</v>
      </c>
      <c r="BF313" s="11">
        <v>0</v>
      </c>
      <c r="BG313" s="11"/>
      <c r="BH313" s="11">
        <v>0</v>
      </c>
      <c r="BI313" s="11">
        <v>0</v>
      </c>
      <c r="BJ313" s="13">
        <v>252.08</v>
      </c>
    </row>
    <row r="314" spans="1:62" x14ac:dyDescent="0.25">
      <c r="A314" s="10" t="s">
        <v>1946</v>
      </c>
      <c r="B314" s="11" t="s">
        <v>1395</v>
      </c>
      <c r="C314" s="11" t="s">
        <v>1396</v>
      </c>
      <c r="D314" s="11" t="s">
        <v>1891</v>
      </c>
      <c r="E314" s="11" t="s">
        <v>1891</v>
      </c>
      <c r="F314" s="11" t="s">
        <v>64</v>
      </c>
      <c r="G314" s="11" t="s">
        <v>1891</v>
      </c>
      <c r="H314" s="11" t="s">
        <v>281</v>
      </c>
      <c r="I314" s="11" t="s">
        <v>1397</v>
      </c>
      <c r="J314" s="11" t="s">
        <v>1406</v>
      </c>
      <c r="K314" s="28">
        <v>252.16</v>
      </c>
      <c r="L314" s="28">
        <f t="shared" si="5"/>
        <v>252.16</v>
      </c>
      <c r="M314" s="28" t="e">
        <f>L314*(VLOOKUP(I314,#REF!,2,FALSE))</f>
        <v>#REF!</v>
      </c>
      <c r="N314" s="11" t="s">
        <v>67</v>
      </c>
      <c r="O314" s="11" t="s">
        <v>68</v>
      </c>
      <c r="P314" s="11" t="s">
        <v>69</v>
      </c>
      <c r="Q314" s="12">
        <v>44807</v>
      </c>
      <c r="R314" s="12">
        <v>45172.382453703707</v>
      </c>
      <c r="S314" s="11" t="s">
        <v>70</v>
      </c>
      <c r="T314" s="12">
        <v>45172</v>
      </c>
      <c r="U314" s="11" t="s">
        <v>71</v>
      </c>
      <c r="V314" s="11" t="s">
        <v>104</v>
      </c>
      <c r="W314" s="11" t="s">
        <v>73</v>
      </c>
      <c r="X314" s="11" t="s">
        <v>73</v>
      </c>
      <c r="Y314" s="11" t="s">
        <v>287</v>
      </c>
      <c r="Z314" s="11" t="s">
        <v>106</v>
      </c>
      <c r="AA314" s="11" t="s">
        <v>1947</v>
      </c>
      <c r="AB314" s="11" t="s">
        <v>1948</v>
      </c>
      <c r="AC314" s="11" t="s">
        <v>78</v>
      </c>
      <c r="AD314" s="12"/>
      <c r="AE314" s="12"/>
      <c r="AF314" s="11"/>
      <c r="AG314" s="11" t="s">
        <v>78</v>
      </c>
      <c r="AH314" s="11" t="s">
        <v>78</v>
      </c>
      <c r="AI314" s="12"/>
      <c r="AJ314" s="11" t="s">
        <v>1949</v>
      </c>
      <c r="AK314" s="11" t="s">
        <v>78</v>
      </c>
      <c r="AL314" s="11" t="b">
        <v>0</v>
      </c>
      <c r="AM314" s="11" t="s">
        <v>1950</v>
      </c>
      <c r="AN314" s="11" t="b">
        <v>0</v>
      </c>
      <c r="AO314" s="11" t="b">
        <v>0</v>
      </c>
      <c r="AP314" s="11" t="b">
        <v>0</v>
      </c>
      <c r="AQ314" s="11" t="b">
        <v>0</v>
      </c>
      <c r="AR314" s="11" t="b">
        <v>0</v>
      </c>
      <c r="AS314" s="11" t="s">
        <v>84</v>
      </c>
      <c r="AT314" s="11" t="b">
        <v>0</v>
      </c>
      <c r="AU314" s="11" t="s">
        <v>710</v>
      </c>
      <c r="AV314" s="11" t="s">
        <v>78</v>
      </c>
      <c r="AW314" s="11" t="s">
        <v>78</v>
      </c>
      <c r="AX314" s="12">
        <v>44761</v>
      </c>
      <c r="AY314" s="11" t="s">
        <v>85</v>
      </c>
      <c r="AZ314" s="11" t="s">
        <v>86</v>
      </c>
      <c r="BA314" s="11" t="s">
        <v>87</v>
      </c>
      <c r="BB314" s="11" t="b">
        <v>0</v>
      </c>
      <c r="BC314" s="11">
        <v>2</v>
      </c>
      <c r="BD314" s="11">
        <v>2</v>
      </c>
      <c r="BE314" s="11">
        <v>254.6</v>
      </c>
      <c r="BF314" s="11">
        <v>2</v>
      </c>
      <c r="BG314" s="11">
        <v>254.6</v>
      </c>
      <c r="BH314" s="11">
        <v>2</v>
      </c>
      <c r="BI314" s="11">
        <v>254.6</v>
      </c>
      <c r="BJ314" s="13">
        <v>252.16</v>
      </c>
    </row>
    <row r="315" spans="1:62" x14ac:dyDescent="0.25">
      <c r="A315" s="6" t="s">
        <v>899</v>
      </c>
      <c r="B315" s="7" t="s">
        <v>61</v>
      </c>
      <c r="C315" s="7" t="s">
        <v>62</v>
      </c>
      <c r="D315" s="7" t="s">
        <v>900</v>
      </c>
      <c r="E315" s="7" t="s">
        <v>900</v>
      </c>
      <c r="F315" s="7" t="s">
        <v>64</v>
      </c>
      <c r="G315" s="7" t="s">
        <v>900</v>
      </c>
      <c r="H315" s="7" t="s">
        <v>281</v>
      </c>
      <c r="I315" s="7" t="s">
        <v>66</v>
      </c>
      <c r="J315" s="7" t="s">
        <v>282</v>
      </c>
      <c r="K315" s="33">
        <v>252.43</v>
      </c>
      <c r="L315" s="33">
        <f t="shared" si="5"/>
        <v>252.43</v>
      </c>
      <c r="M315" s="33" t="e">
        <f>L315*(VLOOKUP(I315,#REF!,2,FALSE))</f>
        <v>#REF!</v>
      </c>
      <c r="N315" s="7" t="s">
        <v>67</v>
      </c>
      <c r="O315" s="7" t="s">
        <v>68</v>
      </c>
      <c r="P315" s="7" t="s">
        <v>69</v>
      </c>
      <c r="Q315" s="8">
        <v>44995.437650462962</v>
      </c>
      <c r="R315" s="8">
        <v>45361.506562499999</v>
      </c>
      <c r="S315" s="7" t="s">
        <v>70</v>
      </c>
      <c r="T315" s="8">
        <v>45361</v>
      </c>
      <c r="U315" s="7" t="s">
        <v>71</v>
      </c>
      <c r="V315" s="7" t="s">
        <v>104</v>
      </c>
      <c r="W315" s="7" t="s">
        <v>73</v>
      </c>
      <c r="X315" s="7" t="s">
        <v>73</v>
      </c>
      <c r="Y315" s="7" t="s">
        <v>287</v>
      </c>
      <c r="Z315" s="7" t="s">
        <v>75</v>
      </c>
      <c r="AA315" s="7" t="s">
        <v>122</v>
      </c>
      <c r="AB315" s="7" t="s">
        <v>901</v>
      </c>
      <c r="AC315" s="7" t="s">
        <v>78</v>
      </c>
      <c r="AD315" s="8"/>
      <c r="AE315" s="8"/>
      <c r="AF315" s="7"/>
      <c r="AG315" s="7" t="s">
        <v>78</v>
      </c>
      <c r="AH315" s="7" t="s">
        <v>78</v>
      </c>
      <c r="AI315" s="8"/>
      <c r="AJ315" s="7" t="s">
        <v>902</v>
      </c>
      <c r="AK315" s="7" t="s">
        <v>78</v>
      </c>
      <c r="AL315" s="7" t="b">
        <v>0</v>
      </c>
      <c r="AM315" s="7" t="s">
        <v>903</v>
      </c>
      <c r="AN315" s="7" t="b">
        <v>0</v>
      </c>
      <c r="AO315" s="7" t="b">
        <v>0</v>
      </c>
      <c r="AP315" s="7" t="b">
        <v>0</v>
      </c>
      <c r="AQ315" s="7" t="b">
        <v>0</v>
      </c>
      <c r="AR315" s="7" t="b">
        <v>0</v>
      </c>
      <c r="AS315" s="7" t="s">
        <v>84</v>
      </c>
      <c r="AT315" s="7" t="b">
        <v>0</v>
      </c>
      <c r="AU315" s="7" t="s">
        <v>710</v>
      </c>
      <c r="AV315" s="7" t="s">
        <v>78</v>
      </c>
      <c r="AW315" s="7" t="s">
        <v>78</v>
      </c>
      <c r="AX315" s="8">
        <v>44973</v>
      </c>
      <c r="AY315" s="7" t="s">
        <v>85</v>
      </c>
      <c r="AZ315" s="7" t="s">
        <v>86</v>
      </c>
      <c r="BA315" s="7" t="s">
        <v>87</v>
      </c>
      <c r="BB315" s="7" t="b">
        <v>0</v>
      </c>
      <c r="BC315" s="7">
        <v>0</v>
      </c>
      <c r="BD315" s="7">
        <v>0</v>
      </c>
      <c r="BE315" s="7"/>
      <c r="BF315" s="7">
        <v>0</v>
      </c>
      <c r="BG315" s="7"/>
      <c r="BH315" s="7">
        <v>0</v>
      </c>
      <c r="BI315" s="7">
        <v>0</v>
      </c>
      <c r="BJ315" s="9">
        <v>252.43</v>
      </c>
    </row>
    <row r="316" spans="1:62" x14ac:dyDescent="0.25">
      <c r="A316" s="6" t="s">
        <v>822</v>
      </c>
      <c r="B316" s="7" t="s">
        <v>61</v>
      </c>
      <c r="C316" s="7" t="s">
        <v>62</v>
      </c>
      <c r="D316" s="7" t="s">
        <v>823</v>
      </c>
      <c r="E316" s="7" t="s">
        <v>823</v>
      </c>
      <c r="F316" s="7" t="s">
        <v>64</v>
      </c>
      <c r="G316" s="7" t="s">
        <v>823</v>
      </c>
      <c r="H316" s="7" t="s">
        <v>281</v>
      </c>
      <c r="I316" s="7" t="s">
        <v>66</v>
      </c>
      <c r="J316" s="7" t="s">
        <v>282</v>
      </c>
      <c r="K316" s="33">
        <v>252.66</v>
      </c>
      <c r="L316" s="33">
        <f t="shared" si="5"/>
        <v>252.66</v>
      </c>
      <c r="M316" s="33" t="e">
        <f>L316*(VLOOKUP(I316,#REF!,2,FALSE))</f>
        <v>#REF!</v>
      </c>
      <c r="N316" s="7" t="s">
        <v>67</v>
      </c>
      <c r="O316" s="7" t="s">
        <v>68</v>
      </c>
      <c r="P316" s="7" t="s">
        <v>69</v>
      </c>
      <c r="Q316" s="8">
        <v>44946.711956018517</v>
      </c>
      <c r="R316" s="8">
        <v>45311.484629629631</v>
      </c>
      <c r="S316" s="7" t="s">
        <v>70</v>
      </c>
      <c r="T316" s="8">
        <v>45311</v>
      </c>
      <c r="U316" s="7" t="s">
        <v>215</v>
      </c>
      <c r="V316" s="7" t="s">
        <v>104</v>
      </c>
      <c r="W316" s="7" t="s">
        <v>73</v>
      </c>
      <c r="X316" s="7" t="s">
        <v>73</v>
      </c>
      <c r="Y316" s="7" t="s">
        <v>74</v>
      </c>
      <c r="Z316" s="7" t="s">
        <v>75</v>
      </c>
      <c r="AA316" s="7" t="s">
        <v>76</v>
      </c>
      <c r="AB316" s="7" t="s">
        <v>824</v>
      </c>
      <c r="AC316" s="7" t="s">
        <v>78</v>
      </c>
      <c r="AD316" s="8"/>
      <c r="AE316" s="8"/>
      <c r="AF316" s="7"/>
      <c r="AG316" s="7" t="s">
        <v>78</v>
      </c>
      <c r="AH316" s="7" t="s">
        <v>78</v>
      </c>
      <c r="AI316" s="8"/>
      <c r="AJ316" s="7" t="s">
        <v>825</v>
      </c>
      <c r="AK316" s="7" t="s">
        <v>78</v>
      </c>
      <c r="AL316" s="7" t="b">
        <v>0</v>
      </c>
      <c r="AM316" s="7" t="s">
        <v>826</v>
      </c>
      <c r="AN316" s="7" t="b">
        <v>0</v>
      </c>
      <c r="AO316" s="7" t="b">
        <v>0</v>
      </c>
      <c r="AP316" s="7" t="b">
        <v>0</v>
      </c>
      <c r="AQ316" s="7" t="b">
        <v>0</v>
      </c>
      <c r="AR316" s="7" t="b">
        <v>0</v>
      </c>
      <c r="AS316" s="7" t="s">
        <v>84</v>
      </c>
      <c r="AT316" s="7" t="b">
        <v>0</v>
      </c>
      <c r="AU316" s="7" t="s">
        <v>710</v>
      </c>
      <c r="AV316" s="7" t="s">
        <v>78</v>
      </c>
      <c r="AW316" s="7" t="s">
        <v>78</v>
      </c>
      <c r="AX316" s="8">
        <v>44936</v>
      </c>
      <c r="AY316" s="7" t="s">
        <v>85</v>
      </c>
      <c r="AZ316" s="7" t="s">
        <v>86</v>
      </c>
      <c r="BA316" s="7" t="s">
        <v>87</v>
      </c>
      <c r="BB316" s="7" t="b">
        <v>0</v>
      </c>
      <c r="BC316" s="7">
        <v>0</v>
      </c>
      <c r="BD316" s="7">
        <v>0</v>
      </c>
      <c r="BE316" s="7"/>
      <c r="BF316" s="7">
        <v>0</v>
      </c>
      <c r="BG316" s="7"/>
      <c r="BH316" s="7">
        <v>0</v>
      </c>
      <c r="BI316" s="7">
        <v>0</v>
      </c>
      <c r="BJ316" s="9">
        <v>252.66</v>
      </c>
    </row>
    <row r="317" spans="1:62" x14ac:dyDescent="0.25">
      <c r="A317" s="10" t="s">
        <v>799</v>
      </c>
      <c r="B317" s="11" t="s">
        <v>61</v>
      </c>
      <c r="C317" s="11" t="s">
        <v>62</v>
      </c>
      <c r="D317" s="11" t="s">
        <v>619</v>
      </c>
      <c r="E317" s="11" t="s">
        <v>619</v>
      </c>
      <c r="F317" s="11" t="s">
        <v>64</v>
      </c>
      <c r="G317" s="11" t="s">
        <v>619</v>
      </c>
      <c r="H317" s="11" t="s">
        <v>281</v>
      </c>
      <c r="I317" s="11" t="s">
        <v>66</v>
      </c>
      <c r="J317" s="11" t="s">
        <v>282</v>
      </c>
      <c r="K317" s="28">
        <v>253.11</v>
      </c>
      <c r="L317" s="28">
        <f t="shared" si="5"/>
        <v>253.11</v>
      </c>
      <c r="M317" s="28" t="e">
        <f>L317*(VLOOKUP(I317,#REF!,2,FALSE))</f>
        <v>#REF!</v>
      </c>
      <c r="N317" s="11" t="s">
        <v>67</v>
      </c>
      <c r="O317" s="11" t="s">
        <v>68</v>
      </c>
      <c r="P317" s="11" t="s">
        <v>69</v>
      </c>
      <c r="Q317" s="12">
        <v>44930.739178240743</v>
      </c>
      <c r="R317" s="12">
        <v>45295.31391203704</v>
      </c>
      <c r="S317" s="11" t="s">
        <v>70</v>
      </c>
      <c r="T317" s="12">
        <v>45295</v>
      </c>
      <c r="U317" s="11" t="s">
        <v>71</v>
      </c>
      <c r="V317" s="11" t="s">
        <v>104</v>
      </c>
      <c r="W317" s="11" t="s">
        <v>73</v>
      </c>
      <c r="X317" s="11" t="s">
        <v>73</v>
      </c>
      <c r="Y317" s="11" t="s">
        <v>287</v>
      </c>
      <c r="Z317" s="11" t="s">
        <v>75</v>
      </c>
      <c r="AA317" s="11" t="s">
        <v>122</v>
      </c>
      <c r="AB317" s="11" t="s">
        <v>800</v>
      </c>
      <c r="AC317" s="11" t="s">
        <v>78</v>
      </c>
      <c r="AD317" s="12"/>
      <c r="AE317" s="12"/>
      <c r="AF317" s="11"/>
      <c r="AG317" s="11" t="s">
        <v>78</v>
      </c>
      <c r="AH317" s="11" t="s">
        <v>78</v>
      </c>
      <c r="AI317" s="12"/>
      <c r="AJ317" s="11" t="s">
        <v>801</v>
      </c>
      <c r="AK317" s="11" t="s">
        <v>78</v>
      </c>
      <c r="AL317" s="11" t="b">
        <v>0</v>
      </c>
      <c r="AM317" s="11" t="s">
        <v>802</v>
      </c>
      <c r="AN317" s="11" t="b">
        <v>0</v>
      </c>
      <c r="AO317" s="11" t="b">
        <v>0</v>
      </c>
      <c r="AP317" s="11" t="b">
        <v>0</v>
      </c>
      <c r="AQ317" s="11" t="b">
        <v>0</v>
      </c>
      <c r="AR317" s="11" t="b">
        <v>0</v>
      </c>
      <c r="AS317" s="11" t="s">
        <v>84</v>
      </c>
      <c r="AT317" s="11" t="b">
        <v>0</v>
      </c>
      <c r="AU317" s="11" t="s">
        <v>710</v>
      </c>
      <c r="AV317" s="11" t="s">
        <v>78</v>
      </c>
      <c r="AW317" s="11" t="s">
        <v>78</v>
      </c>
      <c r="AX317" s="12">
        <v>44922</v>
      </c>
      <c r="AY317" s="11" t="s">
        <v>85</v>
      </c>
      <c r="AZ317" s="11" t="s">
        <v>86</v>
      </c>
      <c r="BA317" s="11" t="s">
        <v>87</v>
      </c>
      <c r="BB317" s="11" t="b">
        <v>0</v>
      </c>
      <c r="BC317" s="11">
        <v>0</v>
      </c>
      <c r="BD317" s="11">
        <v>0</v>
      </c>
      <c r="BE317" s="11"/>
      <c r="BF317" s="11">
        <v>0</v>
      </c>
      <c r="BG317" s="11"/>
      <c r="BH317" s="11">
        <v>0</v>
      </c>
      <c r="BI317" s="11">
        <v>0</v>
      </c>
      <c r="BJ317" s="13">
        <v>253.11</v>
      </c>
    </row>
    <row r="318" spans="1:62" x14ac:dyDescent="0.25">
      <c r="A318" s="10" t="s">
        <v>2885</v>
      </c>
      <c r="B318" s="11" t="s">
        <v>1395</v>
      </c>
      <c r="C318" s="11" t="s">
        <v>1396</v>
      </c>
      <c r="D318" s="11" t="s">
        <v>2846</v>
      </c>
      <c r="E318" s="11" t="s">
        <v>2846</v>
      </c>
      <c r="F318" s="11" t="s">
        <v>64</v>
      </c>
      <c r="G318" s="11" t="s">
        <v>2846</v>
      </c>
      <c r="H318" s="11" t="s">
        <v>2330</v>
      </c>
      <c r="I318" s="11" t="s">
        <v>1397</v>
      </c>
      <c r="J318" s="11" t="s">
        <v>2691</v>
      </c>
      <c r="K318" s="28">
        <v>253.62</v>
      </c>
      <c r="L318" s="28">
        <f t="shared" si="5"/>
        <v>253.62</v>
      </c>
      <c r="M318" s="28" t="e">
        <f>L318*(VLOOKUP(I318,#REF!,2,FALSE))</f>
        <v>#REF!</v>
      </c>
      <c r="N318" s="11" t="s">
        <v>67</v>
      </c>
      <c r="O318" s="11" t="s">
        <v>68</v>
      </c>
      <c r="P318" s="11" t="s">
        <v>69</v>
      </c>
      <c r="Q318" s="12">
        <v>43344.594155092593</v>
      </c>
      <c r="R318" s="12">
        <v>45170.594155092593</v>
      </c>
      <c r="S318" s="11" t="s">
        <v>70</v>
      </c>
      <c r="T318" s="12">
        <v>45170</v>
      </c>
      <c r="U318" s="11" t="s">
        <v>71</v>
      </c>
      <c r="V318" s="11" t="s">
        <v>72</v>
      </c>
      <c r="W318" s="11" t="s">
        <v>73</v>
      </c>
      <c r="X318" s="11" t="s">
        <v>73</v>
      </c>
      <c r="Y318" s="11" t="s">
        <v>74</v>
      </c>
      <c r="Z318" s="11" t="s">
        <v>106</v>
      </c>
      <c r="AA318" s="11" t="s">
        <v>1398</v>
      </c>
      <c r="AB318" s="11" t="s">
        <v>1708</v>
      </c>
      <c r="AC318" s="11" t="s">
        <v>2886</v>
      </c>
      <c r="AD318" s="12"/>
      <c r="AE318" s="12"/>
      <c r="AF318" s="11"/>
      <c r="AG318" s="11" t="s">
        <v>78</v>
      </c>
      <c r="AH318" s="11" t="s">
        <v>78</v>
      </c>
      <c r="AI318" s="12"/>
      <c r="AJ318" s="11" t="s">
        <v>78</v>
      </c>
      <c r="AK318" s="11" t="s">
        <v>78</v>
      </c>
      <c r="AL318" s="11" t="b">
        <v>0</v>
      </c>
      <c r="AM318" s="11" t="s">
        <v>2887</v>
      </c>
      <c r="AN318" s="11" t="b">
        <v>0</v>
      </c>
      <c r="AO318" s="11" t="b">
        <v>0</v>
      </c>
      <c r="AP318" s="11" t="b">
        <v>0</v>
      </c>
      <c r="AQ318" s="11" t="b">
        <v>0</v>
      </c>
      <c r="AR318" s="11" t="b">
        <v>0</v>
      </c>
      <c r="AS318" s="11" t="s">
        <v>84</v>
      </c>
      <c r="AT318" s="11" t="b">
        <v>0</v>
      </c>
      <c r="AU318" s="11" t="s">
        <v>1700</v>
      </c>
      <c r="AV318" s="11" t="s">
        <v>78</v>
      </c>
      <c r="AW318" s="11" t="s">
        <v>78</v>
      </c>
      <c r="AX318" s="12">
        <v>43348</v>
      </c>
      <c r="AY318" s="11" t="s">
        <v>85</v>
      </c>
      <c r="AZ318" s="11" t="s">
        <v>86</v>
      </c>
      <c r="BA318" s="11" t="s">
        <v>87</v>
      </c>
      <c r="BB318" s="11" t="b">
        <v>0</v>
      </c>
      <c r="BC318" s="11">
        <v>3</v>
      </c>
      <c r="BD318" s="11">
        <v>3</v>
      </c>
      <c r="BE318" s="11">
        <v>429.67</v>
      </c>
      <c r="BF318" s="11">
        <v>2</v>
      </c>
      <c r="BG318" s="11">
        <v>98.4</v>
      </c>
      <c r="BH318" s="11">
        <v>2</v>
      </c>
      <c r="BI318" s="11">
        <v>98.4</v>
      </c>
      <c r="BJ318" s="13">
        <v>253.62</v>
      </c>
    </row>
    <row r="319" spans="1:62" x14ac:dyDescent="0.25">
      <c r="A319" s="6" t="s">
        <v>3074</v>
      </c>
      <c r="B319" s="7" t="s">
        <v>1395</v>
      </c>
      <c r="C319" s="7" t="s">
        <v>1396</v>
      </c>
      <c r="D319" s="7" t="s">
        <v>3075</v>
      </c>
      <c r="E319" s="7" t="s">
        <v>3075</v>
      </c>
      <c r="F319" s="7" t="s">
        <v>64</v>
      </c>
      <c r="G319" s="7" t="s">
        <v>3075</v>
      </c>
      <c r="H319" s="7" t="s">
        <v>2330</v>
      </c>
      <c r="I319" s="7" t="s">
        <v>1397</v>
      </c>
      <c r="J319" s="7" t="s">
        <v>2691</v>
      </c>
      <c r="K319" s="33">
        <v>254.18</v>
      </c>
      <c r="L319" s="33">
        <f t="shared" si="5"/>
        <v>254.18</v>
      </c>
      <c r="M319" s="33" t="e">
        <f>L319*(VLOOKUP(I319,#REF!,2,FALSE))</f>
        <v>#REF!</v>
      </c>
      <c r="N319" s="7" t="s">
        <v>67</v>
      </c>
      <c r="O319" s="7" t="s">
        <v>68</v>
      </c>
      <c r="P319" s="7" t="s">
        <v>69</v>
      </c>
      <c r="Q319" s="8">
        <v>44035.582476851851</v>
      </c>
      <c r="R319" s="8">
        <v>45496.550995370373</v>
      </c>
      <c r="S319" s="7" t="s">
        <v>70</v>
      </c>
      <c r="T319" s="8">
        <v>45314</v>
      </c>
      <c r="U319" s="7" t="s">
        <v>71</v>
      </c>
      <c r="V319" s="7" t="s">
        <v>72</v>
      </c>
      <c r="W319" s="7" t="s">
        <v>73</v>
      </c>
      <c r="X319" s="7" t="s">
        <v>73</v>
      </c>
      <c r="Y319" s="7" t="s">
        <v>92</v>
      </c>
      <c r="Z319" s="7" t="s">
        <v>106</v>
      </c>
      <c r="AA319" s="7" t="s">
        <v>2756</v>
      </c>
      <c r="AB319" s="7" t="s">
        <v>3076</v>
      </c>
      <c r="AC319" s="7" t="s">
        <v>504</v>
      </c>
      <c r="AD319" s="8"/>
      <c r="AE319" s="8"/>
      <c r="AF319" s="7"/>
      <c r="AG319" s="7" t="s">
        <v>78</v>
      </c>
      <c r="AH319" s="7" t="s">
        <v>78</v>
      </c>
      <c r="AI319" s="8"/>
      <c r="AJ319" s="7" t="s">
        <v>3077</v>
      </c>
      <c r="AK319" s="7" t="s">
        <v>78</v>
      </c>
      <c r="AL319" s="7" t="b">
        <v>0</v>
      </c>
      <c r="AM319" s="7" t="s">
        <v>3078</v>
      </c>
      <c r="AN319" s="7" t="b">
        <v>0</v>
      </c>
      <c r="AO319" s="7" t="b">
        <v>0</v>
      </c>
      <c r="AP319" s="7" t="b">
        <v>0</v>
      </c>
      <c r="AQ319" s="7" t="b">
        <v>0</v>
      </c>
      <c r="AR319" s="7" t="b">
        <v>0</v>
      </c>
      <c r="AS319" s="7" t="s">
        <v>84</v>
      </c>
      <c r="AT319" s="7" t="b">
        <v>0</v>
      </c>
      <c r="AU319" s="7" t="s">
        <v>1700</v>
      </c>
      <c r="AV319" s="7" t="s">
        <v>78</v>
      </c>
      <c r="AW319" s="7" t="s">
        <v>78</v>
      </c>
      <c r="AX319" s="8">
        <v>44014</v>
      </c>
      <c r="AY319" s="7" t="s">
        <v>85</v>
      </c>
      <c r="AZ319" s="7" t="s">
        <v>86</v>
      </c>
      <c r="BA319" s="7" t="s">
        <v>87</v>
      </c>
      <c r="BB319" s="7" t="b">
        <v>0</v>
      </c>
      <c r="BC319" s="7">
        <v>0</v>
      </c>
      <c r="BD319" s="7">
        <v>0</v>
      </c>
      <c r="BE319" s="7"/>
      <c r="BF319" s="7">
        <v>0</v>
      </c>
      <c r="BG319" s="7"/>
      <c r="BH319" s="7">
        <v>0</v>
      </c>
      <c r="BI319" s="7">
        <v>0</v>
      </c>
      <c r="BJ319" s="9">
        <v>254.18</v>
      </c>
    </row>
    <row r="320" spans="1:62" x14ac:dyDescent="0.25">
      <c r="A320" s="6" t="s">
        <v>1295</v>
      </c>
      <c r="B320" s="7" t="s">
        <v>1174</v>
      </c>
      <c r="C320" s="7" t="s">
        <v>1175</v>
      </c>
      <c r="D320" s="7" t="s">
        <v>1135</v>
      </c>
      <c r="E320" s="7" t="s">
        <v>1135</v>
      </c>
      <c r="F320" s="7" t="s">
        <v>64</v>
      </c>
      <c r="G320" s="7" t="s">
        <v>1135</v>
      </c>
      <c r="H320" s="7" t="s">
        <v>281</v>
      </c>
      <c r="I320" s="7" t="s">
        <v>1176</v>
      </c>
      <c r="J320" s="7" t="s">
        <v>1279</v>
      </c>
      <c r="K320" s="33">
        <v>255.15</v>
      </c>
      <c r="L320" s="33">
        <f t="shared" si="5"/>
        <v>255.15</v>
      </c>
      <c r="M320" s="33" t="e">
        <f>L320*(VLOOKUP(I320,#REF!,2,FALSE))</f>
        <v>#REF!</v>
      </c>
      <c r="N320" s="7" t="s">
        <v>67</v>
      </c>
      <c r="O320" s="7" t="s">
        <v>68</v>
      </c>
      <c r="P320" s="7" t="s">
        <v>69</v>
      </c>
      <c r="Q320" s="8">
        <v>44831.630624999998</v>
      </c>
      <c r="R320" s="8">
        <v>45196.630624999998</v>
      </c>
      <c r="S320" s="7" t="s">
        <v>70</v>
      </c>
      <c r="T320" s="8">
        <v>45196</v>
      </c>
      <c r="U320" s="7" t="s">
        <v>71</v>
      </c>
      <c r="V320" s="7" t="s">
        <v>104</v>
      </c>
      <c r="W320" s="7" t="s">
        <v>73</v>
      </c>
      <c r="X320" s="7" t="s">
        <v>73</v>
      </c>
      <c r="Y320" s="7" t="s">
        <v>74</v>
      </c>
      <c r="Z320" s="7" t="s">
        <v>106</v>
      </c>
      <c r="AA320" s="7" t="s">
        <v>1178</v>
      </c>
      <c r="AB320" s="7" t="s">
        <v>1296</v>
      </c>
      <c r="AC320" s="7" t="s">
        <v>78</v>
      </c>
      <c r="AD320" s="8"/>
      <c r="AE320" s="8"/>
      <c r="AF320" s="7"/>
      <c r="AG320" s="7" t="s">
        <v>78</v>
      </c>
      <c r="AH320" s="7" t="s">
        <v>78</v>
      </c>
      <c r="AI320" s="8"/>
      <c r="AJ320" s="7" t="s">
        <v>78</v>
      </c>
      <c r="AK320" s="7" t="s">
        <v>78</v>
      </c>
      <c r="AL320" s="7" t="b">
        <v>0</v>
      </c>
      <c r="AM320" s="7" t="s">
        <v>1297</v>
      </c>
      <c r="AN320" s="7" t="b">
        <v>0</v>
      </c>
      <c r="AO320" s="7" t="b">
        <v>0</v>
      </c>
      <c r="AP320" s="7" t="b">
        <v>0</v>
      </c>
      <c r="AQ320" s="7" t="b">
        <v>0</v>
      </c>
      <c r="AR320" s="7" t="b">
        <v>0</v>
      </c>
      <c r="AS320" s="7" t="s">
        <v>84</v>
      </c>
      <c r="AT320" s="7" t="b">
        <v>0</v>
      </c>
      <c r="AU320" s="7" t="s">
        <v>710</v>
      </c>
      <c r="AV320" s="7" t="s">
        <v>78</v>
      </c>
      <c r="AW320" s="7" t="s">
        <v>78</v>
      </c>
      <c r="AX320" s="8">
        <v>44838</v>
      </c>
      <c r="AY320" s="7" t="s">
        <v>85</v>
      </c>
      <c r="AZ320" s="7" t="s">
        <v>86</v>
      </c>
      <c r="BA320" s="7" t="s">
        <v>87</v>
      </c>
      <c r="BB320" s="7" t="b">
        <v>0</v>
      </c>
      <c r="BC320" s="7">
        <v>0</v>
      </c>
      <c r="BD320" s="7">
        <v>0</v>
      </c>
      <c r="BE320" s="7"/>
      <c r="BF320" s="7">
        <v>0</v>
      </c>
      <c r="BG320" s="7"/>
      <c r="BH320" s="7">
        <v>0</v>
      </c>
      <c r="BI320" s="7">
        <v>0</v>
      </c>
      <c r="BJ320" s="9">
        <v>255.15</v>
      </c>
    </row>
    <row r="321" spans="1:62" x14ac:dyDescent="0.25">
      <c r="A321" s="6" t="s">
        <v>2414</v>
      </c>
      <c r="B321" s="7" t="s">
        <v>61</v>
      </c>
      <c r="C321" s="7" t="s">
        <v>62</v>
      </c>
      <c r="D321" s="7" t="s">
        <v>633</v>
      </c>
      <c r="E321" s="7" t="s">
        <v>633</v>
      </c>
      <c r="F321" s="7" t="s">
        <v>64</v>
      </c>
      <c r="G321" s="7" t="s">
        <v>633</v>
      </c>
      <c r="H321" s="7" t="s">
        <v>2330</v>
      </c>
      <c r="I321" s="7" t="s">
        <v>66</v>
      </c>
      <c r="J321" s="7" t="s">
        <v>2342</v>
      </c>
      <c r="K321" s="33">
        <v>256.69</v>
      </c>
      <c r="L321" s="33">
        <f t="shared" si="5"/>
        <v>256.69</v>
      </c>
      <c r="M321" s="33" t="e">
        <f>L321*(VLOOKUP(I321,#REF!,2,FALSE))</f>
        <v>#REF!</v>
      </c>
      <c r="N321" s="7" t="s">
        <v>67</v>
      </c>
      <c r="O321" s="7" t="s">
        <v>68</v>
      </c>
      <c r="P321" s="7" t="s">
        <v>69</v>
      </c>
      <c r="Q321" s="8">
        <v>42393.706053240741</v>
      </c>
      <c r="R321" s="8">
        <v>45315.706053240741</v>
      </c>
      <c r="S321" s="7" t="s">
        <v>70</v>
      </c>
      <c r="T321" s="8">
        <v>45315</v>
      </c>
      <c r="U321" s="7" t="s">
        <v>71</v>
      </c>
      <c r="V321" s="7" t="s">
        <v>104</v>
      </c>
      <c r="W321" s="7" t="s">
        <v>73</v>
      </c>
      <c r="X321" s="7" t="s">
        <v>73</v>
      </c>
      <c r="Y321" s="7" t="s">
        <v>74</v>
      </c>
      <c r="Z321" s="7" t="s">
        <v>75</v>
      </c>
      <c r="AA321" s="7" t="s">
        <v>76</v>
      </c>
      <c r="AB321" s="7" t="s">
        <v>2415</v>
      </c>
      <c r="AC321" s="7" t="s">
        <v>78</v>
      </c>
      <c r="AD321" s="8"/>
      <c r="AE321" s="8"/>
      <c r="AF321" s="7"/>
      <c r="AG321" s="7" t="s">
        <v>78</v>
      </c>
      <c r="AH321" s="7" t="s">
        <v>78</v>
      </c>
      <c r="AI321" s="8"/>
      <c r="AJ321" s="7" t="s">
        <v>2416</v>
      </c>
      <c r="AK321" s="7" t="s">
        <v>78</v>
      </c>
      <c r="AL321" s="7" t="b">
        <v>0</v>
      </c>
      <c r="AM321" s="7" t="s">
        <v>2417</v>
      </c>
      <c r="AN321" s="7" t="b">
        <v>0</v>
      </c>
      <c r="AO321" s="7" t="b">
        <v>0</v>
      </c>
      <c r="AP321" s="7" t="b">
        <v>0</v>
      </c>
      <c r="AQ321" s="7" t="b">
        <v>0</v>
      </c>
      <c r="AR321" s="7" t="b">
        <v>0</v>
      </c>
      <c r="AS321" s="7" t="s">
        <v>84</v>
      </c>
      <c r="AT321" s="7" t="b">
        <v>0</v>
      </c>
      <c r="AU321" s="7" t="s">
        <v>1700</v>
      </c>
      <c r="AV321" s="7" t="s">
        <v>78</v>
      </c>
      <c r="AW321" s="7" t="s">
        <v>78</v>
      </c>
      <c r="AX321" s="8">
        <v>42405</v>
      </c>
      <c r="AY321" s="7" t="s">
        <v>85</v>
      </c>
      <c r="AZ321" s="7" t="s">
        <v>86</v>
      </c>
      <c r="BA321" s="7" t="s">
        <v>87</v>
      </c>
      <c r="BB321" s="7" t="b">
        <v>0</v>
      </c>
      <c r="BC321" s="7">
        <v>5</v>
      </c>
      <c r="BD321" s="7">
        <v>5</v>
      </c>
      <c r="BE321" s="7">
        <v>3002.94</v>
      </c>
      <c r="BF321" s="7">
        <v>0</v>
      </c>
      <c r="BG321" s="7"/>
      <c r="BH321" s="7">
        <v>0</v>
      </c>
      <c r="BI321" s="7">
        <v>0</v>
      </c>
      <c r="BJ321" s="9">
        <v>256.69</v>
      </c>
    </row>
    <row r="322" spans="1:62" x14ac:dyDescent="0.25">
      <c r="A322" s="10" t="s">
        <v>808</v>
      </c>
      <c r="B322" s="11" t="s">
        <v>61</v>
      </c>
      <c r="C322" s="11" t="s">
        <v>62</v>
      </c>
      <c r="D322" s="11" t="s">
        <v>809</v>
      </c>
      <c r="E322" s="11" t="s">
        <v>809</v>
      </c>
      <c r="F322" s="11" t="s">
        <v>64</v>
      </c>
      <c r="G322" s="11" t="s">
        <v>809</v>
      </c>
      <c r="H322" s="11" t="s">
        <v>281</v>
      </c>
      <c r="I322" s="11" t="s">
        <v>66</v>
      </c>
      <c r="J322" s="11" t="s">
        <v>282</v>
      </c>
      <c r="K322" s="28">
        <v>257.10000000000002</v>
      </c>
      <c r="L322" s="28">
        <f t="shared" si="5"/>
        <v>257.10000000000002</v>
      </c>
      <c r="M322" s="28" t="e">
        <f>L322*(VLOOKUP(I322,#REF!,2,FALSE))</f>
        <v>#REF!</v>
      </c>
      <c r="N322" s="11" t="s">
        <v>67</v>
      </c>
      <c r="O322" s="11" t="s">
        <v>68</v>
      </c>
      <c r="P322" s="11" t="s">
        <v>69</v>
      </c>
      <c r="Q322" s="12">
        <v>44935.568819444445</v>
      </c>
      <c r="R322" s="12">
        <v>45300.575428240743</v>
      </c>
      <c r="S322" s="11" t="s">
        <v>70</v>
      </c>
      <c r="T322" s="12">
        <v>45300</v>
      </c>
      <c r="U322" s="11" t="s">
        <v>71</v>
      </c>
      <c r="V322" s="11" t="s">
        <v>104</v>
      </c>
      <c r="W322" s="11" t="s">
        <v>73</v>
      </c>
      <c r="X322" s="11" t="s">
        <v>73</v>
      </c>
      <c r="Y322" s="11" t="s">
        <v>74</v>
      </c>
      <c r="Z322" s="11" t="s">
        <v>75</v>
      </c>
      <c r="AA322" s="11" t="s">
        <v>122</v>
      </c>
      <c r="AB322" s="11" t="s">
        <v>810</v>
      </c>
      <c r="AC322" s="11" t="s">
        <v>78</v>
      </c>
      <c r="AD322" s="12"/>
      <c r="AE322" s="12"/>
      <c r="AF322" s="11"/>
      <c r="AG322" s="11" t="s">
        <v>78</v>
      </c>
      <c r="AH322" s="11" t="s">
        <v>78</v>
      </c>
      <c r="AI322" s="12"/>
      <c r="AJ322" s="11" t="s">
        <v>811</v>
      </c>
      <c r="AK322" s="11" t="s">
        <v>78</v>
      </c>
      <c r="AL322" s="11" t="b">
        <v>0</v>
      </c>
      <c r="AM322" s="11" t="s">
        <v>812</v>
      </c>
      <c r="AN322" s="11" t="b">
        <v>0</v>
      </c>
      <c r="AO322" s="11" t="b">
        <v>0</v>
      </c>
      <c r="AP322" s="11" t="b">
        <v>0</v>
      </c>
      <c r="AQ322" s="11" t="b">
        <v>0</v>
      </c>
      <c r="AR322" s="11" t="b">
        <v>0</v>
      </c>
      <c r="AS322" s="11" t="s">
        <v>84</v>
      </c>
      <c r="AT322" s="11" t="b">
        <v>0</v>
      </c>
      <c r="AU322" s="11" t="s">
        <v>710</v>
      </c>
      <c r="AV322" s="11" t="s">
        <v>78</v>
      </c>
      <c r="AW322" s="11" t="s">
        <v>78</v>
      </c>
      <c r="AX322" s="12">
        <v>44922</v>
      </c>
      <c r="AY322" s="11" t="s">
        <v>85</v>
      </c>
      <c r="AZ322" s="11" t="s">
        <v>86</v>
      </c>
      <c r="BA322" s="11" t="s">
        <v>87</v>
      </c>
      <c r="BB322" s="11" t="b">
        <v>0</v>
      </c>
      <c r="BC322" s="11">
        <v>0</v>
      </c>
      <c r="BD322" s="11">
        <v>0</v>
      </c>
      <c r="BE322" s="11"/>
      <c r="BF322" s="11">
        <v>0</v>
      </c>
      <c r="BG322" s="11"/>
      <c r="BH322" s="11">
        <v>0</v>
      </c>
      <c r="BI322" s="11">
        <v>0</v>
      </c>
      <c r="BJ322" s="13">
        <v>257.10000000000002</v>
      </c>
    </row>
    <row r="323" spans="1:62" x14ac:dyDescent="0.25">
      <c r="A323" s="6" t="s">
        <v>389</v>
      </c>
      <c r="B323" s="7" t="s">
        <v>61</v>
      </c>
      <c r="C323" s="7" t="s">
        <v>62</v>
      </c>
      <c r="D323" s="7" t="s">
        <v>390</v>
      </c>
      <c r="E323" s="7" t="s">
        <v>390</v>
      </c>
      <c r="F323" s="7" t="s">
        <v>64</v>
      </c>
      <c r="G323" s="7" t="s">
        <v>391</v>
      </c>
      <c r="H323" s="7" t="s">
        <v>296</v>
      </c>
      <c r="I323" s="7" t="s">
        <v>66</v>
      </c>
      <c r="J323" s="7" t="s">
        <v>347</v>
      </c>
      <c r="K323" s="33">
        <v>257.23</v>
      </c>
      <c r="L323" s="33">
        <f t="shared" si="5"/>
        <v>257.23</v>
      </c>
      <c r="M323" s="33" t="e">
        <f>L323*(VLOOKUP(I323,#REF!,2,FALSE))</f>
        <v>#REF!</v>
      </c>
      <c r="N323" s="7" t="s">
        <v>67</v>
      </c>
      <c r="O323" s="7" t="s">
        <v>68</v>
      </c>
      <c r="P323" s="7" t="s">
        <v>69</v>
      </c>
      <c r="Q323" s="8">
        <v>42908.390185185184</v>
      </c>
      <c r="R323" s="8">
        <v>45465.390185185184</v>
      </c>
      <c r="S323" s="7" t="s">
        <v>70</v>
      </c>
      <c r="T323" s="8">
        <v>45465</v>
      </c>
      <c r="U323" s="7" t="s">
        <v>71</v>
      </c>
      <c r="V323" s="7" t="s">
        <v>104</v>
      </c>
      <c r="W323" s="7" t="s">
        <v>73</v>
      </c>
      <c r="X323" s="7" t="s">
        <v>73</v>
      </c>
      <c r="Y323" s="7" t="s">
        <v>74</v>
      </c>
      <c r="Z323" s="7" t="s">
        <v>75</v>
      </c>
      <c r="AA323" s="7" t="s">
        <v>76</v>
      </c>
      <c r="AB323" s="7" t="s">
        <v>392</v>
      </c>
      <c r="AC323" s="7" t="s">
        <v>78</v>
      </c>
      <c r="AD323" s="8"/>
      <c r="AE323" s="8"/>
      <c r="AF323" s="7"/>
      <c r="AG323" s="7" t="s">
        <v>78</v>
      </c>
      <c r="AH323" s="7" t="s">
        <v>78</v>
      </c>
      <c r="AI323" s="8"/>
      <c r="AJ323" s="7" t="s">
        <v>78</v>
      </c>
      <c r="AK323" s="7" t="s">
        <v>78</v>
      </c>
      <c r="AL323" s="7" t="b">
        <v>0</v>
      </c>
      <c r="AM323" s="7" t="s">
        <v>393</v>
      </c>
      <c r="AN323" s="7" t="b">
        <v>0</v>
      </c>
      <c r="AO323" s="7" t="b">
        <v>0</v>
      </c>
      <c r="AP323" s="7" t="b">
        <v>0</v>
      </c>
      <c r="AQ323" s="7" t="b">
        <v>0</v>
      </c>
      <c r="AR323" s="7" t="b">
        <v>0</v>
      </c>
      <c r="AS323" s="7" t="s">
        <v>84</v>
      </c>
      <c r="AT323" s="7" t="b">
        <v>0</v>
      </c>
      <c r="AU323" s="7" t="s">
        <v>78</v>
      </c>
      <c r="AV323" s="7" t="s">
        <v>78</v>
      </c>
      <c r="AW323" s="7" t="s">
        <v>78</v>
      </c>
      <c r="AX323" s="8">
        <v>42894</v>
      </c>
      <c r="AY323" s="7" t="s">
        <v>85</v>
      </c>
      <c r="AZ323" s="7" t="s">
        <v>86</v>
      </c>
      <c r="BA323" s="7" t="s">
        <v>87</v>
      </c>
      <c r="BB323" s="7" t="b">
        <v>0</v>
      </c>
      <c r="BC323" s="7">
        <v>0</v>
      </c>
      <c r="BD323" s="7">
        <v>0</v>
      </c>
      <c r="BE323" s="7"/>
      <c r="BF323" s="7">
        <v>0</v>
      </c>
      <c r="BG323" s="7"/>
      <c r="BH323" s="7">
        <v>0</v>
      </c>
      <c r="BI323" s="7">
        <v>0</v>
      </c>
      <c r="BJ323" s="9">
        <v>257.23</v>
      </c>
    </row>
    <row r="324" spans="1:62" x14ac:dyDescent="0.25">
      <c r="A324" s="6" t="s">
        <v>224</v>
      </c>
      <c r="B324" s="7" t="s">
        <v>225</v>
      </c>
      <c r="C324" s="7" t="s">
        <v>226</v>
      </c>
      <c r="D324" s="7" t="s">
        <v>227</v>
      </c>
      <c r="E324" s="7" t="s">
        <v>228</v>
      </c>
      <c r="F324" s="7" t="s">
        <v>229</v>
      </c>
      <c r="G324" s="7" t="s">
        <v>228</v>
      </c>
      <c r="H324" s="7" t="s">
        <v>200</v>
      </c>
      <c r="I324" s="7" t="s">
        <v>66</v>
      </c>
      <c r="J324" s="7" t="s">
        <v>201</v>
      </c>
      <c r="K324" s="33">
        <v>257.52</v>
      </c>
      <c r="L324" s="33">
        <f t="shared" si="5"/>
        <v>257.52</v>
      </c>
      <c r="M324" s="33" t="e">
        <f>L324*(VLOOKUP(I324,#REF!,2,FALSE))</f>
        <v>#REF!</v>
      </c>
      <c r="N324" s="7" t="s">
        <v>67</v>
      </c>
      <c r="O324" s="7" t="s">
        <v>68</v>
      </c>
      <c r="P324" s="7" t="s">
        <v>160</v>
      </c>
      <c r="Q324" s="8">
        <v>44227.574930555558</v>
      </c>
      <c r="R324" s="8">
        <v>45322.425509259258</v>
      </c>
      <c r="S324" s="7" t="s">
        <v>70</v>
      </c>
      <c r="T324" s="8">
        <v>45322</v>
      </c>
      <c r="U324" s="7" t="s">
        <v>215</v>
      </c>
      <c r="V324" s="7" t="s">
        <v>104</v>
      </c>
      <c r="W324" s="7" t="s">
        <v>73</v>
      </c>
      <c r="X324" s="7" t="s">
        <v>73</v>
      </c>
      <c r="Y324" s="7" t="s">
        <v>74</v>
      </c>
      <c r="Z324" s="7" t="s">
        <v>75</v>
      </c>
      <c r="AA324" s="7" t="s">
        <v>122</v>
      </c>
      <c r="AB324" s="7" t="s">
        <v>230</v>
      </c>
      <c r="AC324" s="7" t="s">
        <v>78</v>
      </c>
      <c r="AD324" s="8"/>
      <c r="AE324" s="8"/>
      <c r="AF324" s="7"/>
      <c r="AG324" s="7" t="s">
        <v>78</v>
      </c>
      <c r="AH324" s="7" t="s">
        <v>78</v>
      </c>
      <c r="AI324" s="8"/>
      <c r="AJ324" s="7" t="s">
        <v>231</v>
      </c>
      <c r="AK324" s="7" t="s">
        <v>78</v>
      </c>
      <c r="AL324" s="7" t="b">
        <v>0</v>
      </c>
      <c r="AM324" s="7" t="s">
        <v>232</v>
      </c>
      <c r="AN324" s="7" t="b">
        <v>0</v>
      </c>
      <c r="AO324" s="7" t="b">
        <v>0</v>
      </c>
      <c r="AP324" s="7" t="b">
        <v>0</v>
      </c>
      <c r="AQ324" s="7" t="b">
        <v>0</v>
      </c>
      <c r="AR324" s="7" t="b">
        <v>0</v>
      </c>
      <c r="AS324" s="7" t="s">
        <v>84</v>
      </c>
      <c r="AT324" s="7" t="b">
        <v>0</v>
      </c>
      <c r="AU324" s="7" t="s">
        <v>204</v>
      </c>
      <c r="AV324" s="7" t="s">
        <v>78</v>
      </c>
      <c r="AW324" s="7" t="s">
        <v>78</v>
      </c>
      <c r="AX324" s="8">
        <v>44225</v>
      </c>
      <c r="AY324" s="7" t="s">
        <v>85</v>
      </c>
      <c r="AZ324" s="7" t="s">
        <v>86</v>
      </c>
      <c r="BA324" s="7" t="s">
        <v>87</v>
      </c>
      <c r="BB324" s="7" t="b">
        <v>0</v>
      </c>
      <c r="BC324" s="7">
        <v>1</v>
      </c>
      <c r="BD324" s="7">
        <v>1</v>
      </c>
      <c r="BE324" s="7">
        <v>907</v>
      </c>
      <c r="BF324" s="7">
        <v>0</v>
      </c>
      <c r="BG324" s="7"/>
      <c r="BH324" s="7">
        <v>0</v>
      </c>
      <c r="BI324" s="7">
        <v>0</v>
      </c>
      <c r="BJ324" s="9">
        <v>257.52</v>
      </c>
    </row>
    <row r="325" spans="1:62" x14ac:dyDescent="0.25">
      <c r="A325" s="10" t="s">
        <v>1026</v>
      </c>
      <c r="B325" s="11" t="s">
        <v>234</v>
      </c>
      <c r="C325" s="11" t="s">
        <v>235</v>
      </c>
      <c r="D325" s="11" t="s">
        <v>1027</v>
      </c>
      <c r="E325" s="11" t="s">
        <v>1027</v>
      </c>
      <c r="F325" s="11" t="s">
        <v>64</v>
      </c>
      <c r="G325" s="11"/>
      <c r="H325" s="11" t="s">
        <v>281</v>
      </c>
      <c r="I325" s="11" t="s">
        <v>237</v>
      </c>
      <c r="J325" s="11" t="s">
        <v>1022</v>
      </c>
      <c r="K325" s="28">
        <v>258.32</v>
      </c>
      <c r="L325" s="28">
        <f t="shared" si="5"/>
        <v>258.32</v>
      </c>
      <c r="M325" s="28" t="e">
        <f>L325*(VLOOKUP(I325,#REF!,2,FALSE))</f>
        <v>#REF!</v>
      </c>
      <c r="N325" s="11" t="s">
        <v>67</v>
      </c>
      <c r="O325" s="11" t="s">
        <v>68</v>
      </c>
      <c r="P325" s="11" t="s">
        <v>69</v>
      </c>
      <c r="Q325" s="12">
        <v>44461.538773148146</v>
      </c>
      <c r="R325" s="12">
        <v>45191.538773148146</v>
      </c>
      <c r="S325" s="11" t="s">
        <v>70</v>
      </c>
      <c r="T325" s="12">
        <v>45191</v>
      </c>
      <c r="U325" s="11" t="s">
        <v>71</v>
      </c>
      <c r="V325" s="11" t="s">
        <v>104</v>
      </c>
      <c r="W325" s="11" t="s">
        <v>73</v>
      </c>
      <c r="X325" s="11" t="s">
        <v>73</v>
      </c>
      <c r="Y325" s="11" t="s">
        <v>74</v>
      </c>
      <c r="Z325" s="11" t="s">
        <v>75</v>
      </c>
      <c r="AA325" s="11" t="s">
        <v>1023</v>
      </c>
      <c r="AB325" s="11" t="s">
        <v>1028</v>
      </c>
      <c r="AC325" s="11" t="s">
        <v>78</v>
      </c>
      <c r="AD325" s="12"/>
      <c r="AE325" s="12"/>
      <c r="AF325" s="11"/>
      <c r="AG325" s="11" t="s">
        <v>78</v>
      </c>
      <c r="AH325" s="11" t="s">
        <v>78</v>
      </c>
      <c r="AI325" s="12"/>
      <c r="AJ325" s="11" t="s">
        <v>78</v>
      </c>
      <c r="AK325" s="11" t="s">
        <v>78</v>
      </c>
      <c r="AL325" s="11" t="b">
        <v>0</v>
      </c>
      <c r="AM325" s="11" t="s">
        <v>1029</v>
      </c>
      <c r="AN325" s="11" t="b">
        <v>0</v>
      </c>
      <c r="AO325" s="11" t="b">
        <v>0</v>
      </c>
      <c r="AP325" s="11" t="b">
        <v>0</v>
      </c>
      <c r="AQ325" s="11" t="b">
        <v>0</v>
      </c>
      <c r="AR325" s="11" t="b">
        <v>0</v>
      </c>
      <c r="AS325" s="11" t="s">
        <v>84</v>
      </c>
      <c r="AT325" s="11" t="b">
        <v>0</v>
      </c>
      <c r="AU325" s="11" t="s">
        <v>317</v>
      </c>
      <c r="AV325" s="11" t="s">
        <v>78</v>
      </c>
      <c r="AW325" s="11" t="s">
        <v>78</v>
      </c>
      <c r="AX325" s="12">
        <v>44461</v>
      </c>
      <c r="AY325" s="11" t="s">
        <v>85</v>
      </c>
      <c r="AZ325" s="11" t="s">
        <v>86</v>
      </c>
      <c r="BA325" s="11" t="s">
        <v>87</v>
      </c>
      <c r="BB325" s="11" t="b">
        <v>0</v>
      </c>
      <c r="BC325" s="11">
        <v>0</v>
      </c>
      <c r="BD325" s="11">
        <v>0</v>
      </c>
      <c r="BE325" s="11"/>
      <c r="BF325" s="11">
        <v>0</v>
      </c>
      <c r="BG325" s="11"/>
      <c r="BH325" s="11">
        <v>0</v>
      </c>
      <c r="BI325" s="11">
        <v>0</v>
      </c>
      <c r="BJ325" s="13">
        <v>258.32</v>
      </c>
    </row>
    <row r="326" spans="1:62" x14ac:dyDescent="0.25">
      <c r="A326" s="6" t="s">
        <v>3156</v>
      </c>
      <c r="B326" s="7" t="s">
        <v>1395</v>
      </c>
      <c r="C326" s="7" t="s">
        <v>1396</v>
      </c>
      <c r="D326" s="7" t="s">
        <v>984</v>
      </c>
      <c r="E326" s="7" t="s">
        <v>984</v>
      </c>
      <c r="F326" s="7" t="s">
        <v>64</v>
      </c>
      <c r="G326" s="7" t="s">
        <v>984</v>
      </c>
      <c r="H326" s="7" t="s">
        <v>2330</v>
      </c>
      <c r="I326" s="7" t="s">
        <v>1397</v>
      </c>
      <c r="J326" s="7" t="s">
        <v>2691</v>
      </c>
      <c r="K326" s="33">
        <v>258.81</v>
      </c>
      <c r="L326" s="33">
        <f t="shared" si="5"/>
        <v>258.81</v>
      </c>
      <c r="M326" s="33" t="e">
        <f>L326*(VLOOKUP(I326,#REF!,2,FALSE))</f>
        <v>#REF!</v>
      </c>
      <c r="N326" s="7" t="s">
        <v>67</v>
      </c>
      <c r="O326" s="7" t="s">
        <v>68</v>
      </c>
      <c r="P326" s="7" t="s">
        <v>69</v>
      </c>
      <c r="Q326" s="8">
        <v>45002.595509259256</v>
      </c>
      <c r="R326" s="8">
        <v>45368.594513888886</v>
      </c>
      <c r="S326" s="7" t="s">
        <v>70</v>
      </c>
      <c r="T326" s="8">
        <v>45368</v>
      </c>
      <c r="U326" s="7" t="s">
        <v>71</v>
      </c>
      <c r="V326" s="7" t="s">
        <v>104</v>
      </c>
      <c r="W326" s="7" t="s">
        <v>73</v>
      </c>
      <c r="X326" s="7" t="s">
        <v>73</v>
      </c>
      <c r="Y326" s="7" t="s">
        <v>287</v>
      </c>
      <c r="Z326" s="7" t="s">
        <v>106</v>
      </c>
      <c r="AA326" s="7" t="s">
        <v>1624</v>
      </c>
      <c r="AB326" s="7" t="s">
        <v>3157</v>
      </c>
      <c r="AC326" s="7" t="s">
        <v>78</v>
      </c>
      <c r="AD326" s="8"/>
      <c r="AE326" s="8"/>
      <c r="AF326" s="7"/>
      <c r="AG326" s="7" t="s">
        <v>78</v>
      </c>
      <c r="AH326" s="7" t="s">
        <v>78</v>
      </c>
      <c r="AI326" s="8"/>
      <c r="AJ326" s="7" t="s">
        <v>3158</v>
      </c>
      <c r="AK326" s="7" t="s">
        <v>78</v>
      </c>
      <c r="AL326" s="7" t="b">
        <v>0</v>
      </c>
      <c r="AM326" s="7" t="s">
        <v>3159</v>
      </c>
      <c r="AN326" s="7" t="b">
        <v>0</v>
      </c>
      <c r="AO326" s="7" t="b">
        <v>0</v>
      </c>
      <c r="AP326" s="7" t="b">
        <v>0</v>
      </c>
      <c r="AQ326" s="7" t="b">
        <v>0</v>
      </c>
      <c r="AR326" s="7" t="b">
        <v>0</v>
      </c>
      <c r="AS326" s="7" t="s">
        <v>84</v>
      </c>
      <c r="AT326" s="7" t="b">
        <v>0</v>
      </c>
      <c r="AU326" s="7" t="s">
        <v>1700</v>
      </c>
      <c r="AV326" s="7" t="s">
        <v>78</v>
      </c>
      <c r="AW326" s="7" t="s">
        <v>78</v>
      </c>
      <c r="AX326" s="8">
        <v>44971</v>
      </c>
      <c r="AY326" s="7" t="s">
        <v>85</v>
      </c>
      <c r="AZ326" s="7" t="s">
        <v>86</v>
      </c>
      <c r="BA326" s="7" t="s">
        <v>87</v>
      </c>
      <c r="BB326" s="7" t="b">
        <v>0</v>
      </c>
      <c r="BC326" s="7">
        <v>0</v>
      </c>
      <c r="BD326" s="7">
        <v>0</v>
      </c>
      <c r="BE326" s="7"/>
      <c r="BF326" s="7">
        <v>0</v>
      </c>
      <c r="BG326" s="7"/>
      <c r="BH326" s="7">
        <v>0</v>
      </c>
      <c r="BI326" s="7">
        <v>0</v>
      </c>
      <c r="BJ326" s="9">
        <v>258.81</v>
      </c>
    </row>
    <row r="327" spans="1:62" x14ac:dyDescent="0.25">
      <c r="A327" s="6" t="s">
        <v>2897</v>
      </c>
      <c r="B327" s="7" t="s">
        <v>1395</v>
      </c>
      <c r="C327" s="7" t="s">
        <v>1396</v>
      </c>
      <c r="D327" s="7" t="s">
        <v>210</v>
      </c>
      <c r="E327" s="7" t="s">
        <v>210</v>
      </c>
      <c r="F327" s="7" t="s">
        <v>64</v>
      </c>
      <c r="G327" s="7" t="s">
        <v>210</v>
      </c>
      <c r="H327" s="7" t="s">
        <v>2330</v>
      </c>
      <c r="I327" s="7" t="s">
        <v>1397</v>
      </c>
      <c r="J327" s="7" t="s">
        <v>2691</v>
      </c>
      <c r="K327" s="33">
        <v>259.61</v>
      </c>
      <c r="L327" s="33">
        <f t="shared" si="5"/>
        <v>259.61</v>
      </c>
      <c r="M327" s="33" t="e">
        <f>L327*(VLOOKUP(I327,#REF!,2,FALSE))</f>
        <v>#REF!</v>
      </c>
      <c r="N327" s="7" t="s">
        <v>67</v>
      </c>
      <c r="O327" s="7" t="s">
        <v>68</v>
      </c>
      <c r="P327" s="7" t="s">
        <v>69</v>
      </c>
      <c r="Q327" s="8">
        <v>43384.561099537037</v>
      </c>
      <c r="R327" s="8">
        <v>45210.561099537037</v>
      </c>
      <c r="S327" s="7" t="s">
        <v>70</v>
      </c>
      <c r="T327" s="8">
        <v>45210</v>
      </c>
      <c r="U327" s="7" t="s">
        <v>71</v>
      </c>
      <c r="V327" s="7" t="s">
        <v>104</v>
      </c>
      <c r="W327" s="7" t="s">
        <v>73</v>
      </c>
      <c r="X327" s="7" t="s">
        <v>73</v>
      </c>
      <c r="Y327" s="7" t="s">
        <v>74</v>
      </c>
      <c r="Z327" s="7" t="s">
        <v>106</v>
      </c>
      <c r="AA327" s="7" t="s">
        <v>1421</v>
      </c>
      <c r="AB327" s="7" t="s">
        <v>2898</v>
      </c>
      <c r="AC327" s="7" t="s">
        <v>78</v>
      </c>
      <c r="AD327" s="8"/>
      <c r="AE327" s="8"/>
      <c r="AF327" s="7"/>
      <c r="AG327" s="7" t="s">
        <v>78</v>
      </c>
      <c r="AH327" s="7" t="s">
        <v>78</v>
      </c>
      <c r="AI327" s="8"/>
      <c r="AJ327" s="7" t="s">
        <v>2899</v>
      </c>
      <c r="AK327" s="7" t="s">
        <v>78</v>
      </c>
      <c r="AL327" s="7" t="b">
        <v>0</v>
      </c>
      <c r="AM327" s="7" t="s">
        <v>2900</v>
      </c>
      <c r="AN327" s="7" t="b">
        <v>0</v>
      </c>
      <c r="AO327" s="7" t="b">
        <v>0</v>
      </c>
      <c r="AP327" s="7" t="b">
        <v>0</v>
      </c>
      <c r="AQ327" s="7" t="b">
        <v>0</v>
      </c>
      <c r="AR327" s="7" t="b">
        <v>0</v>
      </c>
      <c r="AS327" s="7" t="s">
        <v>84</v>
      </c>
      <c r="AT327" s="7" t="b">
        <v>0</v>
      </c>
      <c r="AU327" s="7" t="s">
        <v>1700</v>
      </c>
      <c r="AV327" s="7" t="s">
        <v>78</v>
      </c>
      <c r="AW327" s="7" t="s">
        <v>78</v>
      </c>
      <c r="AX327" s="8">
        <v>43374</v>
      </c>
      <c r="AY327" s="7" t="s">
        <v>85</v>
      </c>
      <c r="AZ327" s="7" t="s">
        <v>86</v>
      </c>
      <c r="BA327" s="7" t="s">
        <v>87</v>
      </c>
      <c r="BB327" s="7" t="b">
        <v>0</v>
      </c>
      <c r="BC327" s="7">
        <v>4</v>
      </c>
      <c r="BD327" s="7">
        <v>4</v>
      </c>
      <c r="BE327" s="7">
        <v>1747.19</v>
      </c>
      <c r="BF327" s="7">
        <v>0</v>
      </c>
      <c r="BG327" s="7"/>
      <c r="BH327" s="7">
        <v>0</v>
      </c>
      <c r="BI327" s="7">
        <v>0</v>
      </c>
      <c r="BJ327" s="9">
        <v>259.61</v>
      </c>
    </row>
    <row r="328" spans="1:62" x14ac:dyDescent="0.25">
      <c r="A328" s="6" t="s">
        <v>477</v>
      </c>
      <c r="B328" s="7" t="s">
        <v>61</v>
      </c>
      <c r="C328" s="7" t="s">
        <v>62</v>
      </c>
      <c r="D328" s="7" t="s">
        <v>478</v>
      </c>
      <c r="E328" s="7" t="s">
        <v>478</v>
      </c>
      <c r="F328" s="7" t="s">
        <v>64</v>
      </c>
      <c r="G328" s="7" t="s">
        <v>478</v>
      </c>
      <c r="H328" s="7" t="s">
        <v>281</v>
      </c>
      <c r="I328" s="7" t="s">
        <v>66</v>
      </c>
      <c r="J328" s="7" t="s">
        <v>282</v>
      </c>
      <c r="K328" s="33">
        <v>261</v>
      </c>
      <c r="L328" s="33">
        <f t="shared" si="5"/>
        <v>261</v>
      </c>
      <c r="M328" s="33" t="e">
        <f>L328*(VLOOKUP(I328,#REF!,2,FALSE))</f>
        <v>#REF!</v>
      </c>
      <c r="N328" s="7" t="s">
        <v>67</v>
      </c>
      <c r="O328" s="7" t="s">
        <v>68</v>
      </c>
      <c r="P328" s="7" t="s">
        <v>69</v>
      </c>
      <c r="Q328" s="8">
        <v>43566.558530092596</v>
      </c>
      <c r="R328" s="8">
        <v>45393.558530092596</v>
      </c>
      <c r="S328" s="7" t="s">
        <v>70</v>
      </c>
      <c r="T328" s="8">
        <v>45393</v>
      </c>
      <c r="U328" s="7" t="s">
        <v>71</v>
      </c>
      <c r="V328" s="7" t="s">
        <v>104</v>
      </c>
      <c r="W328" s="7" t="s">
        <v>73</v>
      </c>
      <c r="X328" s="7" t="s">
        <v>73</v>
      </c>
      <c r="Y328" s="7" t="s">
        <v>74</v>
      </c>
      <c r="Z328" s="7" t="s">
        <v>75</v>
      </c>
      <c r="AA328" s="7" t="s">
        <v>467</v>
      </c>
      <c r="AB328" s="7" t="s">
        <v>479</v>
      </c>
      <c r="AC328" s="7" t="s">
        <v>78</v>
      </c>
      <c r="AD328" s="8"/>
      <c r="AE328" s="8"/>
      <c r="AF328" s="7"/>
      <c r="AG328" s="7" t="s">
        <v>78</v>
      </c>
      <c r="AH328" s="7" t="s">
        <v>78</v>
      </c>
      <c r="AI328" s="8"/>
      <c r="AJ328" s="7" t="s">
        <v>78</v>
      </c>
      <c r="AK328" s="7" t="s">
        <v>78</v>
      </c>
      <c r="AL328" s="7" t="b">
        <v>0</v>
      </c>
      <c r="AM328" s="7" t="s">
        <v>480</v>
      </c>
      <c r="AN328" s="7" t="b">
        <v>0</v>
      </c>
      <c r="AO328" s="7" t="b">
        <v>0</v>
      </c>
      <c r="AP328" s="7" t="b">
        <v>0</v>
      </c>
      <c r="AQ328" s="7" t="b">
        <v>0</v>
      </c>
      <c r="AR328" s="7" t="b">
        <v>0</v>
      </c>
      <c r="AS328" s="7" t="s">
        <v>84</v>
      </c>
      <c r="AT328" s="7" t="b">
        <v>0</v>
      </c>
      <c r="AU328" s="7" t="s">
        <v>317</v>
      </c>
      <c r="AV328" s="7" t="s">
        <v>78</v>
      </c>
      <c r="AW328" s="7" t="s">
        <v>78</v>
      </c>
      <c r="AX328" s="8">
        <v>43598</v>
      </c>
      <c r="AY328" s="7" t="s">
        <v>85</v>
      </c>
      <c r="AZ328" s="7" t="s">
        <v>86</v>
      </c>
      <c r="BA328" s="7" t="s">
        <v>87</v>
      </c>
      <c r="BB328" s="7" t="b">
        <v>0</v>
      </c>
      <c r="BC328" s="7">
        <v>0</v>
      </c>
      <c r="BD328" s="7">
        <v>0</v>
      </c>
      <c r="BE328" s="7"/>
      <c r="BF328" s="7">
        <v>0</v>
      </c>
      <c r="BG328" s="7"/>
      <c r="BH328" s="7">
        <v>0</v>
      </c>
      <c r="BI328" s="7">
        <v>0</v>
      </c>
      <c r="BJ328" s="9">
        <v>261</v>
      </c>
    </row>
    <row r="329" spans="1:62" x14ac:dyDescent="0.25">
      <c r="A329" s="6" t="s">
        <v>460</v>
      </c>
      <c r="B329" s="7" t="s">
        <v>61</v>
      </c>
      <c r="C329" s="7" t="s">
        <v>62</v>
      </c>
      <c r="D329" s="7" t="s">
        <v>461</v>
      </c>
      <c r="E329" s="7" t="s">
        <v>461</v>
      </c>
      <c r="F329" s="7" t="s">
        <v>64</v>
      </c>
      <c r="G329" s="7" t="s">
        <v>461</v>
      </c>
      <c r="H329" s="7" t="s">
        <v>281</v>
      </c>
      <c r="I329" s="7" t="s">
        <v>66</v>
      </c>
      <c r="J329" s="7" t="s">
        <v>282</v>
      </c>
      <c r="K329" s="33">
        <v>261.67</v>
      </c>
      <c r="L329" s="33">
        <f t="shared" si="5"/>
        <v>261.67</v>
      </c>
      <c r="M329" s="33" t="e">
        <f>L329*(VLOOKUP(I329,#REF!,2,FALSE))</f>
        <v>#REF!</v>
      </c>
      <c r="N329" s="7" t="s">
        <v>67</v>
      </c>
      <c r="O329" s="7" t="s">
        <v>68</v>
      </c>
      <c r="P329" s="7" t="s">
        <v>69</v>
      </c>
      <c r="Q329" s="8">
        <v>43398.444918981484</v>
      </c>
      <c r="R329" s="8">
        <v>45224.622766203705</v>
      </c>
      <c r="S329" s="7" t="s">
        <v>70</v>
      </c>
      <c r="T329" s="8">
        <v>45224</v>
      </c>
      <c r="U329" s="7" t="s">
        <v>71</v>
      </c>
      <c r="V329" s="7" t="s">
        <v>104</v>
      </c>
      <c r="W329" s="7" t="s">
        <v>73</v>
      </c>
      <c r="X329" s="7" t="s">
        <v>73</v>
      </c>
      <c r="Y329" s="7" t="s">
        <v>74</v>
      </c>
      <c r="Z329" s="7" t="s">
        <v>75</v>
      </c>
      <c r="AA329" s="7" t="s">
        <v>76</v>
      </c>
      <c r="AB329" s="7" t="s">
        <v>462</v>
      </c>
      <c r="AC329" s="7" t="s">
        <v>78</v>
      </c>
      <c r="AD329" s="8"/>
      <c r="AE329" s="8"/>
      <c r="AF329" s="7"/>
      <c r="AG329" s="7" t="s">
        <v>78</v>
      </c>
      <c r="AH329" s="7" t="s">
        <v>78</v>
      </c>
      <c r="AI329" s="8"/>
      <c r="AJ329" s="7" t="s">
        <v>463</v>
      </c>
      <c r="AK329" s="7" t="s">
        <v>78</v>
      </c>
      <c r="AL329" s="7" t="b">
        <v>0</v>
      </c>
      <c r="AM329" s="7" t="s">
        <v>464</v>
      </c>
      <c r="AN329" s="7" t="b">
        <v>0</v>
      </c>
      <c r="AO329" s="7" t="b">
        <v>0</v>
      </c>
      <c r="AP329" s="7" t="b">
        <v>0</v>
      </c>
      <c r="AQ329" s="7" t="b">
        <v>0</v>
      </c>
      <c r="AR329" s="7" t="b">
        <v>0</v>
      </c>
      <c r="AS329" s="7" t="s">
        <v>84</v>
      </c>
      <c r="AT329" s="7" t="b">
        <v>0</v>
      </c>
      <c r="AU329" s="7" t="s">
        <v>317</v>
      </c>
      <c r="AV329" s="7" t="s">
        <v>78</v>
      </c>
      <c r="AW329" s="7" t="s">
        <v>78</v>
      </c>
      <c r="AX329" s="8">
        <v>43360</v>
      </c>
      <c r="AY329" s="7" t="s">
        <v>85</v>
      </c>
      <c r="AZ329" s="7" t="s">
        <v>86</v>
      </c>
      <c r="BA329" s="7" t="s">
        <v>87</v>
      </c>
      <c r="BB329" s="7" t="b">
        <v>0</v>
      </c>
      <c r="BC329" s="7">
        <v>0</v>
      </c>
      <c r="BD329" s="7">
        <v>0</v>
      </c>
      <c r="BE329" s="7"/>
      <c r="BF329" s="7">
        <v>0</v>
      </c>
      <c r="BG329" s="7"/>
      <c r="BH329" s="7">
        <v>0</v>
      </c>
      <c r="BI329" s="7">
        <v>0</v>
      </c>
      <c r="BJ329" s="9">
        <v>261.67</v>
      </c>
    </row>
    <row r="330" spans="1:62" x14ac:dyDescent="0.25">
      <c r="A330" s="6" t="s">
        <v>803</v>
      </c>
      <c r="B330" s="7" t="s">
        <v>61</v>
      </c>
      <c r="C330" s="7" t="s">
        <v>62</v>
      </c>
      <c r="D330" s="7" t="s">
        <v>804</v>
      </c>
      <c r="E330" s="7" t="s">
        <v>804</v>
      </c>
      <c r="F330" s="7" t="s">
        <v>64</v>
      </c>
      <c r="G330" s="7" t="s">
        <v>804</v>
      </c>
      <c r="H330" s="7" t="s">
        <v>281</v>
      </c>
      <c r="I330" s="7" t="s">
        <v>66</v>
      </c>
      <c r="J330" s="7" t="s">
        <v>282</v>
      </c>
      <c r="K330" s="33">
        <v>261.67</v>
      </c>
      <c r="L330" s="33">
        <f t="shared" si="5"/>
        <v>261.67</v>
      </c>
      <c r="M330" s="33" t="e">
        <f>L330*(VLOOKUP(I330,#REF!,2,FALSE))</f>
        <v>#REF!</v>
      </c>
      <c r="N330" s="7" t="s">
        <v>67</v>
      </c>
      <c r="O330" s="7" t="s">
        <v>68</v>
      </c>
      <c r="P330" s="7" t="s">
        <v>69</v>
      </c>
      <c r="Q330" s="8">
        <v>44929.426145833335</v>
      </c>
      <c r="R330" s="8">
        <v>45294.461365740739</v>
      </c>
      <c r="S330" s="7" t="s">
        <v>70</v>
      </c>
      <c r="T330" s="8">
        <v>45294</v>
      </c>
      <c r="U330" s="7" t="s">
        <v>71</v>
      </c>
      <c r="V330" s="7" t="s">
        <v>104</v>
      </c>
      <c r="W330" s="7" t="s">
        <v>73</v>
      </c>
      <c r="X330" s="7" t="s">
        <v>73</v>
      </c>
      <c r="Y330" s="7" t="s">
        <v>135</v>
      </c>
      <c r="Z330" s="7" t="s">
        <v>75</v>
      </c>
      <c r="AA330" s="7" t="s">
        <v>122</v>
      </c>
      <c r="AB330" s="7" t="s">
        <v>805</v>
      </c>
      <c r="AC330" s="7" t="s">
        <v>78</v>
      </c>
      <c r="AD330" s="8"/>
      <c r="AE330" s="8"/>
      <c r="AF330" s="7"/>
      <c r="AG330" s="7" t="s">
        <v>78</v>
      </c>
      <c r="AH330" s="7" t="s">
        <v>78</v>
      </c>
      <c r="AI330" s="8"/>
      <c r="AJ330" s="7" t="s">
        <v>806</v>
      </c>
      <c r="AK330" s="7" t="s">
        <v>78</v>
      </c>
      <c r="AL330" s="7" t="b">
        <v>0</v>
      </c>
      <c r="AM330" s="7" t="s">
        <v>807</v>
      </c>
      <c r="AN330" s="7" t="b">
        <v>0</v>
      </c>
      <c r="AO330" s="7" t="b">
        <v>0</v>
      </c>
      <c r="AP330" s="7" t="b">
        <v>0</v>
      </c>
      <c r="AQ330" s="7" t="b">
        <v>0</v>
      </c>
      <c r="AR330" s="7" t="b">
        <v>0</v>
      </c>
      <c r="AS330" s="7" t="s">
        <v>84</v>
      </c>
      <c r="AT330" s="7" t="b">
        <v>0</v>
      </c>
      <c r="AU330" s="7" t="s">
        <v>710</v>
      </c>
      <c r="AV330" s="7" t="s">
        <v>78</v>
      </c>
      <c r="AW330" s="7" t="s">
        <v>78</v>
      </c>
      <c r="AX330" s="8">
        <v>44922</v>
      </c>
      <c r="AY330" s="7" t="s">
        <v>85</v>
      </c>
      <c r="AZ330" s="7" t="s">
        <v>86</v>
      </c>
      <c r="BA330" s="7" t="s">
        <v>87</v>
      </c>
      <c r="BB330" s="7" t="b">
        <v>0</v>
      </c>
      <c r="BC330" s="7">
        <v>0</v>
      </c>
      <c r="BD330" s="7">
        <v>0</v>
      </c>
      <c r="BE330" s="7"/>
      <c r="BF330" s="7">
        <v>0</v>
      </c>
      <c r="BG330" s="7"/>
      <c r="BH330" s="7">
        <v>0</v>
      </c>
      <c r="BI330" s="7">
        <v>0</v>
      </c>
      <c r="BJ330" s="9">
        <v>261.67</v>
      </c>
    </row>
    <row r="331" spans="1:62" x14ac:dyDescent="0.25">
      <c r="A331" s="6" t="s">
        <v>2791</v>
      </c>
      <c r="B331" s="7" t="s">
        <v>1395</v>
      </c>
      <c r="C331" s="7" t="s">
        <v>1396</v>
      </c>
      <c r="D331" s="7" t="s">
        <v>2792</v>
      </c>
      <c r="E331" s="7" t="s">
        <v>2793</v>
      </c>
      <c r="F331" s="7" t="s">
        <v>64</v>
      </c>
      <c r="G331" s="7" t="s">
        <v>2793</v>
      </c>
      <c r="H331" s="7" t="s">
        <v>2330</v>
      </c>
      <c r="I331" s="7" t="s">
        <v>1397</v>
      </c>
      <c r="J331" s="7" t="s">
        <v>2691</v>
      </c>
      <c r="K331" s="33">
        <v>262.02</v>
      </c>
      <c r="L331" s="33">
        <f t="shared" si="5"/>
        <v>262.02</v>
      </c>
      <c r="M331" s="33" t="e">
        <f>L331*(VLOOKUP(I331,#REF!,2,FALSE))</f>
        <v>#REF!</v>
      </c>
      <c r="N331" s="7" t="s">
        <v>67</v>
      </c>
      <c r="O331" s="7" t="s">
        <v>68</v>
      </c>
      <c r="P331" s="7" t="s">
        <v>69</v>
      </c>
      <c r="Q331" s="8">
        <v>42603.538032407407</v>
      </c>
      <c r="R331" s="8">
        <v>45525.538032407407</v>
      </c>
      <c r="S331" s="7" t="s">
        <v>70</v>
      </c>
      <c r="T331" s="8">
        <v>45525</v>
      </c>
      <c r="U331" s="7" t="s">
        <v>71</v>
      </c>
      <c r="V331" s="7" t="s">
        <v>104</v>
      </c>
      <c r="W331" s="7" t="s">
        <v>73</v>
      </c>
      <c r="X331" s="7" t="s">
        <v>73</v>
      </c>
      <c r="Y331" s="7" t="s">
        <v>74</v>
      </c>
      <c r="Z331" s="7" t="s">
        <v>106</v>
      </c>
      <c r="AA331" s="7" t="s">
        <v>1398</v>
      </c>
      <c r="AB331" s="7" t="s">
        <v>1412</v>
      </c>
      <c r="AC331" s="7" t="s">
        <v>2794</v>
      </c>
      <c r="AD331" s="8"/>
      <c r="AE331" s="8"/>
      <c r="AF331" s="7"/>
      <c r="AG331" s="7" t="s">
        <v>78</v>
      </c>
      <c r="AH331" s="7" t="s">
        <v>78</v>
      </c>
      <c r="AI331" s="8"/>
      <c r="AJ331" s="7" t="s">
        <v>2795</v>
      </c>
      <c r="AK331" s="7" t="s">
        <v>78</v>
      </c>
      <c r="AL331" s="7" t="b">
        <v>0</v>
      </c>
      <c r="AM331" s="7" t="s">
        <v>2796</v>
      </c>
      <c r="AN331" s="7" t="b">
        <v>0</v>
      </c>
      <c r="AO331" s="7" t="b">
        <v>0</v>
      </c>
      <c r="AP331" s="7" t="b">
        <v>0</v>
      </c>
      <c r="AQ331" s="7" t="b">
        <v>0</v>
      </c>
      <c r="AR331" s="7" t="b">
        <v>0</v>
      </c>
      <c r="AS331" s="7" t="s">
        <v>84</v>
      </c>
      <c r="AT331" s="7" t="b">
        <v>0</v>
      </c>
      <c r="AU331" s="7" t="s">
        <v>2351</v>
      </c>
      <c r="AV331" s="7" t="s">
        <v>78</v>
      </c>
      <c r="AW331" s="7" t="s">
        <v>78</v>
      </c>
      <c r="AX331" s="8">
        <v>42683</v>
      </c>
      <c r="AY331" s="7" t="s">
        <v>85</v>
      </c>
      <c r="AZ331" s="7" t="s">
        <v>86</v>
      </c>
      <c r="BA331" s="7" t="s">
        <v>87</v>
      </c>
      <c r="BB331" s="7" t="b">
        <v>0</v>
      </c>
      <c r="BC331" s="7">
        <v>4</v>
      </c>
      <c r="BD331" s="7">
        <v>2</v>
      </c>
      <c r="BE331" s="7">
        <v>293.52</v>
      </c>
      <c r="BF331" s="7">
        <v>0</v>
      </c>
      <c r="BG331" s="7"/>
      <c r="BH331" s="7">
        <v>0</v>
      </c>
      <c r="BI331" s="7">
        <v>0</v>
      </c>
      <c r="BJ331" s="9">
        <v>262.02</v>
      </c>
    </row>
    <row r="332" spans="1:62" x14ac:dyDescent="0.25">
      <c r="A332" s="6" t="s">
        <v>869</v>
      </c>
      <c r="B332" s="7" t="s">
        <v>61</v>
      </c>
      <c r="C332" s="7" t="s">
        <v>62</v>
      </c>
      <c r="D332" s="7" t="s">
        <v>870</v>
      </c>
      <c r="E332" s="7" t="s">
        <v>871</v>
      </c>
      <c r="F332" s="7" t="s">
        <v>64</v>
      </c>
      <c r="G332" s="7" t="s">
        <v>871</v>
      </c>
      <c r="H332" s="7" t="s">
        <v>281</v>
      </c>
      <c r="I332" s="7" t="s">
        <v>66</v>
      </c>
      <c r="J332" s="7" t="s">
        <v>282</v>
      </c>
      <c r="K332" s="33">
        <v>263.88</v>
      </c>
      <c r="L332" s="33">
        <f t="shared" si="5"/>
        <v>263.88</v>
      </c>
      <c r="M332" s="33" t="e">
        <f>L332*(VLOOKUP(I332,#REF!,2,FALSE))</f>
        <v>#REF!</v>
      </c>
      <c r="N332" s="7" t="s">
        <v>67</v>
      </c>
      <c r="O332" s="7" t="s">
        <v>68</v>
      </c>
      <c r="P332" s="7" t="s">
        <v>69</v>
      </c>
      <c r="Q332" s="8">
        <v>44976.745798611111</v>
      </c>
      <c r="R332" s="8">
        <v>45341.315300925926</v>
      </c>
      <c r="S332" s="7" t="s">
        <v>70</v>
      </c>
      <c r="T332" s="8">
        <v>45341</v>
      </c>
      <c r="U332" s="7" t="s">
        <v>71</v>
      </c>
      <c r="V332" s="7" t="s">
        <v>104</v>
      </c>
      <c r="W332" s="7" t="s">
        <v>73</v>
      </c>
      <c r="X332" s="7" t="s">
        <v>73</v>
      </c>
      <c r="Y332" s="7" t="s">
        <v>74</v>
      </c>
      <c r="Z332" s="7" t="s">
        <v>75</v>
      </c>
      <c r="AA332" s="7" t="s">
        <v>76</v>
      </c>
      <c r="AB332" s="7" t="s">
        <v>872</v>
      </c>
      <c r="AC332" s="7" t="s">
        <v>78</v>
      </c>
      <c r="AD332" s="8"/>
      <c r="AE332" s="8"/>
      <c r="AF332" s="7"/>
      <c r="AG332" s="7" t="s">
        <v>78</v>
      </c>
      <c r="AH332" s="7" t="s">
        <v>78</v>
      </c>
      <c r="AI332" s="8"/>
      <c r="AJ332" s="7" t="s">
        <v>873</v>
      </c>
      <c r="AK332" s="7" t="s">
        <v>78</v>
      </c>
      <c r="AL332" s="7" t="b">
        <v>0</v>
      </c>
      <c r="AM332" s="7" t="s">
        <v>874</v>
      </c>
      <c r="AN332" s="7" t="b">
        <v>0</v>
      </c>
      <c r="AO332" s="7" t="b">
        <v>0</v>
      </c>
      <c r="AP332" s="7" t="b">
        <v>0</v>
      </c>
      <c r="AQ332" s="7" t="b">
        <v>0</v>
      </c>
      <c r="AR332" s="7" t="b">
        <v>0</v>
      </c>
      <c r="AS332" s="7" t="s">
        <v>84</v>
      </c>
      <c r="AT332" s="7" t="b">
        <v>0</v>
      </c>
      <c r="AU332" s="7" t="s">
        <v>710</v>
      </c>
      <c r="AV332" s="7" t="s">
        <v>78</v>
      </c>
      <c r="AW332" s="7" t="s">
        <v>78</v>
      </c>
      <c r="AX332" s="8">
        <v>44956</v>
      </c>
      <c r="AY332" s="7" t="s">
        <v>85</v>
      </c>
      <c r="AZ332" s="7" t="s">
        <v>86</v>
      </c>
      <c r="BA332" s="7" t="s">
        <v>87</v>
      </c>
      <c r="BB332" s="7" t="b">
        <v>0</v>
      </c>
      <c r="BC332" s="7">
        <v>0</v>
      </c>
      <c r="BD332" s="7">
        <v>0</v>
      </c>
      <c r="BE332" s="7"/>
      <c r="BF332" s="7">
        <v>0</v>
      </c>
      <c r="BG332" s="7"/>
      <c r="BH332" s="7">
        <v>0</v>
      </c>
      <c r="BI332" s="7">
        <v>0</v>
      </c>
      <c r="BJ332" s="9">
        <v>263.88</v>
      </c>
    </row>
    <row r="333" spans="1:62" x14ac:dyDescent="0.25">
      <c r="A333" s="6" t="s">
        <v>1447</v>
      </c>
      <c r="B333" s="7" t="s">
        <v>1395</v>
      </c>
      <c r="C333" s="7" t="s">
        <v>1396</v>
      </c>
      <c r="D333" s="7" t="s">
        <v>1448</v>
      </c>
      <c r="E333" s="7" t="s">
        <v>1449</v>
      </c>
      <c r="F333" s="7" t="s">
        <v>64</v>
      </c>
      <c r="G333" s="7" t="s">
        <v>1449</v>
      </c>
      <c r="H333" s="7" t="s">
        <v>281</v>
      </c>
      <c r="I333" s="7" t="s">
        <v>1397</v>
      </c>
      <c r="J333" s="7" t="s">
        <v>1406</v>
      </c>
      <c r="K333" s="33">
        <v>265.7</v>
      </c>
      <c r="L333" s="33">
        <f t="shared" si="5"/>
        <v>265.7</v>
      </c>
      <c r="M333" s="33" t="e">
        <f>L333*(VLOOKUP(I333,#REF!,2,FALSE))</f>
        <v>#REF!</v>
      </c>
      <c r="N333" s="7" t="s">
        <v>67</v>
      </c>
      <c r="O333" s="7" t="s">
        <v>68</v>
      </c>
      <c r="P333" s="7" t="s">
        <v>69</v>
      </c>
      <c r="Q333" s="8">
        <v>41520.820659722223</v>
      </c>
      <c r="R333" s="8">
        <v>45172.820659722223</v>
      </c>
      <c r="S333" s="7" t="s">
        <v>70</v>
      </c>
      <c r="T333" s="8">
        <v>45172</v>
      </c>
      <c r="U333" s="7" t="s">
        <v>71</v>
      </c>
      <c r="V333" s="7" t="s">
        <v>104</v>
      </c>
      <c r="W333" s="7" t="s">
        <v>73</v>
      </c>
      <c r="X333" s="7" t="s">
        <v>73</v>
      </c>
      <c r="Y333" s="7" t="s">
        <v>74</v>
      </c>
      <c r="Z333" s="7" t="s">
        <v>106</v>
      </c>
      <c r="AA333" s="7" t="s">
        <v>1450</v>
      </c>
      <c r="AB333" s="7" t="s">
        <v>1451</v>
      </c>
      <c r="AC333" s="7" t="s">
        <v>78</v>
      </c>
      <c r="AD333" s="8"/>
      <c r="AE333" s="8"/>
      <c r="AF333" s="7"/>
      <c r="AG333" s="7" t="s">
        <v>78</v>
      </c>
      <c r="AH333" s="7" t="s">
        <v>78</v>
      </c>
      <c r="AI333" s="8"/>
      <c r="AJ333" s="7" t="s">
        <v>1452</v>
      </c>
      <c r="AK333" s="7" t="s">
        <v>78</v>
      </c>
      <c r="AL333" s="7" t="b">
        <v>0</v>
      </c>
      <c r="AM333" s="7" t="s">
        <v>1453</v>
      </c>
      <c r="AN333" s="7" t="b">
        <v>0</v>
      </c>
      <c r="AO333" s="7" t="b">
        <v>0</v>
      </c>
      <c r="AP333" s="7" t="b">
        <v>0</v>
      </c>
      <c r="AQ333" s="7" t="b">
        <v>0</v>
      </c>
      <c r="AR333" s="7" t="b">
        <v>0</v>
      </c>
      <c r="AS333" s="7" t="s">
        <v>84</v>
      </c>
      <c r="AT333" s="7" t="b">
        <v>0</v>
      </c>
      <c r="AU333" s="7" t="s">
        <v>78</v>
      </c>
      <c r="AV333" s="7" t="s">
        <v>78</v>
      </c>
      <c r="AW333" s="7" t="s">
        <v>78</v>
      </c>
      <c r="AX333" s="8">
        <v>41523</v>
      </c>
      <c r="AY333" s="7" t="s">
        <v>85</v>
      </c>
      <c r="AZ333" s="7" t="s">
        <v>86</v>
      </c>
      <c r="BA333" s="7" t="s">
        <v>87</v>
      </c>
      <c r="BB333" s="7" t="b">
        <v>0</v>
      </c>
      <c r="BC333" s="7">
        <v>3</v>
      </c>
      <c r="BD333" s="7">
        <v>3</v>
      </c>
      <c r="BE333" s="7">
        <v>517.20000000000005</v>
      </c>
      <c r="BF333" s="7">
        <v>0</v>
      </c>
      <c r="BG333" s="7"/>
      <c r="BH333" s="7">
        <v>0</v>
      </c>
      <c r="BI333" s="7">
        <v>0</v>
      </c>
      <c r="BJ333" s="9">
        <v>265.7</v>
      </c>
    </row>
    <row r="334" spans="1:62" x14ac:dyDescent="0.25">
      <c r="A334" s="6" t="s">
        <v>557</v>
      </c>
      <c r="B334" s="7" t="s">
        <v>61</v>
      </c>
      <c r="C334" s="7" t="s">
        <v>62</v>
      </c>
      <c r="D334" s="7" t="s">
        <v>558</v>
      </c>
      <c r="E334" s="7" t="s">
        <v>558</v>
      </c>
      <c r="F334" s="7" t="s">
        <v>64</v>
      </c>
      <c r="G334" s="7"/>
      <c r="H334" s="7" t="s">
        <v>281</v>
      </c>
      <c r="I334" s="7" t="s">
        <v>66</v>
      </c>
      <c r="J334" s="7" t="s">
        <v>282</v>
      </c>
      <c r="K334" s="33">
        <v>265.89999999999998</v>
      </c>
      <c r="L334" s="33">
        <f t="shared" si="5"/>
        <v>265.89999999999998</v>
      </c>
      <c r="M334" s="33" t="e">
        <f>L334*(VLOOKUP(I334,#REF!,2,FALSE))</f>
        <v>#REF!</v>
      </c>
      <c r="N334" s="7" t="s">
        <v>67</v>
      </c>
      <c r="O334" s="7" t="s">
        <v>68</v>
      </c>
      <c r="P334" s="7" t="s">
        <v>69</v>
      </c>
      <c r="Q334" s="8">
        <v>44118.420937499999</v>
      </c>
      <c r="R334" s="8">
        <v>45213.420937499999</v>
      </c>
      <c r="S334" s="7" t="s">
        <v>70</v>
      </c>
      <c r="T334" s="8">
        <v>45213</v>
      </c>
      <c r="U334" s="7" t="s">
        <v>71</v>
      </c>
      <c r="V334" s="7" t="s">
        <v>104</v>
      </c>
      <c r="W334" s="7" t="s">
        <v>73</v>
      </c>
      <c r="X334" s="7" t="s">
        <v>73</v>
      </c>
      <c r="Y334" s="7" t="s">
        <v>74</v>
      </c>
      <c r="Z334" s="7" t="s">
        <v>75</v>
      </c>
      <c r="AA334" s="7" t="s">
        <v>368</v>
      </c>
      <c r="AB334" s="7" t="s">
        <v>559</v>
      </c>
      <c r="AC334" s="7" t="s">
        <v>78</v>
      </c>
      <c r="AD334" s="8"/>
      <c r="AE334" s="8"/>
      <c r="AF334" s="7"/>
      <c r="AG334" s="7" t="s">
        <v>78</v>
      </c>
      <c r="AH334" s="7" t="s">
        <v>78</v>
      </c>
      <c r="AI334" s="8"/>
      <c r="AJ334" s="7" t="s">
        <v>78</v>
      </c>
      <c r="AK334" s="7" t="s">
        <v>78</v>
      </c>
      <c r="AL334" s="7" t="b">
        <v>0</v>
      </c>
      <c r="AM334" s="7" t="s">
        <v>560</v>
      </c>
      <c r="AN334" s="7" t="b">
        <v>0</v>
      </c>
      <c r="AO334" s="7" t="b">
        <v>0</v>
      </c>
      <c r="AP334" s="7" t="b">
        <v>0</v>
      </c>
      <c r="AQ334" s="7" t="b">
        <v>0</v>
      </c>
      <c r="AR334" s="7" t="b">
        <v>0</v>
      </c>
      <c r="AS334" s="7" t="s">
        <v>84</v>
      </c>
      <c r="AT334" s="7" t="b">
        <v>0</v>
      </c>
      <c r="AU334" s="7" t="s">
        <v>317</v>
      </c>
      <c r="AV334" s="7" t="s">
        <v>78</v>
      </c>
      <c r="AW334" s="7" t="s">
        <v>78</v>
      </c>
      <c r="AX334" s="8">
        <v>44124</v>
      </c>
      <c r="AY334" s="7" t="s">
        <v>85</v>
      </c>
      <c r="AZ334" s="7" t="s">
        <v>86</v>
      </c>
      <c r="BA334" s="7" t="s">
        <v>87</v>
      </c>
      <c r="BB334" s="7" t="b">
        <v>0</v>
      </c>
      <c r="BC334" s="7">
        <v>0</v>
      </c>
      <c r="BD334" s="7">
        <v>0</v>
      </c>
      <c r="BE334" s="7"/>
      <c r="BF334" s="7">
        <v>0</v>
      </c>
      <c r="BG334" s="7"/>
      <c r="BH334" s="7">
        <v>0</v>
      </c>
      <c r="BI334" s="7">
        <v>0</v>
      </c>
      <c r="BJ334" s="9">
        <v>265.89999999999998</v>
      </c>
    </row>
    <row r="335" spans="1:62" x14ac:dyDescent="0.25">
      <c r="A335" s="10" t="s">
        <v>2077</v>
      </c>
      <c r="B335" s="11"/>
      <c r="C335" s="11"/>
      <c r="D335" s="11" t="s">
        <v>271</v>
      </c>
      <c r="E335" s="11" t="s">
        <v>271</v>
      </c>
      <c r="F335" s="11" t="s">
        <v>64</v>
      </c>
      <c r="G335" s="11" t="s">
        <v>271</v>
      </c>
      <c r="H335" s="11" t="s">
        <v>281</v>
      </c>
      <c r="I335" s="11" t="s">
        <v>2037</v>
      </c>
      <c r="J335" s="11" t="s">
        <v>2045</v>
      </c>
      <c r="K335" s="28">
        <v>266.42</v>
      </c>
      <c r="L335" s="28">
        <f t="shared" si="5"/>
        <v>266.42</v>
      </c>
      <c r="M335" s="28" t="e">
        <f>L335*(VLOOKUP(I335,#REF!,2,FALSE))</f>
        <v>#REF!</v>
      </c>
      <c r="N335" s="11" t="s">
        <v>67</v>
      </c>
      <c r="O335" s="11" t="s">
        <v>68</v>
      </c>
      <c r="P335" s="11" t="s">
        <v>69</v>
      </c>
      <c r="Q335" s="12">
        <v>44838.469826388886</v>
      </c>
      <c r="R335" s="12">
        <v>45203</v>
      </c>
      <c r="S335" s="11" t="s">
        <v>70</v>
      </c>
      <c r="T335" s="12">
        <v>45203</v>
      </c>
      <c r="U335" s="11" t="s">
        <v>71</v>
      </c>
      <c r="V335" s="11" t="s">
        <v>72</v>
      </c>
      <c r="W335" s="11" t="s">
        <v>73</v>
      </c>
      <c r="X335" s="11" t="s">
        <v>73</v>
      </c>
      <c r="Y335" s="11" t="s">
        <v>74</v>
      </c>
      <c r="Z335" s="11" t="s">
        <v>250</v>
      </c>
      <c r="AA335" s="11" t="s">
        <v>2078</v>
      </c>
      <c r="AB335" s="11" t="s">
        <v>2079</v>
      </c>
      <c r="AC335" s="11" t="s">
        <v>78</v>
      </c>
      <c r="AD335" s="12"/>
      <c r="AE335" s="12"/>
      <c r="AF335" s="11"/>
      <c r="AG335" s="11" t="s">
        <v>78</v>
      </c>
      <c r="AH335" s="11" t="s">
        <v>78</v>
      </c>
      <c r="AI335" s="12"/>
      <c r="AJ335" s="11" t="s">
        <v>2080</v>
      </c>
      <c r="AK335" s="11" t="s">
        <v>78</v>
      </c>
      <c r="AL335" s="11" t="b">
        <v>0</v>
      </c>
      <c r="AM335" s="11" t="s">
        <v>2081</v>
      </c>
      <c r="AN335" s="11" t="b">
        <v>0</v>
      </c>
      <c r="AO335" s="11" t="b">
        <v>0</v>
      </c>
      <c r="AP335" s="11" t="b">
        <v>0</v>
      </c>
      <c r="AQ335" s="11" t="b">
        <v>0</v>
      </c>
      <c r="AR335" s="11" t="b">
        <v>0</v>
      </c>
      <c r="AS335" s="11" t="s">
        <v>84</v>
      </c>
      <c r="AT335" s="11" t="b">
        <v>0</v>
      </c>
      <c r="AU335" s="11" t="s">
        <v>710</v>
      </c>
      <c r="AV335" s="11" t="s">
        <v>78</v>
      </c>
      <c r="AW335" s="11" t="s">
        <v>78</v>
      </c>
      <c r="AX335" s="12">
        <v>44831</v>
      </c>
      <c r="AY335" s="11" t="s">
        <v>85</v>
      </c>
      <c r="AZ335" s="11" t="s">
        <v>86</v>
      </c>
      <c r="BA335" s="11" t="s">
        <v>87</v>
      </c>
      <c r="BB335" s="11" t="b">
        <v>0</v>
      </c>
      <c r="BC335" s="11">
        <v>1</v>
      </c>
      <c r="BD335" s="11">
        <v>0</v>
      </c>
      <c r="BE335" s="11">
        <v>0</v>
      </c>
      <c r="BF335" s="11">
        <v>0</v>
      </c>
      <c r="BG335" s="11">
        <v>0</v>
      </c>
      <c r="BH335" s="11">
        <v>0</v>
      </c>
      <c r="BI335" s="11">
        <v>0</v>
      </c>
      <c r="BJ335" s="13">
        <v>266.42</v>
      </c>
    </row>
    <row r="336" spans="1:62" x14ac:dyDescent="0.25">
      <c r="A336" s="6" t="s">
        <v>1410</v>
      </c>
      <c r="B336" s="7" t="s">
        <v>1395</v>
      </c>
      <c r="C336" s="7" t="s">
        <v>1396</v>
      </c>
      <c r="D336" s="7" t="s">
        <v>1411</v>
      </c>
      <c r="E336" s="7" t="s">
        <v>1411</v>
      </c>
      <c r="F336" s="7" t="s">
        <v>64</v>
      </c>
      <c r="G336" s="7" t="s">
        <v>1411</v>
      </c>
      <c r="H336" s="7" t="s">
        <v>281</v>
      </c>
      <c r="I336" s="7" t="s">
        <v>1397</v>
      </c>
      <c r="J336" s="7" t="s">
        <v>1406</v>
      </c>
      <c r="K336" s="33">
        <v>268.24</v>
      </c>
      <c r="L336" s="33">
        <f t="shared" si="5"/>
        <v>268.24</v>
      </c>
      <c r="M336" s="33" t="e">
        <f>L336*(VLOOKUP(I336,#REF!,2,FALSE))</f>
        <v>#REF!</v>
      </c>
      <c r="N336" s="7" t="s">
        <v>67</v>
      </c>
      <c r="O336" s="7" t="s">
        <v>68</v>
      </c>
      <c r="P336" s="7" t="s">
        <v>69</v>
      </c>
      <c r="Q336" s="8">
        <v>41061.429074074076</v>
      </c>
      <c r="R336" s="8">
        <v>45444.429074074076</v>
      </c>
      <c r="S336" s="7" t="s">
        <v>70</v>
      </c>
      <c r="T336" s="8">
        <v>45444</v>
      </c>
      <c r="U336" s="7" t="s">
        <v>71</v>
      </c>
      <c r="V336" s="7" t="s">
        <v>104</v>
      </c>
      <c r="W336" s="7" t="s">
        <v>73</v>
      </c>
      <c r="X336" s="7" t="s">
        <v>73</v>
      </c>
      <c r="Y336" s="7" t="s">
        <v>105</v>
      </c>
      <c r="Z336" s="7" t="s">
        <v>106</v>
      </c>
      <c r="AA336" s="7" t="s">
        <v>1398</v>
      </c>
      <c r="AB336" s="7" t="s">
        <v>1412</v>
      </c>
      <c r="AC336" s="7" t="s">
        <v>1413</v>
      </c>
      <c r="AD336" s="8"/>
      <c r="AE336" s="8"/>
      <c r="AF336" s="7"/>
      <c r="AG336" s="7" t="s">
        <v>78</v>
      </c>
      <c r="AH336" s="7" t="s">
        <v>78</v>
      </c>
      <c r="AI336" s="8"/>
      <c r="AJ336" s="7" t="s">
        <v>78</v>
      </c>
      <c r="AK336" s="7" t="s">
        <v>78</v>
      </c>
      <c r="AL336" s="7" t="b">
        <v>0</v>
      </c>
      <c r="AM336" s="7" t="s">
        <v>1414</v>
      </c>
      <c r="AN336" s="7" t="b">
        <v>0</v>
      </c>
      <c r="AO336" s="7" t="b">
        <v>0</v>
      </c>
      <c r="AP336" s="7" t="b">
        <v>0</v>
      </c>
      <c r="AQ336" s="7" t="b">
        <v>0</v>
      </c>
      <c r="AR336" s="7" t="b">
        <v>0</v>
      </c>
      <c r="AS336" s="7" t="s">
        <v>84</v>
      </c>
      <c r="AT336" s="7" t="b">
        <v>0</v>
      </c>
      <c r="AU336" s="7" t="s">
        <v>78</v>
      </c>
      <c r="AV336" s="7" t="s">
        <v>78</v>
      </c>
      <c r="AW336" s="7" t="s">
        <v>78</v>
      </c>
      <c r="AX336" s="8">
        <v>41080</v>
      </c>
      <c r="AY336" s="7" t="s">
        <v>85</v>
      </c>
      <c r="AZ336" s="7" t="s">
        <v>86</v>
      </c>
      <c r="BA336" s="7" t="s">
        <v>87</v>
      </c>
      <c r="BB336" s="7" t="b">
        <v>0</v>
      </c>
      <c r="BC336" s="7">
        <v>3</v>
      </c>
      <c r="BD336" s="7">
        <v>3</v>
      </c>
      <c r="BE336" s="7">
        <v>610.04</v>
      </c>
      <c r="BF336" s="7">
        <v>0</v>
      </c>
      <c r="BG336" s="7"/>
      <c r="BH336" s="7">
        <v>0</v>
      </c>
      <c r="BI336" s="7">
        <v>0</v>
      </c>
      <c r="BJ336" s="9">
        <v>268.24</v>
      </c>
    </row>
    <row r="337" spans="1:62" x14ac:dyDescent="0.25">
      <c r="A337" s="6" t="s">
        <v>651</v>
      </c>
      <c r="B337" s="7" t="s">
        <v>61</v>
      </c>
      <c r="C337" s="7" t="s">
        <v>62</v>
      </c>
      <c r="D337" s="7" t="s">
        <v>652</v>
      </c>
      <c r="E337" s="7" t="s">
        <v>653</v>
      </c>
      <c r="F337" s="7" t="s">
        <v>64</v>
      </c>
      <c r="G337" s="7" t="s">
        <v>653</v>
      </c>
      <c r="H337" s="7" t="s">
        <v>281</v>
      </c>
      <c r="I337" s="7" t="s">
        <v>66</v>
      </c>
      <c r="J337" s="7" t="s">
        <v>282</v>
      </c>
      <c r="K337" s="33">
        <v>268.36</v>
      </c>
      <c r="L337" s="33">
        <f t="shared" si="5"/>
        <v>268.36</v>
      </c>
      <c r="M337" s="33" t="e">
        <f>L337*(VLOOKUP(I337,#REF!,2,FALSE))</f>
        <v>#REF!</v>
      </c>
      <c r="N337" s="7" t="s">
        <v>67</v>
      </c>
      <c r="O337" s="7" t="s">
        <v>68</v>
      </c>
      <c r="P337" s="7" t="s">
        <v>69</v>
      </c>
      <c r="Q337" s="8">
        <v>44475.497013888889</v>
      </c>
      <c r="R337" s="8">
        <v>45205.412048611113</v>
      </c>
      <c r="S337" s="7" t="s">
        <v>70</v>
      </c>
      <c r="T337" s="8">
        <v>45205</v>
      </c>
      <c r="U337" s="7" t="s">
        <v>71</v>
      </c>
      <c r="V337" s="7" t="s">
        <v>104</v>
      </c>
      <c r="W337" s="7" t="s">
        <v>73</v>
      </c>
      <c r="X337" s="7" t="s">
        <v>73</v>
      </c>
      <c r="Y337" s="7" t="s">
        <v>287</v>
      </c>
      <c r="Z337" s="7" t="s">
        <v>75</v>
      </c>
      <c r="AA337" s="7" t="s">
        <v>122</v>
      </c>
      <c r="AB337" s="7" t="s">
        <v>654</v>
      </c>
      <c r="AC337" s="7" t="s">
        <v>78</v>
      </c>
      <c r="AD337" s="8"/>
      <c r="AE337" s="8"/>
      <c r="AF337" s="7"/>
      <c r="AG337" s="7" t="s">
        <v>78</v>
      </c>
      <c r="AH337" s="7" t="s">
        <v>78</v>
      </c>
      <c r="AI337" s="8"/>
      <c r="AJ337" s="7" t="s">
        <v>655</v>
      </c>
      <c r="AK337" s="7" t="s">
        <v>78</v>
      </c>
      <c r="AL337" s="7" t="b">
        <v>0</v>
      </c>
      <c r="AM337" s="7" t="s">
        <v>656</v>
      </c>
      <c r="AN337" s="7" t="b">
        <v>0</v>
      </c>
      <c r="AO337" s="7" t="b">
        <v>0</v>
      </c>
      <c r="AP337" s="7" t="b">
        <v>0</v>
      </c>
      <c r="AQ337" s="7" t="b">
        <v>0</v>
      </c>
      <c r="AR337" s="7" t="b">
        <v>0</v>
      </c>
      <c r="AS337" s="7" t="s">
        <v>84</v>
      </c>
      <c r="AT337" s="7" t="b">
        <v>0</v>
      </c>
      <c r="AU337" s="7" t="s">
        <v>317</v>
      </c>
      <c r="AV337" s="7" t="s">
        <v>78</v>
      </c>
      <c r="AW337" s="7" t="s">
        <v>78</v>
      </c>
      <c r="AX337" s="8">
        <v>44475</v>
      </c>
      <c r="AY337" s="7" t="s">
        <v>85</v>
      </c>
      <c r="AZ337" s="7" t="s">
        <v>86</v>
      </c>
      <c r="BA337" s="7" t="s">
        <v>87</v>
      </c>
      <c r="BB337" s="7" t="b">
        <v>0</v>
      </c>
      <c r="BC337" s="7">
        <v>0</v>
      </c>
      <c r="BD337" s="7">
        <v>0</v>
      </c>
      <c r="BE337" s="7"/>
      <c r="BF337" s="7">
        <v>0</v>
      </c>
      <c r="BG337" s="7"/>
      <c r="BH337" s="7">
        <v>0</v>
      </c>
      <c r="BI337" s="7">
        <v>0</v>
      </c>
      <c r="BJ337" s="9">
        <v>268.36</v>
      </c>
    </row>
    <row r="338" spans="1:62" x14ac:dyDescent="0.25">
      <c r="A338" s="6" t="s">
        <v>1474</v>
      </c>
      <c r="B338" s="7" t="s">
        <v>1395</v>
      </c>
      <c r="C338" s="7" t="s">
        <v>1396</v>
      </c>
      <c r="D338" s="7" t="s">
        <v>1475</v>
      </c>
      <c r="E338" s="7" t="s">
        <v>1475</v>
      </c>
      <c r="F338" s="7" t="s">
        <v>64</v>
      </c>
      <c r="G338" s="7" t="s">
        <v>1475</v>
      </c>
      <c r="H338" s="7" t="s">
        <v>281</v>
      </c>
      <c r="I338" s="7" t="s">
        <v>1397</v>
      </c>
      <c r="J338" s="7" t="s">
        <v>1406</v>
      </c>
      <c r="K338" s="33">
        <v>271.39999999999998</v>
      </c>
      <c r="L338" s="33">
        <f t="shared" si="5"/>
        <v>271.39999999999998</v>
      </c>
      <c r="M338" s="33" t="e">
        <f>L338*(VLOOKUP(I338,#REF!,2,FALSE))</f>
        <v>#REF!</v>
      </c>
      <c r="N338" s="7" t="s">
        <v>67</v>
      </c>
      <c r="O338" s="7" t="s">
        <v>68</v>
      </c>
      <c r="P338" s="7" t="s">
        <v>69</v>
      </c>
      <c r="Q338" s="8">
        <v>41721.567291666666</v>
      </c>
      <c r="R338" s="8">
        <v>45374.567291666666</v>
      </c>
      <c r="S338" s="7" t="s">
        <v>70</v>
      </c>
      <c r="T338" s="8">
        <v>45374</v>
      </c>
      <c r="U338" s="7" t="s">
        <v>71</v>
      </c>
      <c r="V338" s="7" t="s">
        <v>104</v>
      </c>
      <c r="W338" s="7" t="s">
        <v>73</v>
      </c>
      <c r="X338" s="7" t="s">
        <v>73</v>
      </c>
      <c r="Y338" s="7" t="s">
        <v>74</v>
      </c>
      <c r="Z338" s="7" t="s">
        <v>106</v>
      </c>
      <c r="AA338" s="7" t="s">
        <v>1450</v>
      </c>
      <c r="AB338" s="7" t="s">
        <v>1476</v>
      </c>
      <c r="AC338" s="7" t="s">
        <v>78</v>
      </c>
      <c r="AD338" s="8"/>
      <c r="AE338" s="8"/>
      <c r="AF338" s="7"/>
      <c r="AG338" s="7" t="s">
        <v>78</v>
      </c>
      <c r="AH338" s="7" t="s">
        <v>78</v>
      </c>
      <c r="AI338" s="8"/>
      <c r="AJ338" s="7" t="s">
        <v>1477</v>
      </c>
      <c r="AK338" s="7" t="s">
        <v>78</v>
      </c>
      <c r="AL338" s="7" t="b">
        <v>0</v>
      </c>
      <c r="AM338" s="7" t="s">
        <v>1478</v>
      </c>
      <c r="AN338" s="7" t="b">
        <v>0</v>
      </c>
      <c r="AO338" s="7" t="b">
        <v>0</v>
      </c>
      <c r="AP338" s="7" t="b">
        <v>0</v>
      </c>
      <c r="AQ338" s="7" t="b">
        <v>0</v>
      </c>
      <c r="AR338" s="7" t="b">
        <v>0</v>
      </c>
      <c r="AS338" s="7" t="s">
        <v>84</v>
      </c>
      <c r="AT338" s="7" t="b">
        <v>0</v>
      </c>
      <c r="AU338" s="7" t="s">
        <v>1233</v>
      </c>
      <c r="AV338" s="7" t="s">
        <v>78</v>
      </c>
      <c r="AW338" s="7" t="s">
        <v>78</v>
      </c>
      <c r="AX338" s="8">
        <v>41732</v>
      </c>
      <c r="AY338" s="7" t="s">
        <v>85</v>
      </c>
      <c r="AZ338" s="7" t="s">
        <v>86</v>
      </c>
      <c r="BA338" s="7" t="s">
        <v>87</v>
      </c>
      <c r="BB338" s="7" t="b">
        <v>0</v>
      </c>
      <c r="BC338" s="7">
        <v>6</v>
      </c>
      <c r="BD338" s="7">
        <v>6</v>
      </c>
      <c r="BE338" s="7">
        <v>1154.0999999999999</v>
      </c>
      <c r="BF338" s="7">
        <v>1</v>
      </c>
      <c r="BG338" s="7">
        <v>32.71</v>
      </c>
      <c r="BH338" s="7">
        <v>1</v>
      </c>
      <c r="BI338" s="7">
        <v>32.71</v>
      </c>
      <c r="BJ338" s="9">
        <v>271.39999999999998</v>
      </c>
    </row>
    <row r="339" spans="1:62" x14ac:dyDescent="0.25">
      <c r="A339" s="6" t="s">
        <v>2659</v>
      </c>
      <c r="B339" s="7" t="s">
        <v>1395</v>
      </c>
      <c r="C339" s="7" t="s">
        <v>1396</v>
      </c>
      <c r="D339" s="7" t="s">
        <v>2660</v>
      </c>
      <c r="E339" s="7" t="s">
        <v>2660</v>
      </c>
      <c r="F339" s="7" t="s">
        <v>64</v>
      </c>
      <c r="G339" s="7"/>
      <c r="H339" s="7" t="s">
        <v>121</v>
      </c>
      <c r="I339" s="7" t="s">
        <v>1397</v>
      </c>
      <c r="J339" s="7" t="s">
        <v>2661</v>
      </c>
      <c r="K339" s="33">
        <v>271.49</v>
      </c>
      <c r="L339" s="33">
        <f t="shared" si="5"/>
        <v>271.49</v>
      </c>
      <c r="M339" s="33" t="e">
        <f>L339*(VLOOKUP(I339,#REF!,2,FALSE))</f>
        <v>#REF!</v>
      </c>
      <c r="N339" s="7" t="s">
        <v>67</v>
      </c>
      <c r="O339" s="7" t="s">
        <v>68</v>
      </c>
      <c r="P339" s="7" t="s">
        <v>69</v>
      </c>
      <c r="Q339" s="8">
        <v>44401.562245370369</v>
      </c>
      <c r="R339" s="8">
        <v>45497.562245370369</v>
      </c>
      <c r="S339" s="7" t="s">
        <v>70</v>
      </c>
      <c r="T339" s="8">
        <v>45497</v>
      </c>
      <c r="U339" s="7" t="s">
        <v>71</v>
      </c>
      <c r="V339" s="7" t="s">
        <v>104</v>
      </c>
      <c r="W339" s="7" t="s">
        <v>73</v>
      </c>
      <c r="X339" s="7" t="s">
        <v>73</v>
      </c>
      <c r="Y339" s="7" t="s">
        <v>105</v>
      </c>
      <c r="Z339" s="7" t="s">
        <v>106</v>
      </c>
      <c r="AA339" s="7" t="s">
        <v>2662</v>
      </c>
      <c r="AB339" s="7" t="s">
        <v>2663</v>
      </c>
      <c r="AC339" s="7" t="s">
        <v>2664</v>
      </c>
      <c r="AD339" s="8"/>
      <c r="AE339" s="8"/>
      <c r="AF339" s="7"/>
      <c r="AG339" s="7" t="s">
        <v>78</v>
      </c>
      <c r="AH339" s="7" t="s">
        <v>78</v>
      </c>
      <c r="AI339" s="8"/>
      <c r="AJ339" s="7" t="s">
        <v>78</v>
      </c>
      <c r="AK339" s="7" t="s">
        <v>78</v>
      </c>
      <c r="AL339" s="7" t="b">
        <v>0</v>
      </c>
      <c r="AM339" s="7" t="s">
        <v>2665</v>
      </c>
      <c r="AN339" s="7" t="b">
        <v>0</v>
      </c>
      <c r="AO339" s="7" t="b">
        <v>0</v>
      </c>
      <c r="AP339" s="7" t="b">
        <v>0</v>
      </c>
      <c r="AQ339" s="7" t="b">
        <v>0</v>
      </c>
      <c r="AR339" s="7" t="b">
        <v>0</v>
      </c>
      <c r="AS339" s="7" t="s">
        <v>84</v>
      </c>
      <c r="AT339" s="7" t="b">
        <v>0</v>
      </c>
      <c r="AU339" s="7" t="s">
        <v>487</v>
      </c>
      <c r="AV339" s="7" t="s">
        <v>78</v>
      </c>
      <c r="AW339" s="7" t="s">
        <v>78</v>
      </c>
      <c r="AX339" s="8">
        <v>44410</v>
      </c>
      <c r="AY339" s="7" t="s">
        <v>85</v>
      </c>
      <c r="AZ339" s="7" t="s">
        <v>86</v>
      </c>
      <c r="BA339" s="7" t="s">
        <v>87</v>
      </c>
      <c r="BB339" s="7" t="b">
        <v>0</v>
      </c>
      <c r="BC339" s="7">
        <v>0</v>
      </c>
      <c r="BD339" s="7">
        <v>0</v>
      </c>
      <c r="BE339" s="7"/>
      <c r="BF339" s="7">
        <v>0</v>
      </c>
      <c r="BG339" s="7"/>
      <c r="BH339" s="7">
        <v>0</v>
      </c>
      <c r="BI339" s="7">
        <v>0</v>
      </c>
      <c r="BJ339" s="9">
        <v>271.49</v>
      </c>
    </row>
    <row r="340" spans="1:62" x14ac:dyDescent="0.25">
      <c r="A340" s="6" t="s">
        <v>661</v>
      </c>
      <c r="B340" s="7" t="s">
        <v>61</v>
      </c>
      <c r="C340" s="7" t="s">
        <v>62</v>
      </c>
      <c r="D340" s="7" t="s">
        <v>662</v>
      </c>
      <c r="E340" s="7" t="s">
        <v>662</v>
      </c>
      <c r="F340" s="7" t="s">
        <v>64</v>
      </c>
      <c r="G340" s="7"/>
      <c r="H340" s="7" t="s">
        <v>336</v>
      </c>
      <c r="I340" s="7" t="s">
        <v>66</v>
      </c>
      <c r="J340" s="7"/>
      <c r="K340" s="33">
        <v>271.51</v>
      </c>
      <c r="L340" s="33">
        <f t="shared" si="5"/>
        <v>271.51</v>
      </c>
      <c r="M340" s="33" t="e">
        <f>L340*(VLOOKUP(I340,#REF!,2,FALSE))</f>
        <v>#REF!</v>
      </c>
      <c r="N340" s="7" t="s">
        <v>67</v>
      </c>
      <c r="O340" s="7" t="s">
        <v>68</v>
      </c>
      <c r="P340" s="7" t="s">
        <v>69</v>
      </c>
      <c r="Q340" s="8">
        <v>44273.556064814817</v>
      </c>
      <c r="R340" s="8">
        <v>45369.556064814817</v>
      </c>
      <c r="S340" s="7" t="s">
        <v>70</v>
      </c>
      <c r="T340" s="8">
        <v>45369</v>
      </c>
      <c r="U340" s="7" t="s">
        <v>71</v>
      </c>
      <c r="V340" s="7" t="s">
        <v>104</v>
      </c>
      <c r="W340" s="7" t="s">
        <v>73</v>
      </c>
      <c r="X340" s="7" t="s">
        <v>73</v>
      </c>
      <c r="Y340" s="7" t="s">
        <v>74</v>
      </c>
      <c r="Z340" s="7" t="s">
        <v>75</v>
      </c>
      <c r="AA340" s="7" t="s">
        <v>122</v>
      </c>
      <c r="AB340" s="7" t="s">
        <v>663</v>
      </c>
      <c r="AC340" s="7" t="s">
        <v>78</v>
      </c>
      <c r="AD340" s="8"/>
      <c r="AE340" s="8"/>
      <c r="AF340" s="7"/>
      <c r="AG340" s="7" t="s">
        <v>78</v>
      </c>
      <c r="AH340" s="7" t="s">
        <v>78</v>
      </c>
      <c r="AI340" s="8"/>
      <c r="AJ340" s="7" t="s">
        <v>78</v>
      </c>
      <c r="AK340" s="7" t="s">
        <v>78</v>
      </c>
      <c r="AL340" s="7" t="b">
        <v>0</v>
      </c>
      <c r="AM340" s="7" t="s">
        <v>664</v>
      </c>
      <c r="AN340" s="7" t="b">
        <v>0</v>
      </c>
      <c r="AO340" s="7" t="b">
        <v>0</v>
      </c>
      <c r="AP340" s="7" t="b">
        <v>0</v>
      </c>
      <c r="AQ340" s="7" t="b">
        <v>0</v>
      </c>
      <c r="AR340" s="7" t="b">
        <v>0</v>
      </c>
      <c r="AS340" s="7" t="s">
        <v>84</v>
      </c>
      <c r="AT340" s="7" t="b">
        <v>0</v>
      </c>
      <c r="AU340" s="7" t="s">
        <v>78</v>
      </c>
      <c r="AV340" s="7" t="s">
        <v>78</v>
      </c>
      <c r="AW340" s="7" t="s">
        <v>78</v>
      </c>
      <c r="AX340" s="8">
        <v>44285</v>
      </c>
      <c r="AY340" s="7" t="s">
        <v>85</v>
      </c>
      <c r="AZ340" s="7" t="s">
        <v>86</v>
      </c>
      <c r="BA340" s="7" t="s">
        <v>87</v>
      </c>
      <c r="BB340" s="7" t="b">
        <v>0</v>
      </c>
      <c r="BC340" s="7">
        <v>1</v>
      </c>
      <c r="BD340" s="7">
        <v>1</v>
      </c>
      <c r="BE340" s="7">
        <v>500</v>
      </c>
      <c r="BF340" s="7">
        <v>1</v>
      </c>
      <c r="BG340" s="7">
        <v>500</v>
      </c>
      <c r="BH340" s="7">
        <v>1</v>
      </c>
      <c r="BI340" s="7">
        <v>500</v>
      </c>
      <c r="BJ340" s="9">
        <v>271.51</v>
      </c>
    </row>
    <row r="341" spans="1:62" x14ac:dyDescent="0.25">
      <c r="A341" s="6" t="s">
        <v>1838</v>
      </c>
      <c r="B341" s="7" t="s">
        <v>1395</v>
      </c>
      <c r="C341" s="7" t="s">
        <v>1396</v>
      </c>
      <c r="D341" s="7" t="s">
        <v>362</v>
      </c>
      <c r="E341" s="7" t="s">
        <v>362</v>
      </c>
      <c r="F341" s="7" t="s">
        <v>64</v>
      </c>
      <c r="G341" s="7" t="s">
        <v>362</v>
      </c>
      <c r="H341" s="7" t="s">
        <v>281</v>
      </c>
      <c r="I341" s="7" t="s">
        <v>1397</v>
      </c>
      <c r="J341" s="7" t="s">
        <v>1406</v>
      </c>
      <c r="K341" s="33">
        <v>271.68</v>
      </c>
      <c r="L341" s="33">
        <f t="shared" si="5"/>
        <v>271.68</v>
      </c>
      <c r="M341" s="33" t="e">
        <f>L341*(VLOOKUP(I341,#REF!,2,FALSE))</f>
        <v>#REF!</v>
      </c>
      <c r="N341" s="7" t="s">
        <v>67</v>
      </c>
      <c r="O341" s="7" t="s">
        <v>68</v>
      </c>
      <c r="P341" s="7" t="s">
        <v>69</v>
      </c>
      <c r="Q341" s="8">
        <v>44013.617777777778</v>
      </c>
      <c r="R341" s="8">
        <v>45474.617777777778</v>
      </c>
      <c r="S341" s="7" t="s">
        <v>70</v>
      </c>
      <c r="T341" s="8">
        <v>45292</v>
      </c>
      <c r="U341" s="7" t="s">
        <v>71</v>
      </c>
      <c r="V341" s="7" t="s">
        <v>72</v>
      </c>
      <c r="W341" s="7" t="s">
        <v>73</v>
      </c>
      <c r="X341" s="7" t="s">
        <v>73</v>
      </c>
      <c r="Y341" s="7" t="s">
        <v>74</v>
      </c>
      <c r="Z341" s="7" t="s">
        <v>106</v>
      </c>
      <c r="AA341" s="7" t="s">
        <v>1398</v>
      </c>
      <c r="AB341" s="7" t="s">
        <v>1839</v>
      </c>
      <c r="AC341" s="7" t="s">
        <v>1840</v>
      </c>
      <c r="AD341" s="8"/>
      <c r="AE341" s="8"/>
      <c r="AF341" s="7"/>
      <c r="AG341" s="7" t="s">
        <v>78</v>
      </c>
      <c r="AH341" s="7" t="s">
        <v>78</v>
      </c>
      <c r="AI341" s="8"/>
      <c r="AJ341" s="7" t="s">
        <v>78</v>
      </c>
      <c r="AK341" s="7" t="s">
        <v>78</v>
      </c>
      <c r="AL341" s="7" t="b">
        <v>0</v>
      </c>
      <c r="AM341" s="7" t="s">
        <v>1841</v>
      </c>
      <c r="AN341" s="7" t="b">
        <v>0</v>
      </c>
      <c r="AO341" s="7" t="b">
        <v>0</v>
      </c>
      <c r="AP341" s="7" t="b">
        <v>0</v>
      </c>
      <c r="AQ341" s="7" t="b">
        <v>0</v>
      </c>
      <c r="AR341" s="7" t="b">
        <v>0</v>
      </c>
      <c r="AS341" s="7" t="s">
        <v>84</v>
      </c>
      <c r="AT341" s="7" t="b">
        <v>0</v>
      </c>
      <c r="AU341" s="7" t="s">
        <v>317</v>
      </c>
      <c r="AV341" s="7" t="s">
        <v>78</v>
      </c>
      <c r="AW341" s="7" t="s">
        <v>78</v>
      </c>
      <c r="AX341" s="8">
        <v>43983</v>
      </c>
      <c r="AY341" s="7" t="s">
        <v>85</v>
      </c>
      <c r="AZ341" s="7" t="s">
        <v>86</v>
      </c>
      <c r="BA341" s="7" t="s">
        <v>87</v>
      </c>
      <c r="BB341" s="7" t="b">
        <v>0</v>
      </c>
      <c r="BC341" s="7">
        <v>3</v>
      </c>
      <c r="BD341" s="7">
        <v>3</v>
      </c>
      <c r="BE341" s="7">
        <v>647.76</v>
      </c>
      <c r="BF341" s="7">
        <v>0</v>
      </c>
      <c r="BG341" s="7"/>
      <c r="BH341" s="7">
        <v>0</v>
      </c>
      <c r="BI341" s="7">
        <v>0</v>
      </c>
      <c r="BJ341" s="9">
        <v>271.68</v>
      </c>
    </row>
    <row r="342" spans="1:62" x14ac:dyDescent="0.25">
      <c r="A342" s="10" t="s">
        <v>341</v>
      </c>
      <c r="B342" s="11" t="s">
        <v>61</v>
      </c>
      <c r="C342" s="11" t="s">
        <v>62</v>
      </c>
      <c r="D342" s="11" t="s">
        <v>342</v>
      </c>
      <c r="E342" s="11" t="s">
        <v>342</v>
      </c>
      <c r="F342" s="11" t="s">
        <v>64</v>
      </c>
      <c r="G342" s="11" t="s">
        <v>342</v>
      </c>
      <c r="H342" s="11" t="s">
        <v>296</v>
      </c>
      <c r="I342" s="11" t="s">
        <v>66</v>
      </c>
      <c r="J342" s="11" t="s">
        <v>297</v>
      </c>
      <c r="K342" s="28">
        <v>271.72000000000003</v>
      </c>
      <c r="L342" s="28">
        <f t="shared" ref="L342:L378" si="6">K342</f>
        <v>271.72000000000003</v>
      </c>
      <c r="M342" s="28" t="e">
        <f>L342*(VLOOKUP(I342,#REF!,2,FALSE))</f>
        <v>#REF!</v>
      </c>
      <c r="N342" s="11" t="s">
        <v>67</v>
      </c>
      <c r="O342" s="11" t="s">
        <v>68</v>
      </c>
      <c r="P342" s="11" t="s">
        <v>69</v>
      </c>
      <c r="Q342" s="12">
        <v>42614.455381944441</v>
      </c>
      <c r="R342" s="12">
        <v>45170.455381944441</v>
      </c>
      <c r="S342" s="11" t="s">
        <v>70</v>
      </c>
      <c r="T342" s="12">
        <v>45170</v>
      </c>
      <c r="U342" s="11" t="s">
        <v>71</v>
      </c>
      <c r="V342" s="11" t="s">
        <v>104</v>
      </c>
      <c r="W342" s="11" t="s">
        <v>73</v>
      </c>
      <c r="X342" s="11" t="s">
        <v>73</v>
      </c>
      <c r="Y342" s="11" t="s">
        <v>74</v>
      </c>
      <c r="Z342" s="11" t="s">
        <v>75</v>
      </c>
      <c r="AA342" s="11" t="s">
        <v>76</v>
      </c>
      <c r="AB342" s="11" t="s">
        <v>343</v>
      </c>
      <c r="AC342" s="11" t="s">
        <v>78</v>
      </c>
      <c r="AD342" s="12"/>
      <c r="AE342" s="12"/>
      <c r="AF342" s="11"/>
      <c r="AG342" s="11" t="s">
        <v>78</v>
      </c>
      <c r="AH342" s="11" t="s">
        <v>78</v>
      </c>
      <c r="AI342" s="12"/>
      <c r="AJ342" s="11" t="s">
        <v>78</v>
      </c>
      <c r="AK342" s="11" t="s">
        <v>78</v>
      </c>
      <c r="AL342" s="11" t="b">
        <v>0</v>
      </c>
      <c r="AM342" s="11" t="s">
        <v>344</v>
      </c>
      <c r="AN342" s="11" t="b">
        <v>0</v>
      </c>
      <c r="AO342" s="11" t="b">
        <v>0</v>
      </c>
      <c r="AP342" s="11" t="b">
        <v>0</v>
      </c>
      <c r="AQ342" s="11" t="b">
        <v>0</v>
      </c>
      <c r="AR342" s="11" t="b">
        <v>0</v>
      </c>
      <c r="AS342" s="11" t="s">
        <v>84</v>
      </c>
      <c r="AT342" s="11" t="b">
        <v>0</v>
      </c>
      <c r="AU342" s="11" t="s">
        <v>78</v>
      </c>
      <c r="AV342" s="11" t="s">
        <v>78</v>
      </c>
      <c r="AW342" s="11" t="s">
        <v>78</v>
      </c>
      <c r="AX342" s="12">
        <v>42625</v>
      </c>
      <c r="AY342" s="11" t="s">
        <v>85</v>
      </c>
      <c r="AZ342" s="11" t="s">
        <v>86</v>
      </c>
      <c r="BA342" s="11" t="s">
        <v>87</v>
      </c>
      <c r="BB342" s="11" t="b">
        <v>0</v>
      </c>
      <c r="BC342" s="11">
        <v>1</v>
      </c>
      <c r="BD342" s="11">
        <v>1</v>
      </c>
      <c r="BE342" s="11">
        <v>150</v>
      </c>
      <c r="BF342" s="11">
        <v>0</v>
      </c>
      <c r="BG342" s="11"/>
      <c r="BH342" s="11">
        <v>0</v>
      </c>
      <c r="BI342" s="11">
        <v>0</v>
      </c>
      <c r="BJ342" s="13">
        <v>271.72000000000003</v>
      </c>
    </row>
    <row r="343" spans="1:62" x14ac:dyDescent="0.25">
      <c r="A343" s="6" t="s">
        <v>998</v>
      </c>
      <c r="B343" s="7" t="s">
        <v>61</v>
      </c>
      <c r="C343" s="7" t="s">
        <v>62</v>
      </c>
      <c r="D343" s="7" t="s">
        <v>999</v>
      </c>
      <c r="E343" s="7" t="s">
        <v>999</v>
      </c>
      <c r="F343" s="7" t="s">
        <v>64</v>
      </c>
      <c r="G343" s="7" t="s">
        <v>999</v>
      </c>
      <c r="H343" s="7" t="s">
        <v>281</v>
      </c>
      <c r="I343" s="7" t="s">
        <v>66</v>
      </c>
      <c r="J343" s="7" t="s">
        <v>282</v>
      </c>
      <c r="K343" s="33">
        <v>273.54000000000002</v>
      </c>
      <c r="L343" s="33">
        <f t="shared" si="6"/>
        <v>273.54000000000002</v>
      </c>
      <c r="M343" s="33" t="e">
        <f>L343*(VLOOKUP(I343,#REF!,2,FALSE))</f>
        <v>#REF!</v>
      </c>
      <c r="N343" s="7" t="s">
        <v>67</v>
      </c>
      <c r="O343" s="7" t="s">
        <v>68</v>
      </c>
      <c r="P343" s="7" t="s">
        <v>69</v>
      </c>
      <c r="Q343" s="8">
        <v>45139.593402777777</v>
      </c>
      <c r="R343" s="8">
        <v>45505.309131944443</v>
      </c>
      <c r="S343" s="7" t="s">
        <v>70</v>
      </c>
      <c r="T343" s="8">
        <v>45505</v>
      </c>
      <c r="U343" s="7" t="s">
        <v>71</v>
      </c>
      <c r="V343" s="7" t="s">
        <v>104</v>
      </c>
      <c r="W343" s="7" t="s">
        <v>73</v>
      </c>
      <c r="X343" s="7" t="s">
        <v>73</v>
      </c>
      <c r="Y343" s="7" t="s">
        <v>287</v>
      </c>
      <c r="Z343" s="7" t="s">
        <v>75</v>
      </c>
      <c r="AA343" s="7" t="s">
        <v>76</v>
      </c>
      <c r="AB343" s="7" t="s">
        <v>1000</v>
      </c>
      <c r="AC343" s="7" t="s">
        <v>78</v>
      </c>
      <c r="AD343" s="8"/>
      <c r="AE343" s="8"/>
      <c r="AF343" s="7"/>
      <c r="AG343" s="7" t="s">
        <v>78</v>
      </c>
      <c r="AH343" s="7" t="s">
        <v>78</v>
      </c>
      <c r="AI343" s="8"/>
      <c r="AJ343" s="7" t="s">
        <v>1001</v>
      </c>
      <c r="AK343" s="7" t="s">
        <v>78</v>
      </c>
      <c r="AL343" s="7" t="b">
        <v>0</v>
      </c>
      <c r="AM343" s="7" t="s">
        <v>1002</v>
      </c>
      <c r="AN343" s="7" t="b">
        <v>0</v>
      </c>
      <c r="AO343" s="7" t="b">
        <v>0</v>
      </c>
      <c r="AP343" s="7" t="b">
        <v>0</v>
      </c>
      <c r="AQ343" s="7" t="b">
        <v>0</v>
      </c>
      <c r="AR343" s="7" t="b">
        <v>0</v>
      </c>
      <c r="AS343" s="7" t="s">
        <v>84</v>
      </c>
      <c r="AT343" s="7" t="b">
        <v>0</v>
      </c>
      <c r="AU343" s="7" t="s">
        <v>710</v>
      </c>
      <c r="AV343" s="7" t="s">
        <v>78</v>
      </c>
      <c r="AW343" s="7" t="s">
        <v>78</v>
      </c>
      <c r="AX343" s="8">
        <v>45119</v>
      </c>
      <c r="AY343" s="7" t="s">
        <v>85</v>
      </c>
      <c r="AZ343" s="7" t="s">
        <v>86</v>
      </c>
      <c r="BA343" s="7" t="s">
        <v>87</v>
      </c>
      <c r="BB343" s="7" t="b">
        <v>0</v>
      </c>
      <c r="BC343" s="7">
        <v>0</v>
      </c>
      <c r="BD343" s="7">
        <v>0</v>
      </c>
      <c r="BE343" s="7"/>
      <c r="BF343" s="7">
        <v>0</v>
      </c>
      <c r="BG343" s="7"/>
      <c r="BH343" s="7">
        <v>0</v>
      </c>
      <c r="BI343" s="7">
        <v>0</v>
      </c>
      <c r="BJ343" s="9">
        <v>273.54000000000002</v>
      </c>
    </row>
    <row r="344" spans="1:62" x14ac:dyDescent="0.25">
      <c r="A344" s="10" t="s">
        <v>2841</v>
      </c>
      <c r="B344" s="11" t="s">
        <v>1395</v>
      </c>
      <c r="C344" s="11" t="s">
        <v>1396</v>
      </c>
      <c r="D344" s="11" t="s">
        <v>804</v>
      </c>
      <c r="E344" s="11" t="s">
        <v>804</v>
      </c>
      <c r="F344" s="11" t="s">
        <v>64</v>
      </c>
      <c r="G344" s="11" t="s">
        <v>804</v>
      </c>
      <c r="H344" s="11" t="s">
        <v>2330</v>
      </c>
      <c r="I344" s="11" t="s">
        <v>1397</v>
      </c>
      <c r="J344" s="11" t="s">
        <v>2691</v>
      </c>
      <c r="K344" s="28">
        <v>274.58999999999997</v>
      </c>
      <c r="L344" s="28">
        <f t="shared" si="6"/>
        <v>274.58999999999997</v>
      </c>
      <c r="M344" s="28" t="e">
        <f>L344*(VLOOKUP(I344,#REF!,2,FALSE))</f>
        <v>#REF!</v>
      </c>
      <c r="N344" s="11" t="s">
        <v>67</v>
      </c>
      <c r="O344" s="11" t="s">
        <v>68</v>
      </c>
      <c r="P344" s="11" t="s">
        <v>69</v>
      </c>
      <c r="Q344" s="12">
        <v>43151.495995370373</v>
      </c>
      <c r="R344" s="12">
        <v>45404.495995370373</v>
      </c>
      <c r="S344" s="11" t="s">
        <v>70</v>
      </c>
      <c r="T344" s="12">
        <v>45404</v>
      </c>
      <c r="U344" s="11" t="s">
        <v>71</v>
      </c>
      <c r="V344" s="11" t="s">
        <v>104</v>
      </c>
      <c r="W344" s="11" t="s">
        <v>73</v>
      </c>
      <c r="X344" s="11" t="s">
        <v>73</v>
      </c>
      <c r="Y344" s="11" t="s">
        <v>433</v>
      </c>
      <c r="Z344" s="11" t="s">
        <v>106</v>
      </c>
      <c r="AA344" s="11" t="s">
        <v>1958</v>
      </c>
      <c r="AB344" s="11" t="s">
        <v>2842</v>
      </c>
      <c r="AC344" s="11" t="s">
        <v>78</v>
      </c>
      <c r="AD344" s="12"/>
      <c r="AE344" s="12"/>
      <c r="AF344" s="11"/>
      <c r="AG344" s="11" t="s">
        <v>78</v>
      </c>
      <c r="AH344" s="11" t="s">
        <v>78</v>
      </c>
      <c r="AI344" s="12"/>
      <c r="AJ344" s="11" t="s">
        <v>2843</v>
      </c>
      <c r="AK344" s="11" t="s">
        <v>78</v>
      </c>
      <c r="AL344" s="11" t="b">
        <v>0</v>
      </c>
      <c r="AM344" s="11" t="s">
        <v>2844</v>
      </c>
      <c r="AN344" s="11" t="b">
        <v>0</v>
      </c>
      <c r="AO344" s="11" t="b">
        <v>0</v>
      </c>
      <c r="AP344" s="11" t="b">
        <v>0</v>
      </c>
      <c r="AQ344" s="11" t="b">
        <v>0</v>
      </c>
      <c r="AR344" s="11" t="b">
        <v>0</v>
      </c>
      <c r="AS344" s="11" t="s">
        <v>84</v>
      </c>
      <c r="AT344" s="11" t="b">
        <v>0</v>
      </c>
      <c r="AU344" s="11" t="s">
        <v>1700</v>
      </c>
      <c r="AV344" s="11" t="s">
        <v>78</v>
      </c>
      <c r="AW344" s="11" t="s">
        <v>78</v>
      </c>
      <c r="AX344" s="12">
        <v>43168</v>
      </c>
      <c r="AY344" s="11" t="s">
        <v>85</v>
      </c>
      <c r="AZ344" s="11" t="s">
        <v>86</v>
      </c>
      <c r="BA344" s="11" t="s">
        <v>87</v>
      </c>
      <c r="BB344" s="11" t="b">
        <v>0</v>
      </c>
      <c r="BC344" s="11">
        <v>5</v>
      </c>
      <c r="BD344" s="11">
        <v>5</v>
      </c>
      <c r="BE344" s="11">
        <v>1061.8599999999999</v>
      </c>
      <c r="BF344" s="11">
        <v>0</v>
      </c>
      <c r="BG344" s="11"/>
      <c r="BH344" s="11">
        <v>0</v>
      </c>
      <c r="BI344" s="11">
        <v>0</v>
      </c>
      <c r="BJ344" s="13">
        <v>274.58999999999997</v>
      </c>
    </row>
    <row r="345" spans="1:62" x14ac:dyDescent="0.25">
      <c r="A345" s="6" t="s">
        <v>2700</v>
      </c>
      <c r="B345" s="7" t="s">
        <v>1395</v>
      </c>
      <c r="C345" s="7" t="s">
        <v>1396</v>
      </c>
      <c r="D345" s="7" t="s">
        <v>2701</v>
      </c>
      <c r="E345" s="7" t="s">
        <v>2701</v>
      </c>
      <c r="F345" s="7" t="s">
        <v>64</v>
      </c>
      <c r="G345" s="7" t="s">
        <v>2701</v>
      </c>
      <c r="H345" s="7" t="s">
        <v>2330</v>
      </c>
      <c r="I345" s="7" t="s">
        <v>1397</v>
      </c>
      <c r="J345" s="7" t="s">
        <v>2691</v>
      </c>
      <c r="K345" s="33">
        <v>275.02</v>
      </c>
      <c r="L345" s="33">
        <f t="shared" si="6"/>
        <v>275.02</v>
      </c>
      <c r="M345" s="33" t="e">
        <f>L345*(VLOOKUP(I345,#REF!,2,FALSE))</f>
        <v>#REF!</v>
      </c>
      <c r="N345" s="7" t="s">
        <v>67</v>
      </c>
      <c r="O345" s="7" t="s">
        <v>68</v>
      </c>
      <c r="P345" s="7" t="s">
        <v>69</v>
      </c>
      <c r="Q345" s="8">
        <v>41782.528425925928</v>
      </c>
      <c r="R345" s="8">
        <v>45435.528425925928</v>
      </c>
      <c r="S345" s="7" t="s">
        <v>70</v>
      </c>
      <c r="T345" s="8">
        <v>45435</v>
      </c>
      <c r="U345" s="7" t="s">
        <v>71</v>
      </c>
      <c r="V345" s="7" t="s">
        <v>104</v>
      </c>
      <c r="W345" s="7" t="s">
        <v>73</v>
      </c>
      <c r="X345" s="7" t="s">
        <v>73</v>
      </c>
      <c r="Y345" s="7" t="s">
        <v>135</v>
      </c>
      <c r="Z345" s="7" t="s">
        <v>106</v>
      </c>
      <c r="AA345" s="7" t="s">
        <v>1398</v>
      </c>
      <c r="AB345" s="7" t="s">
        <v>2702</v>
      </c>
      <c r="AC345" s="7" t="s">
        <v>78</v>
      </c>
      <c r="AD345" s="8"/>
      <c r="AE345" s="8"/>
      <c r="AF345" s="7"/>
      <c r="AG345" s="7" t="s">
        <v>78</v>
      </c>
      <c r="AH345" s="7" t="s">
        <v>78</v>
      </c>
      <c r="AI345" s="8"/>
      <c r="AJ345" s="7" t="s">
        <v>2703</v>
      </c>
      <c r="AK345" s="7" t="s">
        <v>78</v>
      </c>
      <c r="AL345" s="7" t="b">
        <v>0</v>
      </c>
      <c r="AM345" s="7" t="s">
        <v>2704</v>
      </c>
      <c r="AN345" s="7" t="b">
        <v>0</v>
      </c>
      <c r="AO345" s="7" t="b">
        <v>0</v>
      </c>
      <c r="AP345" s="7" t="b">
        <v>0</v>
      </c>
      <c r="AQ345" s="7" t="b">
        <v>0</v>
      </c>
      <c r="AR345" s="7" t="b">
        <v>0</v>
      </c>
      <c r="AS345" s="7" t="s">
        <v>84</v>
      </c>
      <c r="AT345" s="7" t="b">
        <v>0</v>
      </c>
      <c r="AU345" s="7" t="s">
        <v>78</v>
      </c>
      <c r="AV345" s="7" t="s">
        <v>78</v>
      </c>
      <c r="AW345" s="7" t="s">
        <v>78</v>
      </c>
      <c r="AX345" s="8">
        <v>41796</v>
      </c>
      <c r="AY345" s="7" t="s">
        <v>85</v>
      </c>
      <c r="AZ345" s="7" t="s">
        <v>86</v>
      </c>
      <c r="BA345" s="7" t="s">
        <v>87</v>
      </c>
      <c r="BB345" s="7" t="b">
        <v>0</v>
      </c>
      <c r="BC345" s="7">
        <v>0</v>
      </c>
      <c r="BD345" s="7">
        <v>0</v>
      </c>
      <c r="BE345" s="7"/>
      <c r="BF345" s="7">
        <v>0</v>
      </c>
      <c r="BG345" s="7"/>
      <c r="BH345" s="7">
        <v>0</v>
      </c>
      <c r="BI345" s="7">
        <v>0</v>
      </c>
      <c r="BJ345" s="9">
        <v>275.02</v>
      </c>
    </row>
    <row r="346" spans="1:62" x14ac:dyDescent="0.25">
      <c r="A346" s="6" t="s">
        <v>2914</v>
      </c>
      <c r="B346" s="7" t="s">
        <v>1395</v>
      </c>
      <c r="C346" s="7" t="s">
        <v>1396</v>
      </c>
      <c r="D346" s="7" t="s">
        <v>725</v>
      </c>
      <c r="E346" s="7" t="s">
        <v>725</v>
      </c>
      <c r="F346" s="7" t="s">
        <v>64</v>
      </c>
      <c r="G346" s="7" t="s">
        <v>725</v>
      </c>
      <c r="H346" s="7" t="s">
        <v>2330</v>
      </c>
      <c r="I346" s="7" t="s">
        <v>1397</v>
      </c>
      <c r="J346" s="7" t="s">
        <v>2691</v>
      </c>
      <c r="K346" s="33">
        <v>275.44</v>
      </c>
      <c r="L346" s="33">
        <f t="shared" si="6"/>
        <v>275.44</v>
      </c>
      <c r="M346" s="33" t="e">
        <f>L346*(VLOOKUP(I346,#REF!,2,FALSE))</f>
        <v>#REF!</v>
      </c>
      <c r="N346" s="7" t="s">
        <v>67</v>
      </c>
      <c r="O346" s="7" t="s">
        <v>68</v>
      </c>
      <c r="P346" s="7" t="s">
        <v>69</v>
      </c>
      <c r="Q346" s="8">
        <v>43465.381018518521</v>
      </c>
      <c r="R346" s="8">
        <v>45291.381018518521</v>
      </c>
      <c r="S346" s="7" t="s">
        <v>70</v>
      </c>
      <c r="T346" s="8">
        <v>45291</v>
      </c>
      <c r="U346" s="7" t="s">
        <v>71</v>
      </c>
      <c r="V346" s="7" t="s">
        <v>72</v>
      </c>
      <c r="W346" s="7" t="s">
        <v>73</v>
      </c>
      <c r="X346" s="7" t="s">
        <v>73</v>
      </c>
      <c r="Y346" s="7" t="s">
        <v>74</v>
      </c>
      <c r="Z346" s="7" t="s">
        <v>106</v>
      </c>
      <c r="AA346" s="7" t="s">
        <v>1457</v>
      </c>
      <c r="AB346" s="7" t="s">
        <v>2915</v>
      </c>
      <c r="AC346" s="7" t="s">
        <v>2916</v>
      </c>
      <c r="AD346" s="8"/>
      <c r="AE346" s="8"/>
      <c r="AF346" s="7"/>
      <c r="AG346" s="7" t="s">
        <v>78</v>
      </c>
      <c r="AH346" s="7" t="s">
        <v>78</v>
      </c>
      <c r="AI346" s="8"/>
      <c r="AJ346" s="7" t="s">
        <v>78</v>
      </c>
      <c r="AK346" s="7" t="s">
        <v>78</v>
      </c>
      <c r="AL346" s="7" t="b">
        <v>0</v>
      </c>
      <c r="AM346" s="7" t="s">
        <v>2917</v>
      </c>
      <c r="AN346" s="7" t="b">
        <v>0</v>
      </c>
      <c r="AO346" s="7" t="b">
        <v>0</v>
      </c>
      <c r="AP346" s="7" t="b">
        <v>0</v>
      </c>
      <c r="AQ346" s="7" t="b">
        <v>0</v>
      </c>
      <c r="AR346" s="7" t="b">
        <v>0</v>
      </c>
      <c r="AS346" s="7" t="s">
        <v>84</v>
      </c>
      <c r="AT346" s="7" t="b">
        <v>0</v>
      </c>
      <c r="AU346" s="7" t="s">
        <v>1700</v>
      </c>
      <c r="AV346" s="7" t="s">
        <v>78</v>
      </c>
      <c r="AW346" s="7" t="s">
        <v>78</v>
      </c>
      <c r="AX346" s="8">
        <v>43447</v>
      </c>
      <c r="AY346" s="7" t="s">
        <v>85</v>
      </c>
      <c r="AZ346" s="7" t="s">
        <v>86</v>
      </c>
      <c r="BA346" s="7" t="s">
        <v>87</v>
      </c>
      <c r="BB346" s="7" t="b">
        <v>0</v>
      </c>
      <c r="BC346" s="7">
        <v>6</v>
      </c>
      <c r="BD346" s="7">
        <v>6</v>
      </c>
      <c r="BE346" s="7">
        <v>885.45</v>
      </c>
      <c r="BF346" s="7">
        <v>1</v>
      </c>
      <c r="BG346" s="7">
        <v>300</v>
      </c>
      <c r="BH346" s="7">
        <v>1</v>
      </c>
      <c r="BI346" s="7">
        <v>300</v>
      </c>
      <c r="BJ346" s="9">
        <v>275.44</v>
      </c>
    </row>
    <row r="347" spans="1:62" x14ac:dyDescent="0.25">
      <c r="A347" s="10" t="s">
        <v>1955</v>
      </c>
      <c r="B347" s="11" t="s">
        <v>1395</v>
      </c>
      <c r="C347" s="11" t="s">
        <v>1396</v>
      </c>
      <c r="D347" s="11" t="s">
        <v>1956</v>
      </c>
      <c r="E347" s="11" t="s">
        <v>1957</v>
      </c>
      <c r="F347" s="11" t="s">
        <v>64</v>
      </c>
      <c r="G347" s="11" t="s">
        <v>1957</v>
      </c>
      <c r="H347" s="11" t="s">
        <v>281</v>
      </c>
      <c r="I347" s="11" t="s">
        <v>1397</v>
      </c>
      <c r="J347" s="11" t="s">
        <v>1406</v>
      </c>
      <c r="K347" s="28">
        <v>277.38</v>
      </c>
      <c r="L347" s="28">
        <f t="shared" si="6"/>
        <v>277.38</v>
      </c>
      <c r="M347" s="28" t="e">
        <f>L347*(VLOOKUP(I347,#REF!,2,FALSE))</f>
        <v>#REF!</v>
      </c>
      <c r="N347" s="11" t="s">
        <v>67</v>
      </c>
      <c r="O347" s="11" t="s">
        <v>68</v>
      </c>
      <c r="P347" s="11" t="s">
        <v>160</v>
      </c>
      <c r="Q347" s="12">
        <v>44820.379259259258</v>
      </c>
      <c r="R347" s="12">
        <v>45185.453518518516</v>
      </c>
      <c r="S347" s="11" t="s">
        <v>70</v>
      </c>
      <c r="T347" s="12">
        <v>45185</v>
      </c>
      <c r="U347" s="11" t="s">
        <v>71</v>
      </c>
      <c r="V347" s="11" t="s">
        <v>72</v>
      </c>
      <c r="W347" s="11" t="s">
        <v>73</v>
      </c>
      <c r="X347" s="11" t="s">
        <v>73</v>
      </c>
      <c r="Y347" s="11" t="s">
        <v>74</v>
      </c>
      <c r="Z347" s="11" t="s">
        <v>106</v>
      </c>
      <c r="AA347" s="11" t="s">
        <v>1958</v>
      </c>
      <c r="AB347" s="11" t="s">
        <v>1959</v>
      </c>
      <c r="AC347" s="11" t="s">
        <v>78</v>
      </c>
      <c r="AD347" s="12"/>
      <c r="AE347" s="12"/>
      <c r="AF347" s="11"/>
      <c r="AG347" s="11" t="s">
        <v>78</v>
      </c>
      <c r="AH347" s="11" t="s">
        <v>78</v>
      </c>
      <c r="AI347" s="12"/>
      <c r="AJ347" s="11" t="s">
        <v>1960</v>
      </c>
      <c r="AK347" s="11" t="s">
        <v>78</v>
      </c>
      <c r="AL347" s="11" t="b">
        <v>0</v>
      </c>
      <c r="AM347" s="11" t="s">
        <v>1961</v>
      </c>
      <c r="AN347" s="11" t="b">
        <v>0</v>
      </c>
      <c r="AO347" s="11" t="b">
        <v>0</v>
      </c>
      <c r="AP347" s="11" t="b">
        <v>0</v>
      </c>
      <c r="AQ347" s="11" t="b">
        <v>0</v>
      </c>
      <c r="AR347" s="11" t="b">
        <v>0</v>
      </c>
      <c r="AS347" s="11" t="s">
        <v>84</v>
      </c>
      <c r="AT347" s="11" t="b">
        <v>0</v>
      </c>
      <c r="AU347" s="11" t="s">
        <v>710</v>
      </c>
      <c r="AV347" s="11" t="s">
        <v>78</v>
      </c>
      <c r="AW347" s="11" t="s">
        <v>78</v>
      </c>
      <c r="AX347" s="12">
        <v>44792</v>
      </c>
      <c r="AY347" s="11" t="s">
        <v>85</v>
      </c>
      <c r="AZ347" s="11" t="s">
        <v>86</v>
      </c>
      <c r="BA347" s="11" t="s">
        <v>87</v>
      </c>
      <c r="BB347" s="11" t="b">
        <v>0</v>
      </c>
      <c r="BC347" s="11">
        <v>0</v>
      </c>
      <c r="BD347" s="11">
        <v>0</v>
      </c>
      <c r="BE347" s="11"/>
      <c r="BF347" s="11">
        <v>0</v>
      </c>
      <c r="BG347" s="11"/>
      <c r="BH347" s="11">
        <v>0</v>
      </c>
      <c r="BI347" s="11">
        <v>0</v>
      </c>
      <c r="BJ347" s="13">
        <v>277.38</v>
      </c>
    </row>
    <row r="348" spans="1:62" x14ac:dyDescent="0.25">
      <c r="A348" s="10" t="s">
        <v>855</v>
      </c>
      <c r="B348" s="11" t="s">
        <v>61</v>
      </c>
      <c r="C348" s="11" t="s">
        <v>62</v>
      </c>
      <c r="D348" s="11" t="s">
        <v>856</v>
      </c>
      <c r="E348" s="11" t="s">
        <v>856</v>
      </c>
      <c r="F348" s="11" t="s">
        <v>64</v>
      </c>
      <c r="G348" s="11" t="s">
        <v>856</v>
      </c>
      <c r="H348" s="11" t="s">
        <v>281</v>
      </c>
      <c r="I348" s="11" t="s">
        <v>66</v>
      </c>
      <c r="J348" s="11" t="s">
        <v>282</v>
      </c>
      <c r="K348" s="28">
        <v>278.54000000000002</v>
      </c>
      <c r="L348" s="28">
        <f t="shared" si="6"/>
        <v>278.54000000000002</v>
      </c>
      <c r="M348" s="28" t="e">
        <f>L348*(VLOOKUP(I348,#REF!,2,FALSE))</f>
        <v>#REF!</v>
      </c>
      <c r="N348" s="11" t="s">
        <v>67</v>
      </c>
      <c r="O348" s="11" t="s">
        <v>68</v>
      </c>
      <c r="P348" s="11" t="s">
        <v>69</v>
      </c>
      <c r="Q348" s="12">
        <v>44942.360277777778</v>
      </c>
      <c r="R348" s="12">
        <v>45307.607094907406</v>
      </c>
      <c r="S348" s="11" t="s">
        <v>70</v>
      </c>
      <c r="T348" s="12">
        <v>45307</v>
      </c>
      <c r="U348" s="11" t="s">
        <v>71</v>
      </c>
      <c r="V348" s="11" t="s">
        <v>104</v>
      </c>
      <c r="W348" s="11" t="s">
        <v>73</v>
      </c>
      <c r="X348" s="11" t="s">
        <v>73</v>
      </c>
      <c r="Y348" s="11" t="s">
        <v>287</v>
      </c>
      <c r="Z348" s="11" t="s">
        <v>75</v>
      </c>
      <c r="AA348" s="11" t="s">
        <v>467</v>
      </c>
      <c r="AB348" s="11" t="s">
        <v>857</v>
      </c>
      <c r="AC348" s="11" t="s">
        <v>78</v>
      </c>
      <c r="AD348" s="12"/>
      <c r="AE348" s="12"/>
      <c r="AF348" s="11"/>
      <c r="AG348" s="11" t="s">
        <v>78</v>
      </c>
      <c r="AH348" s="11" t="s">
        <v>78</v>
      </c>
      <c r="AI348" s="12"/>
      <c r="AJ348" s="11" t="s">
        <v>78</v>
      </c>
      <c r="AK348" s="11" t="s">
        <v>78</v>
      </c>
      <c r="AL348" s="11" t="b">
        <v>0</v>
      </c>
      <c r="AM348" s="11" t="s">
        <v>858</v>
      </c>
      <c r="AN348" s="11" t="b">
        <v>0</v>
      </c>
      <c r="AO348" s="11" t="b">
        <v>0</v>
      </c>
      <c r="AP348" s="11" t="b">
        <v>0</v>
      </c>
      <c r="AQ348" s="11" t="b">
        <v>0</v>
      </c>
      <c r="AR348" s="11" t="b">
        <v>0</v>
      </c>
      <c r="AS348" s="11" t="s">
        <v>84</v>
      </c>
      <c r="AT348" s="11" t="b">
        <v>0</v>
      </c>
      <c r="AU348" s="11" t="s">
        <v>710</v>
      </c>
      <c r="AV348" s="11" t="s">
        <v>78</v>
      </c>
      <c r="AW348" s="11" t="s">
        <v>78</v>
      </c>
      <c r="AX348" s="12">
        <v>44945</v>
      </c>
      <c r="AY348" s="11" t="s">
        <v>85</v>
      </c>
      <c r="AZ348" s="11" t="s">
        <v>86</v>
      </c>
      <c r="BA348" s="11" t="s">
        <v>87</v>
      </c>
      <c r="BB348" s="11" t="b">
        <v>0</v>
      </c>
      <c r="BC348" s="11">
        <v>0</v>
      </c>
      <c r="BD348" s="11">
        <v>0</v>
      </c>
      <c r="BE348" s="11"/>
      <c r="BF348" s="11">
        <v>0</v>
      </c>
      <c r="BG348" s="11"/>
      <c r="BH348" s="11">
        <v>0</v>
      </c>
      <c r="BI348" s="11">
        <v>0</v>
      </c>
      <c r="BJ348" s="13">
        <v>278.54000000000002</v>
      </c>
    </row>
    <row r="349" spans="1:62" x14ac:dyDescent="0.25">
      <c r="A349" s="10" t="s">
        <v>961</v>
      </c>
      <c r="B349" s="11" t="s">
        <v>61</v>
      </c>
      <c r="C349" s="11" t="s">
        <v>62</v>
      </c>
      <c r="D349" s="11" t="s">
        <v>962</v>
      </c>
      <c r="E349" s="11" t="s">
        <v>962</v>
      </c>
      <c r="F349" s="11" t="s">
        <v>64</v>
      </c>
      <c r="G349" s="11" t="s">
        <v>962</v>
      </c>
      <c r="H349" s="11" t="s">
        <v>281</v>
      </c>
      <c r="I349" s="11" t="s">
        <v>66</v>
      </c>
      <c r="J349" s="11" t="s">
        <v>282</v>
      </c>
      <c r="K349" s="28">
        <v>279.08999999999997</v>
      </c>
      <c r="L349" s="28">
        <f t="shared" si="6"/>
        <v>279.08999999999997</v>
      </c>
      <c r="M349" s="28" t="e">
        <f>L349*(VLOOKUP(I349,#REF!,2,FALSE))</f>
        <v>#REF!</v>
      </c>
      <c r="N349" s="11" t="s">
        <v>67</v>
      </c>
      <c r="O349" s="11" t="s">
        <v>68</v>
      </c>
      <c r="P349" s="11" t="s">
        <v>69</v>
      </c>
      <c r="Q349" s="12">
        <v>45108.56753472222</v>
      </c>
      <c r="R349" s="12">
        <v>45474.356493055559</v>
      </c>
      <c r="S349" s="11" t="s">
        <v>70</v>
      </c>
      <c r="T349" s="12">
        <v>45474</v>
      </c>
      <c r="U349" s="11" t="s">
        <v>71</v>
      </c>
      <c r="V349" s="11" t="s">
        <v>104</v>
      </c>
      <c r="W349" s="11" t="s">
        <v>73</v>
      </c>
      <c r="X349" s="11" t="s">
        <v>73</v>
      </c>
      <c r="Y349" s="11" t="s">
        <v>105</v>
      </c>
      <c r="Z349" s="11" t="s">
        <v>75</v>
      </c>
      <c r="AA349" s="11" t="s">
        <v>467</v>
      </c>
      <c r="AB349" s="11" t="s">
        <v>963</v>
      </c>
      <c r="AC349" s="11" t="s">
        <v>78</v>
      </c>
      <c r="AD349" s="12"/>
      <c r="AE349" s="12"/>
      <c r="AF349" s="11"/>
      <c r="AG349" s="11" t="s">
        <v>78</v>
      </c>
      <c r="AH349" s="11" t="s">
        <v>78</v>
      </c>
      <c r="AI349" s="12"/>
      <c r="AJ349" s="11" t="s">
        <v>964</v>
      </c>
      <c r="AK349" s="11" t="s">
        <v>78</v>
      </c>
      <c r="AL349" s="11" t="b">
        <v>0</v>
      </c>
      <c r="AM349" s="11" t="s">
        <v>965</v>
      </c>
      <c r="AN349" s="11" t="b">
        <v>0</v>
      </c>
      <c r="AO349" s="11" t="b">
        <v>0</v>
      </c>
      <c r="AP349" s="11" t="b">
        <v>0</v>
      </c>
      <c r="AQ349" s="11" t="b">
        <v>0</v>
      </c>
      <c r="AR349" s="11" t="b">
        <v>0</v>
      </c>
      <c r="AS349" s="11" t="s">
        <v>84</v>
      </c>
      <c r="AT349" s="11" t="b">
        <v>0</v>
      </c>
      <c r="AU349" s="11" t="s">
        <v>710</v>
      </c>
      <c r="AV349" s="11" t="s">
        <v>78</v>
      </c>
      <c r="AW349" s="11" t="s">
        <v>78</v>
      </c>
      <c r="AX349" s="12">
        <v>45089</v>
      </c>
      <c r="AY349" s="11" t="s">
        <v>85</v>
      </c>
      <c r="AZ349" s="11" t="s">
        <v>86</v>
      </c>
      <c r="BA349" s="11" t="s">
        <v>87</v>
      </c>
      <c r="BB349" s="11" t="b">
        <v>0</v>
      </c>
      <c r="BC349" s="11">
        <v>0</v>
      </c>
      <c r="BD349" s="11">
        <v>0</v>
      </c>
      <c r="BE349" s="11"/>
      <c r="BF349" s="11">
        <v>0</v>
      </c>
      <c r="BG349" s="11"/>
      <c r="BH349" s="11">
        <v>0</v>
      </c>
      <c r="BI349" s="11">
        <v>0</v>
      </c>
      <c r="BJ349" s="13">
        <v>279.08999999999997</v>
      </c>
    </row>
    <row r="350" spans="1:62" x14ac:dyDescent="0.25">
      <c r="A350" s="10" t="s">
        <v>394</v>
      </c>
      <c r="B350" s="11" t="s">
        <v>61</v>
      </c>
      <c r="C350" s="11" t="s">
        <v>62</v>
      </c>
      <c r="D350" s="11" t="s">
        <v>395</v>
      </c>
      <c r="E350" s="11" t="s">
        <v>395</v>
      </c>
      <c r="F350" s="11" t="s">
        <v>64</v>
      </c>
      <c r="G350" s="11" t="s">
        <v>395</v>
      </c>
      <c r="H350" s="11" t="s">
        <v>281</v>
      </c>
      <c r="I350" s="11" t="s">
        <v>66</v>
      </c>
      <c r="J350" s="11" t="s">
        <v>282</v>
      </c>
      <c r="K350" s="28">
        <v>279.75</v>
      </c>
      <c r="L350" s="28">
        <f t="shared" si="6"/>
        <v>279.75</v>
      </c>
      <c r="M350" s="28" t="e">
        <f>L350*(VLOOKUP(I350,#REF!,2,FALSE))</f>
        <v>#REF!</v>
      </c>
      <c r="N350" s="11" t="s">
        <v>67</v>
      </c>
      <c r="O350" s="11" t="s">
        <v>68</v>
      </c>
      <c r="P350" s="11" t="s">
        <v>69</v>
      </c>
      <c r="Q350" s="12">
        <v>42860</v>
      </c>
      <c r="R350" s="12">
        <v>45417</v>
      </c>
      <c r="S350" s="11" t="s">
        <v>70</v>
      </c>
      <c r="T350" s="12">
        <v>45417</v>
      </c>
      <c r="U350" s="11" t="s">
        <v>71</v>
      </c>
      <c r="V350" s="11" t="s">
        <v>104</v>
      </c>
      <c r="W350" s="11" t="s">
        <v>73</v>
      </c>
      <c r="X350" s="11" t="s">
        <v>73</v>
      </c>
      <c r="Y350" s="11" t="s">
        <v>74</v>
      </c>
      <c r="Z350" s="11" t="s">
        <v>75</v>
      </c>
      <c r="AA350" s="11" t="s">
        <v>122</v>
      </c>
      <c r="AB350" s="11" t="s">
        <v>396</v>
      </c>
      <c r="AC350" s="11" t="s">
        <v>78</v>
      </c>
      <c r="AD350" s="12"/>
      <c r="AE350" s="12"/>
      <c r="AF350" s="11"/>
      <c r="AG350" s="11" t="s">
        <v>78</v>
      </c>
      <c r="AH350" s="11" t="s">
        <v>78</v>
      </c>
      <c r="AI350" s="12"/>
      <c r="AJ350" s="11" t="s">
        <v>397</v>
      </c>
      <c r="AK350" s="11" t="s">
        <v>78</v>
      </c>
      <c r="AL350" s="11" t="b">
        <v>0</v>
      </c>
      <c r="AM350" s="11" t="s">
        <v>398</v>
      </c>
      <c r="AN350" s="11" t="b">
        <v>0</v>
      </c>
      <c r="AO350" s="11" t="b">
        <v>0</v>
      </c>
      <c r="AP350" s="11" t="b">
        <v>0</v>
      </c>
      <c r="AQ350" s="11" t="b">
        <v>0</v>
      </c>
      <c r="AR350" s="11" t="b">
        <v>0</v>
      </c>
      <c r="AS350" s="11" t="s">
        <v>84</v>
      </c>
      <c r="AT350" s="11" t="b">
        <v>0</v>
      </c>
      <c r="AU350" s="11" t="s">
        <v>317</v>
      </c>
      <c r="AV350" s="11" t="s">
        <v>78</v>
      </c>
      <c r="AW350" s="11" t="s">
        <v>78</v>
      </c>
      <c r="AX350" s="12">
        <v>42884</v>
      </c>
      <c r="AY350" s="11" t="s">
        <v>85</v>
      </c>
      <c r="AZ350" s="11" t="s">
        <v>86</v>
      </c>
      <c r="BA350" s="11" t="s">
        <v>87</v>
      </c>
      <c r="BB350" s="11" t="b">
        <v>0</v>
      </c>
      <c r="BC350" s="11">
        <v>0</v>
      </c>
      <c r="BD350" s="11">
        <v>0</v>
      </c>
      <c r="BE350" s="11"/>
      <c r="BF350" s="11">
        <v>0</v>
      </c>
      <c r="BG350" s="11"/>
      <c r="BH350" s="11">
        <v>0</v>
      </c>
      <c r="BI350" s="11">
        <v>0</v>
      </c>
      <c r="BJ350" s="13">
        <v>279.75</v>
      </c>
    </row>
    <row r="351" spans="1:62" x14ac:dyDescent="0.25">
      <c r="A351" s="10" t="s">
        <v>875</v>
      </c>
      <c r="B351" s="11" t="s">
        <v>61</v>
      </c>
      <c r="C351" s="11" t="s">
        <v>62</v>
      </c>
      <c r="D351" s="11" t="s">
        <v>876</v>
      </c>
      <c r="E351" s="11" t="s">
        <v>876</v>
      </c>
      <c r="F351" s="11" t="s">
        <v>64</v>
      </c>
      <c r="G351" s="11" t="s">
        <v>876</v>
      </c>
      <c r="H351" s="11" t="s">
        <v>281</v>
      </c>
      <c r="I351" s="11" t="s">
        <v>66</v>
      </c>
      <c r="J351" s="11" t="s">
        <v>282</v>
      </c>
      <c r="K351" s="28">
        <v>280.98</v>
      </c>
      <c r="L351" s="28">
        <f t="shared" si="6"/>
        <v>280.98</v>
      </c>
      <c r="M351" s="28" t="e">
        <f>L351*(VLOOKUP(I351,#REF!,2,FALSE))</f>
        <v>#REF!</v>
      </c>
      <c r="N351" s="11" t="s">
        <v>67</v>
      </c>
      <c r="O351" s="11" t="s">
        <v>68</v>
      </c>
      <c r="P351" s="11" t="s">
        <v>69</v>
      </c>
      <c r="Q351" s="12">
        <v>44983.809490740743</v>
      </c>
      <c r="R351" s="12">
        <v>45348.322662037041</v>
      </c>
      <c r="S351" s="11" t="s">
        <v>70</v>
      </c>
      <c r="T351" s="12">
        <v>45348</v>
      </c>
      <c r="U351" s="11" t="s">
        <v>71</v>
      </c>
      <c r="V351" s="11" t="s">
        <v>104</v>
      </c>
      <c r="W351" s="11" t="s">
        <v>73</v>
      </c>
      <c r="X351" s="11" t="s">
        <v>73</v>
      </c>
      <c r="Y351" s="11" t="s">
        <v>105</v>
      </c>
      <c r="Z351" s="11" t="s">
        <v>75</v>
      </c>
      <c r="AA351" s="11" t="s">
        <v>467</v>
      </c>
      <c r="AB351" s="11" t="s">
        <v>877</v>
      </c>
      <c r="AC351" s="11" t="s">
        <v>78</v>
      </c>
      <c r="AD351" s="12"/>
      <c r="AE351" s="12"/>
      <c r="AF351" s="11"/>
      <c r="AG351" s="11" t="s">
        <v>78</v>
      </c>
      <c r="AH351" s="11" t="s">
        <v>78</v>
      </c>
      <c r="AI351" s="12"/>
      <c r="AJ351" s="11" t="s">
        <v>878</v>
      </c>
      <c r="AK351" s="11" t="s">
        <v>78</v>
      </c>
      <c r="AL351" s="11" t="b">
        <v>0</v>
      </c>
      <c r="AM351" s="11" t="s">
        <v>879</v>
      </c>
      <c r="AN351" s="11" t="b">
        <v>0</v>
      </c>
      <c r="AO351" s="11" t="b">
        <v>0</v>
      </c>
      <c r="AP351" s="11" t="b">
        <v>0</v>
      </c>
      <c r="AQ351" s="11" t="b">
        <v>0</v>
      </c>
      <c r="AR351" s="11" t="b">
        <v>0</v>
      </c>
      <c r="AS351" s="11" t="s">
        <v>84</v>
      </c>
      <c r="AT351" s="11" t="b">
        <v>0</v>
      </c>
      <c r="AU351" s="11" t="s">
        <v>710</v>
      </c>
      <c r="AV351" s="11" t="s">
        <v>78</v>
      </c>
      <c r="AW351" s="11" t="s">
        <v>78</v>
      </c>
      <c r="AX351" s="12">
        <v>44957</v>
      </c>
      <c r="AY351" s="11" t="s">
        <v>85</v>
      </c>
      <c r="AZ351" s="11" t="s">
        <v>86</v>
      </c>
      <c r="BA351" s="11" t="s">
        <v>87</v>
      </c>
      <c r="BB351" s="11" t="b">
        <v>0</v>
      </c>
      <c r="BC351" s="11">
        <v>0</v>
      </c>
      <c r="BD351" s="11">
        <v>0</v>
      </c>
      <c r="BE351" s="14"/>
      <c r="BF351" s="11">
        <v>0</v>
      </c>
      <c r="BG351" s="14"/>
      <c r="BH351" s="11">
        <v>0</v>
      </c>
      <c r="BI351" s="14">
        <v>0</v>
      </c>
      <c r="BJ351" s="15">
        <v>280.98</v>
      </c>
    </row>
    <row r="352" spans="1:62" x14ac:dyDescent="0.25">
      <c r="A352" s="6" t="s">
        <v>399</v>
      </c>
      <c r="B352" s="7" t="s">
        <v>61</v>
      </c>
      <c r="C352" s="7" t="s">
        <v>62</v>
      </c>
      <c r="D352" s="7" t="s">
        <v>400</v>
      </c>
      <c r="E352" s="7" t="s">
        <v>400</v>
      </c>
      <c r="F352" s="7" t="s">
        <v>64</v>
      </c>
      <c r="G352" s="7" t="s">
        <v>400</v>
      </c>
      <c r="H352" s="7" t="s">
        <v>401</v>
      </c>
      <c r="I352" s="7" t="s">
        <v>66</v>
      </c>
      <c r="J352" s="7"/>
      <c r="K352" s="33">
        <v>281.89</v>
      </c>
      <c r="L352" s="33">
        <f t="shared" si="6"/>
        <v>281.89</v>
      </c>
      <c r="M352" s="33" t="e">
        <f>L352*(VLOOKUP(I352,#REF!,2,FALSE))</f>
        <v>#REF!</v>
      </c>
      <c r="N352" s="7" t="s">
        <v>67</v>
      </c>
      <c r="O352" s="7" t="s">
        <v>68</v>
      </c>
      <c r="P352" s="7" t="s">
        <v>69</v>
      </c>
      <c r="Q352" s="8">
        <v>43007.62427083333</v>
      </c>
      <c r="R352" s="8">
        <v>45198.62427083333</v>
      </c>
      <c r="S352" s="7" t="s">
        <v>70</v>
      </c>
      <c r="T352" s="8">
        <v>45198</v>
      </c>
      <c r="U352" s="7" t="s">
        <v>215</v>
      </c>
      <c r="V352" s="7" t="s">
        <v>104</v>
      </c>
      <c r="W352" s="7" t="s">
        <v>73</v>
      </c>
      <c r="X352" s="7" t="s">
        <v>73</v>
      </c>
      <c r="Y352" s="7" t="s">
        <v>105</v>
      </c>
      <c r="Z352" s="7" t="s">
        <v>75</v>
      </c>
      <c r="AA352" s="7" t="s">
        <v>122</v>
      </c>
      <c r="AB352" s="7" t="s">
        <v>402</v>
      </c>
      <c r="AC352" s="7" t="s">
        <v>78</v>
      </c>
      <c r="AD352" s="8"/>
      <c r="AE352" s="8"/>
      <c r="AF352" s="7"/>
      <c r="AG352" s="7" t="s">
        <v>78</v>
      </c>
      <c r="AH352" s="7" t="s">
        <v>78</v>
      </c>
      <c r="AI352" s="8"/>
      <c r="AJ352" s="7" t="s">
        <v>78</v>
      </c>
      <c r="AK352" s="7" t="s">
        <v>78</v>
      </c>
      <c r="AL352" s="7" t="b">
        <v>0</v>
      </c>
      <c r="AM352" s="7" t="s">
        <v>403</v>
      </c>
      <c r="AN352" s="7" t="b">
        <v>0</v>
      </c>
      <c r="AO352" s="7" t="b">
        <v>0</v>
      </c>
      <c r="AP352" s="7" t="b">
        <v>0</v>
      </c>
      <c r="AQ352" s="7" t="b">
        <v>0</v>
      </c>
      <c r="AR352" s="7" t="b">
        <v>0</v>
      </c>
      <c r="AS352" s="7" t="s">
        <v>84</v>
      </c>
      <c r="AT352" s="7" t="b">
        <v>0</v>
      </c>
      <c r="AU352" s="7" t="s">
        <v>404</v>
      </c>
      <c r="AV352" s="7" t="s">
        <v>78</v>
      </c>
      <c r="AW352" s="7" t="s">
        <v>78</v>
      </c>
      <c r="AX352" s="8">
        <v>43039</v>
      </c>
      <c r="AY352" s="7" t="s">
        <v>85</v>
      </c>
      <c r="AZ352" s="7" t="s">
        <v>86</v>
      </c>
      <c r="BA352" s="7" t="s">
        <v>87</v>
      </c>
      <c r="BB352" s="7" t="b">
        <v>0</v>
      </c>
      <c r="BC352" s="7">
        <v>0</v>
      </c>
      <c r="BD352" s="7">
        <v>0</v>
      </c>
      <c r="BE352" s="7"/>
      <c r="BF352" s="7">
        <v>0</v>
      </c>
      <c r="BG352" s="7"/>
      <c r="BH352" s="7">
        <v>0</v>
      </c>
      <c r="BI352" s="7">
        <v>0</v>
      </c>
      <c r="BJ352" s="9">
        <v>281.89</v>
      </c>
    </row>
    <row r="353" spans="1:62" x14ac:dyDescent="0.25">
      <c r="A353" s="6" t="s">
        <v>1930</v>
      </c>
      <c r="B353" s="7" t="s">
        <v>1395</v>
      </c>
      <c r="C353" s="7" t="s">
        <v>1396</v>
      </c>
      <c r="D353" s="7" t="s">
        <v>1931</v>
      </c>
      <c r="E353" s="7" t="s">
        <v>1931</v>
      </c>
      <c r="F353" s="7" t="s">
        <v>64</v>
      </c>
      <c r="G353" s="7" t="s">
        <v>1931</v>
      </c>
      <c r="H353" s="7" t="s">
        <v>281</v>
      </c>
      <c r="I353" s="7" t="s">
        <v>1397</v>
      </c>
      <c r="J353" s="7" t="s">
        <v>1406</v>
      </c>
      <c r="K353" s="33">
        <v>282.5</v>
      </c>
      <c r="L353" s="33">
        <f t="shared" si="6"/>
        <v>282.5</v>
      </c>
      <c r="M353" s="33" t="e">
        <f>L353*(VLOOKUP(I353,#REF!,2,FALSE))</f>
        <v>#REF!</v>
      </c>
      <c r="N353" s="7" t="s">
        <v>67</v>
      </c>
      <c r="O353" s="7" t="s">
        <v>68</v>
      </c>
      <c r="P353" s="7" t="s">
        <v>69</v>
      </c>
      <c r="Q353" s="8">
        <v>44704</v>
      </c>
      <c r="R353" s="8">
        <v>45170.354861111111</v>
      </c>
      <c r="S353" s="7" t="s">
        <v>70</v>
      </c>
      <c r="T353" s="8">
        <v>45170</v>
      </c>
      <c r="U353" s="7" t="s">
        <v>71</v>
      </c>
      <c r="V353" s="7" t="s">
        <v>104</v>
      </c>
      <c r="W353" s="7" t="s">
        <v>73</v>
      </c>
      <c r="X353" s="7" t="s">
        <v>73</v>
      </c>
      <c r="Y353" s="7" t="s">
        <v>74</v>
      </c>
      <c r="Z353" s="7" t="s">
        <v>106</v>
      </c>
      <c r="AA353" s="7" t="s">
        <v>1398</v>
      </c>
      <c r="AB353" s="7" t="s">
        <v>1932</v>
      </c>
      <c r="AC353" s="7" t="s">
        <v>1933</v>
      </c>
      <c r="AD353" s="8"/>
      <c r="AE353" s="8"/>
      <c r="AF353" s="7"/>
      <c r="AG353" s="7" t="s">
        <v>78</v>
      </c>
      <c r="AH353" s="7" t="s">
        <v>78</v>
      </c>
      <c r="AI353" s="8"/>
      <c r="AJ353" s="7" t="s">
        <v>1934</v>
      </c>
      <c r="AK353" s="7" t="s">
        <v>78</v>
      </c>
      <c r="AL353" s="7" t="b">
        <v>0</v>
      </c>
      <c r="AM353" s="7" t="s">
        <v>1935</v>
      </c>
      <c r="AN353" s="7" t="b">
        <v>0</v>
      </c>
      <c r="AO353" s="7" t="b">
        <v>0</v>
      </c>
      <c r="AP353" s="7" t="b">
        <v>0</v>
      </c>
      <c r="AQ353" s="7" t="b">
        <v>0</v>
      </c>
      <c r="AR353" s="7" t="b">
        <v>0</v>
      </c>
      <c r="AS353" s="7" t="s">
        <v>84</v>
      </c>
      <c r="AT353" s="7" t="b">
        <v>0</v>
      </c>
      <c r="AU353" s="7" t="s">
        <v>317</v>
      </c>
      <c r="AV353" s="7" t="s">
        <v>78</v>
      </c>
      <c r="AW353" s="7" t="s">
        <v>78</v>
      </c>
      <c r="AX353" s="8">
        <v>44707</v>
      </c>
      <c r="AY353" s="7" t="s">
        <v>85</v>
      </c>
      <c r="AZ353" s="7" t="s">
        <v>86</v>
      </c>
      <c r="BA353" s="7" t="s">
        <v>87</v>
      </c>
      <c r="BB353" s="7" t="b">
        <v>0</v>
      </c>
      <c r="BC353" s="7">
        <v>0</v>
      </c>
      <c r="BD353" s="7">
        <v>0</v>
      </c>
      <c r="BE353" s="7"/>
      <c r="BF353" s="7">
        <v>0</v>
      </c>
      <c r="BG353" s="7"/>
      <c r="BH353" s="7">
        <v>0</v>
      </c>
      <c r="BI353" s="7">
        <v>0</v>
      </c>
      <c r="BJ353" s="9">
        <v>282.5</v>
      </c>
    </row>
    <row r="354" spans="1:62" x14ac:dyDescent="0.25">
      <c r="A354" s="6" t="s">
        <v>549</v>
      </c>
      <c r="B354" s="7" t="s">
        <v>61</v>
      </c>
      <c r="C354" s="7" t="s">
        <v>62</v>
      </c>
      <c r="D354" s="7" t="s">
        <v>550</v>
      </c>
      <c r="E354" s="7" t="s">
        <v>550</v>
      </c>
      <c r="F354" s="7" t="s">
        <v>64</v>
      </c>
      <c r="G354" s="7" t="s">
        <v>550</v>
      </c>
      <c r="H354" s="7" t="s">
        <v>281</v>
      </c>
      <c r="I354" s="7" t="s">
        <v>66</v>
      </c>
      <c r="J354" s="7" t="s">
        <v>282</v>
      </c>
      <c r="K354" s="33">
        <v>282.79000000000002</v>
      </c>
      <c r="L354" s="33">
        <f t="shared" si="6"/>
        <v>282.79000000000002</v>
      </c>
      <c r="M354" s="33" t="e">
        <f>L354*(VLOOKUP(I354,#REF!,2,FALSE))</f>
        <v>#REF!</v>
      </c>
      <c r="N354" s="7" t="s">
        <v>67</v>
      </c>
      <c r="O354" s="7" t="s">
        <v>68</v>
      </c>
      <c r="P354" s="7" t="s">
        <v>69</v>
      </c>
      <c r="Q354" s="8">
        <v>44092.811076388891</v>
      </c>
      <c r="R354" s="8">
        <v>45187.811076388891</v>
      </c>
      <c r="S354" s="7" t="s">
        <v>70</v>
      </c>
      <c r="T354" s="8">
        <v>45187</v>
      </c>
      <c r="U354" s="7" t="s">
        <v>71</v>
      </c>
      <c r="V354" s="7" t="s">
        <v>104</v>
      </c>
      <c r="W354" s="7" t="s">
        <v>73</v>
      </c>
      <c r="X354" s="7" t="s">
        <v>73</v>
      </c>
      <c r="Y354" s="7" t="s">
        <v>74</v>
      </c>
      <c r="Z354" s="7" t="s">
        <v>75</v>
      </c>
      <c r="AA354" s="7" t="s">
        <v>467</v>
      </c>
      <c r="AB354" s="7" t="s">
        <v>551</v>
      </c>
      <c r="AC354" s="7" t="s">
        <v>78</v>
      </c>
      <c r="AD354" s="8"/>
      <c r="AE354" s="8"/>
      <c r="AF354" s="7"/>
      <c r="AG354" s="7" t="s">
        <v>78</v>
      </c>
      <c r="AH354" s="7" t="s">
        <v>78</v>
      </c>
      <c r="AI354" s="8"/>
      <c r="AJ354" s="7" t="s">
        <v>78</v>
      </c>
      <c r="AK354" s="7" t="s">
        <v>78</v>
      </c>
      <c r="AL354" s="7" t="b">
        <v>0</v>
      </c>
      <c r="AM354" s="7" t="s">
        <v>552</v>
      </c>
      <c r="AN354" s="7" t="b">
        <v>0</v>
      </c>
      <c r="AO354" s="7" t="b">
        <v>0</v>
      </c>
      <c r="AP354" s="7" t="b">
        <v>0</v>
      </c>
      <c r="AQ354" s="7" t="b">
        <v>0</v>
      </c>
      <c r="AR354" s="7" t="b">
        <v>0</v>
      </c>
      <c r="AS354" s="7" t="s">
        <v>84</v>
      </c>
      <c r="AT354" s="7" t="b">
        <v>0</v>
      </c>
      <c r="AU354" s="7" t="s">
        <v>78</v>
      </c>
      <c r="AV354" s="7" t="s">
        <v>78</v>
      </c>
      <c r="AW354" s="7" t="s">
        <v>78</v>
      </c>
      <c r="AX354" s="8">
        <v>44102</v>
      </c>
      <c r="AY354" s="7" t="s">
        <v>85</v>
      </c>
      <c r="AZ354" s="7" t="s">
        <v>86</v>
      </c>
      <c r="BA354" s="7" t="s">
        <v>87</v>
      </c>
      <c r="BB354" s="7" t="b">
        <v>0</v>
      </c>
      <c r="BC354" s="7">
        <v>0</v>
      </c>
      <c r="BD354" s="7">
        <v>0</v>
      </c>
      <c r="BE354" s="7"/>
      <c r="BF354" s="7">
        <v>0</v>
      </c>
      <c r="BG354" s="7"/>
      <c r="BH354" s="7">
        <v>0</v>
      </c>
      <c r="BI354" s="7">
        <v>0</v>
      </c>
      <c r="BJ354" s="9">
        <v>282.79000000000002</v>
      </c>
    </row>
    <row r="355" spans="1:62" x14ac:dyDescent="0.25">
      <c r="A355" s="6" t="s">
        <v>1590</v>
      </c>
      <c r="B355" s="7" t="s">
        <v>1395</v>
      </c>
      <c r="C355" s="7" t="s">
        <v>1396</v>
      </c>
      <c r="D355" s="7" t="s">
        <v>1591</v>
      </c>
      <c r="E355" s="7" t="s">
        <v>1591</v>
      </c>
      <c r="F355" s="7" t="s">
        <v>64</v>
      </c>
      <c r="G355" s="7" t="s">
        <v>1591</v>
      </c>
      <c r="H355" s="7" t="s">
        <v>281</v>
      </c>
      <c r="I355" s="7" t="s">
        <v>1397</v>
      </c>
      <c r="J355" s="7" t="s">
        <v>1406</v>
      </c>
      <c r="K355" s="33">
        <v>283.05</v>
      </c>
      <c r="L355" s="33">
        <f t="shared" si="6"/>
        <v>283.05</v>
      </c>
      <c r="M355" s="33" t="e">
        <f>L355*(VLOOKUP(I355,#REF!,2,FALSE))</f>
        <v>#REF!</v>
      </c>
      <c r="N355" s="7" t="s">
        <v>67</v>
      </c>
      <c r="O355" s="7" t="s">
        <v>68</v>
      </c>
      <c r="P355" s="7" t="s">
        <v>69</v>
      </c>
      <c r="Q355" s="8">
        <v>42209</v>
      </c>
      <c r="R355" s="8">
        <v>45497.514999999999</v>
      </c>
      <c r="S355" s="7" t="s">
        <v>70</v>
      </c>
      <c r="T355" s="8">
        <v>45497</v>
      </c>
      <c r="U355" s="7" t="s">
        <v>71</v>
      </c>
      <c r="V355" s="7" t="s">
        <v>104</v>
      </c>
      <c r="W355" s="7" t="s">
        <v>73</v>
      </c>
      <c r="X355" s="7" t="s">
        <v>73</v>
      </c>
      <c r="Y355" s="7" t="s">
        <v>74</v>
      </c>
      <c r="Z355" s="7" t="s">
        <v>106</v>
      </c>
      <c r="AA355" s="7" t="s">
        <v>1398</v>
      </c>
      <c r="AB355" s="7" t="s">
        <v>1592</v>
      </c>
      <c r="AC355" s="7" t="s">
        <v>78</v>
      </c>
      <c r="AD355" s="8"/>
      <c r="AE355" s="8"/>
      <c r="AF355" s="7"/>
      <c r="AG355" s="7" t="s">
        <v>78</v>
      </c>
      <c r="AH355" s="7" t="s">
        <v>78</v>
      </c>
      <c r="AI355" s="8"/>
      <c r="AJ355" s="7" t="s">
        <v>1593</v>
      </c>
      <c r="AK355" s="7" t="s">
        <v>78</v>
      </c>
      <c r="AL355" s="7" t="b">
        <v>0</v>
      </c>
      <c r="AM355" s="7" t="s">
        <v>1594</v>
      </c>
      <c r="AN355" s="7" t="b">
        <v>0</v>
      </c>
      <c r="AO355" s="7" t="b">
        <v>0</v>
      </c>
      <c r="AP355" s="7" t="b">
        <v>0</v>
      </c>
      <c r="AQ355" s="7" t="b">
        <v>0</v>
      </c>
      <c r="AR355" s="7" t="b">
        <v>0</v>
      </c>
      <c r="AS355" s="7" t="s">
        <v>84</v>
      </c>
      <c r="AT355" s="7" t="b">
        <v>0</v>
      </c>
      <c r="AU355" s="7" t="s">
        <v>78</v>
      </c>
      <c r="AV355" s="7" t="s">
        <v>78</v>
      </c>
      <c r="AW355" s="7" t="s">
        <v>78</v>
      </c>
      <c r="AX355" s="8">
        <v>42206</v>
      </c>
      <c r="AY355" s="7" t="s">
        <v>85</v>
      </c>
      <c r="AZ355" s="7" t="s">
        <v>86</v>
      </c>
      <c r="BA355" s="7" t="s">
        <v>87</v>
      </c>
      <c r="BB355" s="7" t="b">
        <v>0</v>
      </c>
      <c r="BC355" s="7">
        <v>1</v>
      </c>
      <c r="BD355" s="7">
        <v>1</v>
      </c>
      <c r="BE355" s="7">
        <v>532.80999999999995</v>
      </c>
      <c r="BF355" s="7">
        <v>0</v>
      </c>
      <c r="BG355" s="7"/>
      <c r="BH355" s="7">
        <v>0</v>
      </c>
      <c r="BI355" s="7">
        <v>0</v>
      </c>
      <c r="BJ355" s="9">
        <v>283.05</v>
      </c>
    </row>
    <row r="356" spans="1:62" x14ac:dyDescent="0.25">
      <c r="A356" s="6" t="s">
        <v>2096</v>
      </c>
      <c r="B356" s="7" t="s">
        <v>259</v>
      </c>
      <c r="C356" s="7" t="s">
        <v>260</v>
      </c>
      <c r="D356" s="7" t="s">
        <v>2097</v>
      </c>
      <c r="E356" s="7" t="s">
        <v>2097</v>
      </c>
      <c r="F356" s="7" t="s">
        <v>64</v>
      </c>
      <c r="G356" s="7" t="s">
        <v>2097</v>
      </c>
      <c r="H356" s="7" t="s">
        <v>281</v>
      </c>
      <c r="I356" s="7" t="s">
        <v>262</v>
      </c>
      <c r="J356" s="7" t="s">
        <v>2098</v>
      </c>
      <c r="K356" s="33">
        <v>283.23</v>
      </c>
      <c r="L356" s="33">
        <f t="shared" si="6"/>
        <v>283.23</v>
      </c>
      <c r="M356" s="33" t="e">
        <f>L356*(VLOOKUP(I356,#REF!,2,FALSE))</f>
        <v>#REF!</v>
      </c>
      <c r="N356" s="7" t="s">
        <v>67</v>
      </c>
      <c r="O356" s="7" t="s">
        <v>68</v>
      </c>
      <c r="P356" s="7" t="s">
        <v>69</v>
      </c>
      <c r="Q356" s="8">
        <v>42431.446736111109</v>
      </c>
      <c r="R356" s="8">
        <v>45353.446736111109</v>
      </c>
      <c r="S356" s="7" t="s">
        <v>70</v>
      </c>
      <c r="T356" s="8">
        <v>45353</v>
      </c>
      <c r="U356" s="7" t="s">
        <v>71</v>
      </c>
      <c r="V356" s="7" t="s">
        <v>104</v>
      </c>
      <c r="W356" s="7" t="s">
        <v>73</v>
      </c>
      <c r="X356" s="7" t="s">
        <v>73</v>
      </c>
      <c r="Y356" s="7" t="s">
        <v>74</v>
      </c>
      <c r="Z356" s="7" t="s">
        <v>264</v>
      </c>
      <c r="AA356" s="7" t="s">
        <v>2099</v>
      </c>
      <c r="AB356" s="7" t="s">
        <v>2100</v>
      </c>
      <c r="AC356" s="7" t="s">
        <v>78</v>
      </c>
      <c r="AD356" s="8"/>
      <c r="AE356" s="8"/>
      <c r="AF356" s="7"/>
      <c r="AG356" s="7" t="s">
        <v>78</v>
      </c>
      <c r="AH356" s="7" t="s">
        <v>78</v>
      </c>
      <c r="AI356" s="8"/>
      <c r="AJ356" s="7" t="s">
        <v>2101</v>
      </c>
      <c r="AK356" s="7" t="s">
        <v>78</v>
      </c>
      <c r="AL356" s="7" t="b">
        <v>0</v>
      </c>
      <c r="AM356" s="7" t="s">
        <v>2102</v>
      </c>
      <c r="AN356" s="7" t="b">
        <v>0</v>
      </c>
      <c r="AO356" s="7" t="b">
        <v>0</v>
      </c>
      <c r="AP356" s="7" t="b">
        <v>0</v>
      </c>
      <c r="AQ356" s="7" t="b">
        <v>0</v>
      </c>
      <c r="AR356" s="7" t="b">
        <v>0</v>
      </c>
      <c r="AS356" s="7" t="s">
        <v>84</v>
      </c>
      <c r="AT356" s="7" t="b">
        <v>0</v>
      </c>
      <c r="AU356" s="7" t="s">
        <v>317</v>
      </c>
      <c r="AV356" s="7" t="s">
        <v>78</v>
      </c>
      <c r="AW356" s="7" t="s">
        <v>78</v>
      </c>
      <c r="AX356" s="8">
        <v>42451</v>
      </c>
      <c r="AY356" s="7" t="s">
        <v>85</v>
      </c>
      <c r="AZ356" s="7" t="s">
        <v>86</v>
      </c>
      <c r="BA356" s="7" t="s">
        <v>87</v>
      </c>
      <c r="BB356" s="7" t="b">
        <v>0</v>
      </c>
      <c r="BC356" s="7">
        <v>1</v>
      </c>
      <c r="BD356" s="7">
        <v>1</v>
      </c>
      <c r="BE356" s="7">
        <v>1873</v>
      </c>
      <c r="BF356" s="7">
        <v>0</v>
      </c>
      <c r="BG356" s="7"/>
      <c r="BH356" s="7">
        <v>0</v>
      </c>
      <c r="BI356" s="7">
        <v>0</v>
      </c>
      <c r="BJ356" s="9">
        <v>283.23</v>
      </c>
    </row>
    <row r="357" spans="1:62" x14ac:dyDescent="0.25">
      <c r="A357" s="10" t="s">
        <v>517</v>
      </c>
      <c r="B357" s="11" t="s">
        <v>61</v>
      </c>
      <c r="C357" s="11" t="s">
        <v>62</v>
      </c>
      <c r="D357" s="11" t="s">
        <v>518</v>
      </c>
      <c r="E357" s="11" t="s">
        <v>518</v>
      </c>
      <c r="F357" s="11" t="s">
        <v>64</v>
      </c>
      <c r="G357" s="11" t="s">
        <v>518</v>
      </c>
      <c r="H357" s="11" t="s">
        <v>456</v>
      </c>
      <c r="I357" s="11" t="s">
        <v>66</v>
      </c>
      <c r="J357" s="11"/>
      <c r="K357" s="28">
        <v>285.16000000000003</v>
      </c>
      <c r="L357" s="28">
        <f t="shared" si="6"/>
        <v>285.16000000000003</v>
      </c>
      <c r="M357" s="28" t="e">
        <f>L357*(VLOOKUP(I357,#REF!,2,FALSE))</f>
        <v>#REF!</v>
      </c>
      <c r="N357" s="11" t="s">
        <v>67</v>
      </c>
      <c r="O357" s="11" t="s">
        <v>68</v>
      </c>
      <c r="P357" s="11" t="s">
        <v>69</v>
      </c>
      <c r="Q357" s="12">
        <v>43619.532777777778</v>
      </c>
      <c r="R357" s="12">
        <v>45446.532777777778</v>
      </c>
      <c r="S357" s="11" t="s">
        <v>70</v>
      </c>
      <c r="T357" s="12">
        <v>45446</v>
      </c>
      <c r="U357" s="11" t="s">
        <v>91</v>
      </c>
      <c r="V357" s="11" t="s">
        <v>104</v>
      </c>
      <c r="W357" s="11" t="s">
        <v>73</v>
      </c>
      <c r="X357" s="11" t="s">
        <v>73</v>
      </c>
      <c r="Y357" s="11" t="s">
        <v>151</v>
      </c>
      <c r="Z357" s="11" t="s">
        <v>75</v>
      </c>
      <c r="AA357" s="11" t="s">
        <v>76</v>
      </c>
      <c r="AB357" s="11" t="s">
        <v>519</v>
      </c>
      <c r="AC357" s="11" t="s">
        <v>78</v>
      </c>
      <c r="AD357" s="12"/>
      <c r="AE357" s="12"/>
      <c r="AF357" s="11"/>
      <c r="AG357" s="11" t="s">
        <v>78</v>
      </c>
      <c r="AH357" s="11" t="s">
        <v>78</v>
      </c>
      <c r="AI357" s="12"/>
      <c r="AJ357" s="11" t="s">
        <v>78</v>
      </c>
      <c r="AK357" s="11" t="s">
        <v>78</v>
      </c>
      <c r="AL357" s="11" t="b">
        <v>0</v>
      </c>
      <c r="AM357" s="11" t="s">
        <v>520</v>
      </c>
      <c r="AN357" s="11" t="b">
        <v>0</v>
      </c>
      <c r="AO357" s="11" t="b">
        <v>0</v>
      </c>
      <c r="AP357" s="11" t="b">
        <v>0</v>
      </c>
      <c r="AQ357" s="11" t="b">
        <v>0</v>
      </c>
      <c r="AR357" s="11" t="b">
        <v>0</v>
      </c>
      <c r="AS357" s="11" t="s">
        <v>96</v>
      </c>
      <c r="AT357" s="11" t="b">
        <v>0</v>
      </c>
      <c r="AU357" s="11" t="s">
        <v>78</v>
      </c>
      <c r="AV357" s="11" t="s">
        <v>78</v>
      </c>
      <c r="AW357" s="11" t="s">
        <v>78</v>
      </c>
      <c r="AX357" s="12">
        <v>43627</v>
      </c>
      <c r="AY357" s="11" t="s">
        <v>85</v>
      </c>
      <c r="AZ357" s="11" t="s">
        <v>86</v>
      </c>
      <c r="BA357" s="11" t="s">
        <v>87</v>
      </c>
      <c r="BB357" s="11" t="b">
        <v>0</v>
      </c>
      <c r="BC357" s="11">
        <v>0</v>
      </c>
      <c r="BD357" s="11">
        <v>0</v>
      </c>
      <c r="BE357" s="11"/>
      <c r="BF357" s="11">
        <v>0</v>
      </c>
      <c r="BG357" s="11"/>
      <c r="BH357" s="11">
        <v>0</v>
      </c>
      <c r="BI357" s="11">
        <v>0</v>
      </c>
      <c r="BJ357" s="13">
        <v>285.16000000000003</v>
      </c>
    </row>
    <row r="358" spans="1:62" x14ac:dyDescent="0.25">
      <c r="A358" s="6" t="s">
        <v>2624</v>
      </c>
      <c r="B358" s="7" t="s">
        <v>1395</v>
      </c>
      <c r="C358" s="7" t="s">
        <v>1396</v>
      </c>
      <c r="D358" s="7" t="s">
        <v>2625</v>
      </c>
      <c r="E358" s="7" t="s">
        <v>2625</v>
      </c>
      <c r="F358" s="7" t="s">
        <v>64</v>
      </c>
      <c r="G358" s="7" t="s">
        <v>2625</v>
      </c>
      <c r="H358" s="7" t="s">
        <v>2330</v>
      </c>
      <c r="I358" s="7" t="s">
        <v>1397</v>
      </c>
      <c r="J358" s="7"/>
      <c r="K358" s="33">
        <v>285.85000000000002</v>
      </c>
      <c r="L358" s="33">
        <f t="shared" si="6"/>
        <v>285.85000000000002</v>
      </c>
      <c r="M358" s="33" t="e">
        <f>L358*(VLOOKUP(I358,#REF!,2,FALSE))</f>
        <v>#REF!</v>
      </c>
      <c r="N358" s="7" t="s">
        <v>67</v>
      </c>
      <c r="O358" s="7" t="s">
        <v>68</v>
      </c>
      <c r="P358" s="7" t="s">
        <v>69</v>
      </c>
      <c r="Q358" s="8">
        <v>41453.702939814815</v>
      </c>
      <c r="R358" s="8">
        <v>45471.702939814815</v>
      </c>
      <c r="S358" s="7" t="s">
        <v>70</v>
      </c>
      <c r="T358" s="8">
        <v>45471</v>
      </c>
      <c r="U358" s="7" t="s">
        <v>71</v>
      </c>
      <c r="V358" s="7" t="s">
        <v>104</v>
      </c>
      <c r="W358" s="7" t="s">
        <v>73</v>
      </c>
      <c r="X358" s="7" t="s">
        <v>73</v>
      </c>
      <c r="Y358" s="7" t="s">
        <v>135</v>
      </c>
      <c r="Z358" s="7" t="s">
        <v>106</v>
      </c>
      <c r="AA358" s="7" t="s">
        <v>1624</v>
      </c>
      <c r="AB358" s="7" t="s">
        <v>2626</v>
      </c>
      <c r="AC358" s="7" t="s">
        <v>2627</v>
      </c>
      <c r="AD358" s="8"/>
      <c r="AE358" s="8"/>
      <c r="AF358" s="7"/>
      <c r="AG358" s="7" t="s">
        <v>78</v>
      </c>
      <c r="AH358" s="7" t="s">
        <v>78</v>
      </c>
      <c r="AI358" s="8"/>
      <c r="AJ358" s="7" t="s">
        <v>78</v>
      </c>
      <c r="AK358" s="7" t="s">
        <v>78</v>
      </c>
      <c r="AL358" s="7" t="b">
        <v>0</v>
      </c>
      <c r="AM358" s="7" t="s">
        <v>2628</v>
      </c>
      <c r="AN358" s="7" t="b">
        <v>0</v>
      </c>
      <c r="AO358" s="7" t="b">
        <v>0</v>
      </c>
      <c r="AP358" s="7" t="b">
        <v>0</v>
      </c>
      <c r="AQ358" s="7" t="b">
        <v>0</v>
      </c>
      <c r="AR358" s="7" t="b">
        <v>0</v>
      </c>
      <c r="AS358" s="7" t="s">
        <v>84</v>
      </c>
      <c r="AT358" s="7" t="b">
        <v>0</v>
      </c>
      <c r="AU358" s="7" t="s">
        <v>1700</v>
      </c>
      <c r="AV358" s="7" t="s">
        <v>78</v>
      </c>
      <c r="AW358" s="7" t="s">
        <v>78</v>
      </c>
      <c r="AX358" s="8">
        <v>41458</v>
      </c>
      <c r="AY358" s="7" t="s">
        <v>85</v>
      </c>
      <c r="AZ358" s="7" t="s">
        <v>86</v>
      </c>
      <c r="BA358" s="7" t="s">
        <v>87</v>
      </c>
      <c r="BB358" s="7" t="b">
        <v>0</v>
      </c>
      <c r="BC358" s="7">
        <v>1</v>
      </c>
      <c r="BD358" s="7">
        <v>1</v>
      </c>
      <c r="BE358" s="7">
        <v>42.35</v>
      </c>
      <c r="BF358" s="7">
        <v>0</v>
      </c>
      <c r="BG358" s="7"/>
      <c r="BH358" s="7">
        <v>0</v>
      </c>
      <c r="BI358" s="7">
        <v>0</v>
      </c>
      <c r="BJ358" s="9">
        <v>285.85000000000002</v>
      </c>
    </row>
    <row r="359" spans="1:62" x14ac:dyDescent="0.25">
      <c r="A359" s="6" t="s">
        <v>1051</v>
      </c>
      <c r="B359" s="7" t="s">
        <v>234</v>
      </c>
      <c r="C359" s="7" t="s">
        <v>235</v>
      </c>
      <c r="D359" s="7" t="s">
        <v>1052</v>
      </c>
      <c r="E359" s="7" t="s">
        <v>1052</v>
      </c>
      <c r="F359" s="7" t="s">
        <v>64</v>
      </c>
      <c r="G359" s="7" t="s">
        <v>1052</v>
      </c>
      <c r="H359" s="7" t="s">
        <v>281</v>
      </c>
      <c r="I359" s="7" t="s">
        <v>237</v>
      </c>
      <c r="J359" s="7" t="s">
        <v>1022</v>
      </c>
      <c r="K359" s="33">
        <v>286.75</v>
      </c>
      <c r="L359" s="33">
        <f t="shared" si="6"/>
        <v>286.75</v>
      </c>
      <c r="M359" s="33" t="e">
        <f>L359*(VLOOKUP(I359,#REF!,2,FALSE))</f>
        <v>#REF!</v>
      </c>
      <c r="N359" s="7" t="s">
        <v>67</v>
      </c>
      <c r="O359" s="7" t="s">
        <v>68</v>
      </c>
      <c r="P359" s="7" t="s">
        <v>69</v>
      </c>
      <c r="Q359" s="8">
        <v>44974.621446759258</v>
      </c>
      <c r="R359" s="8">
        <v>45339.318680555552</v>
      </c>
      <c r="S359" s="7" t="s">
        <v>70</v>
      </c>
      <c r="T359" s="8">
        <v>45339</v>
      </c>
      <c r="U359" s="7" t="s">
        <v>71</v>
      </c>
      <c r="V359" s="7" t="s">
        <v>104</v>
      </c>
      <c r="W359" s="7" t="s">
        <v>73</v>
      </c>
      <c r="X359" s="7" t="s">
        <v>73</v>
      </c>
      <c r="Y359" s="7" t="s">
        <v>74</v>
      </c>
      <c r="Z359" s="7" t="s">
        <v>75</v>
      </c>
      <c r="AA359" s="7" t="s">
        <v>1032</v>
      </c>
      <c r="AB359" s="7" t="s">
        <v>1053</v>
      </c>
      <c r="AC359" s="7" t="s">
        <v>78</v>
      </c>
      <c r="AD359" s="8"/>
      <c r="AE359" s="8"/>
      <c r="AF359" s="7"/>
      <c r="AG359" s="7" t="s">
        <v>78</v>
      </c>
      <c r="AH359" s="7" t="s">
        <v>78</v>
      </c>
      <c r="AI359" s="8"/>
      <c r="AJ359" s="7" t="s">
        <v>1054</v>
      </c>
      <c r="AK359" s="7" t="s">
        <v>78</v>
      </c>
      <c r="AL359" s="7" t="b">
        <v>0</v>
      </c>
      <c r="AM359" s="7" t="s">
        <v>1055</v>
      </c>
      <c r="AN359" s="7" t="b">
        <v>0</v>
      </c>
      <c r="AO359" s="7" t="b">
        <v>0</v>
      </c>
      <c r="AP359" s="7" t="b">
        <v>0</v>
      </c>
      <c r="AQ359" s="7" t="b">
        <v>0</v>
      </c>
      <c r="AR359" s="7" t="b">
        <v>0</v>
      </c>
      <c r="AS359" s="7" t="s">
        <v>84</v>
      </c>
      <c r="AT359" s="7" t="b">
        <v>0</v>
      </c>
      <c r="AU359" s="7" t="s">
        <v>710</v>
      </c>
      <c r="AV359" s="7" t="s">
        <v>78</v>
      </c>
      <c r="AW359" s="7" t="s">
        <v>78</v>
      </c>
      <c r="AX359" s="8">
        <v>44958</v>
      </c>
      <c r="AY359" s="7" t="s">
        <v>85</v>
      </c>
      <c r="AZ359" s="7" t="s">
        <v>86</v>
      </c>
      <c r="BA359" s="7" t="s">
        <v>87</v>
      </c>
      <c r="BB359" s="7" t="b">
        <v>0</v>
      </c>
      <c r="BC359" s="7">
        <v>0</v>
      </c>
      <c r="BD359" s="7">
        <v>0</v>
      </c>
      <c r="BE359" s="7"/>
      <c r="BF359" s="7">
        <v>0</v>
      </c>
      <c r="BG359" s="7"/>
      <c r="BH359" s="7">
        <v>0</v>
      </c>
      <c r="BI359" s="7">
        <v>0</v>
      </c>
      <c r="BJ359" s="9">
        <v>286.75</v>
      </c>
    </row>
    <row r="360" spans="1:62" x14ac:dyDescent="0.25">
      <c r="A360" s="10" t="s">
        <v>372</v>
      </c>
      <c r="B360" s="11" t="s">
        <v>61</v>
      </c>
      <c r="C360" s="11" t="s">
        <v>62</v>
      </c>
      <c r="D360" s="11" t="s">
        <v>373</v>
      </c>
      <c r="E360" s="11" t="s">
        <v>374</v>
      </c>
      <c r="F360" s="11" t="s">
        <v>64</v>
      </c>
      <c r="G360" s="11" t="s">
        <v>374</v>
      </c>
      <c r="H360" s="11" t="s">
        <v>281</v>
      </c>
      <c r="I360" s="11" t="s">
        <v>66</v>
      </c>
      <c r="J360" s="11" t="s">
        <v>282</v>
      </c>
      <c r="K360" s="28">
        <v>287.04000000000002</v>
      </c>
      <c r="L360" s="28">
        <f t="shared" si="6"/>
        <v>287.04000000000002</v>
      </c>
      <c r="M360" s="28" t="e">
        <f>L360*(VLOOKUP(I360,#REF!,2,FALSE))</f>
        <v>#REF!</v>
      </c>
      <c r="N360" s="11" t="s">
        <v>67</v>
      </c>
      <c r="O360" s="11" t="s">
        <v>68</v>
      </c>
      <c r="P360" s="11" t="s">
        <v>69</v>
      </c>
      <c r="Q360" s="12">
        <v>42677.517361111109</v>
      </c>
      <c r="R360" s="12">
        <v>45233.517361111109</v>
      </c>
      <c r="S360" s="11" t="s">
        <v>70</v>
      </c>
      <c r="T360" s="12">
        <v>45233</v>
      </c>
      <c r="U360" s="11" t="s">
        <v>71</v>
      </c>
      <c r="V360" s="11" t="s">
        <v>104</v>
      </c>
      <c r="W360" s="11" t="s">
        <v>73</v>
      </c>
      <c r="X360" s="11" t="s">
        <v>73</v>
      </c>
      <c r="Y360" s="11" t="s">
        <v>375</v>
      </c>
      <c r="Z360" s="11" t="s">
        <v>75</v>
      </c>
      <c r="AA360" s="11" t="s">
        <v>122</v>
      </c>
      <c r="AB360" s="11" t="s">
        <v>376</v>
      </c>
      <c r="AC360" s="11" t="s">
        <v>78</v>
      </c>
      <c r="AD360" s="12"/>
      <c r="AE360" s="12"/>
      <c r="AF360" s="11"/>
      <c r="AG360" s="11" t="s">
        <v>78</v>
      </c>
      <c r="AH360" s="11" t="s">
        <v>78</v>
      </c>
      <c r="AI360" s="12"/>
      <c r="AJ360" s="11" t="s">
        <v>377</v>
      </c>
      <c r="AK360" s="11" t="s">
        <v>78</v>
      </c>
      <c r="AL360" s="11" t="b">
        <v>0</v>
      </c>
      <c r="AM360" s="11" t="s">
        <v>378</v>
      </c>
      <c r="AN360" s="11" t="b">
        <v>0</v>
      </c>
      <c r="AO360" s="11" t="b">
        <v>0</v>
      </c>
      <c r="AP360" s="11" t="b">
        <v>0</v>
      </c>
      <c r="AQ360" s="11" t="b">
        <v>0</v>
      </c>
      <c r="AR360" s="11" t="b">
        <v>0</v>
      </c>
      <c r="AS360" s="11" t="s">
        <v>84</v>
      </c>
      <c r="AT360" s="11" t="b">
        <v>0</v>
      </c>
      <c r="AU360" s="11" t="s">
        <v>317</v>
      </c>
      <c r="AV360" s="11" t="s">
        <v>78</v>
      </c>
      <c r="AW360" s="11" t="s">
        <v>78</v>
      </c>
      <c r="AX360" s="12">
        <v>42653</v>
      </c>
      <c r="AY360" s="11" t="s">
        <v>85</v>
      </c>
      <c r="AZ360" s="11" t="s">
        <v>86</v>
      </c>
      <c r="BA360" s="11" t="s">
        <v>87</v>
      </c>
      <c r="BB360" s="11" t="b">
        <v>0</v>
      </c>
      <c r="BC360" s="11">
        <v>0</v>
      </c>
      <c r="BD360" s="11">
        <v>0</v>
      </c>
      <c r="BE360" s="11"/>
      <c r="BF360" s="11">
        <v>0</v>
      </c>
      <c r="BG360" s="11"/>
      <c r="BH360" s="11">
        <v>0</v>
      </c>
      <c r="BI360" s="11">
        <v>0</v>
      </c>
      <c r="BJ360" s="13">
        <v>287.04000000000002</v>
      </c>
    </row>
    <row r="361" spans="1:62" x14ac:dyDescent="0.25">
      <c r="A361" s="10" t="s">
        <v>972</v>
      </c>
      <c r="B361" s="11" t="s">
        <v>61</v>
      </c>
      <c r="C361" s="11" t="s">
        <v>62</v>
      </c>
      <c r="D361" s="11" t="s">
        <v>725</v>
      </c>
      <c r="E361" s="11" t="s">
        <v>725</v>
      </c>
      <c r="F361" s="11" t="s">
        <v>64</v>
      </c>
      <c r="G361" s="11" t="s">
        <v>725</v>
      </c>
      <c r="H361" s="11" t="s">
        <v>281</v>
      </c>
      <c r="I361" s="11" t="s">
        <v>66</v>
      </c>
      <c r="J361" s="11" t="s">
        <v>282</v>
      </c>
      <c r="K361" s="28">
        <v>288.39999999999998</v>
      </c>
      <c r="L361" s="28">
        <f t="shared" si="6"/>
        <v>288.39999999999998</v>
      </c>
      <c r="M361" s="28" t="e">
        <f>L361*(VLOOKUP(I361,#REF!,2,FALSE))</f>
        <v>#REF!</v>
      </c>
      <c r="N361" s="11" t="s">
        <v>67</v>
      </c>
      <c r="O361" s="11" t="s">
        <v>68</v>
      </c>
      <c r="P361" s="11" t="s">
        <v>69</v>
      </c>
      <c r="Q361" s="12">
        <v>45083.505694444444</v>
      </c>
      <c r="R361" s="12">
        <v>45449.466481481482</v>
      </c>
      <c r="S361" s="11" t="s">
        <v>70</v>
      </c>
      <c r="T361" s="12">
        <v>45449</v>
      </c>
      <c r="U361" s="11" t="s">
        <v>71</v>
      </c>
      <c r="V361" s="11" t="s">
        <v>104</v>
      </c>
      <c r="W361" s="11" t="s">
        <v>73</v>
      </c>
      <c r="X361" s="11" t="s">
        <v>73</v>
      </c>
      <c r="Y361" s="11" t="s">
        <v>74</v>
      </c>
      <c r="Z361" s="11" t="s">
        <v>75</v>
      </c>
      <c r="AA361" s="11" t="s">
        <v>76</v>
      </c>
      <c r="AB361" s="11" t="s">
        <v>973</v>
      </c>
      <c r="AC361" s="11" t="s">
        <v>78</v>
      </c>
      <c r="AD361" s="12"/>
      <c r="AE361" s="12"/>
      <c r="AF361" s="11"/>
      <c r="AG361" s="11" t="s">
        <v>78</v>
      </c>
      <c r="AH361" s="11" t="s">
        <v>78</v>
      </c>
      <c r="AI361" s="12"/>
      <c r="AJ361" s="11" t="s">
        <v>974</v>
      </c>
      <c r="AK361" s="11" t="s">
        <v>78</v>
      </c>
      <c r="AL361" s="11" t="b">
        <v>0</v>
      </c>
      <c r="AM361" s="11" t="s">
        <v>975</v>
      </c>
      <c r="AN361" s="11" t="b">
        <v>0</v>
      </c>
      <c r="AO361" s="11" t="b">
        <v>0</v>
      </c>
      <c r="AP361" s="11" t="b">
        <v>0</v>
      </c>
      <c r="AQ361" s="11" t="b">
        <v>0</v>
      </c>
      <c r="AR361" s="11" t="b">
        <v>0</v>
      </c>
      <c r="AS361" s="11" t="s">
        <v>84</v>
      </c>
      <c r="AT361" s="11" t="b">
        <v>0</v>
      </c>
      <c r="AU361" s="11" t="s">
        <v>710</v>
      </c>
      <c r="AV361" s="11" t="s">
        <v>78</v>
      </c>
      <c r="AW361" s="11" t="s">
        <v>78</v>
      </c>
      <c r="AX361" s="12">
        <v>45092</v>
      </c>
      <c r="AY361" s="11" t="s">
        <v>85</v>
      </c>
      <c r="AZ361" s="11" t="s">
        <v>86</v>
      </c>
      <c r="BA361" s="11" t="s">
        <v>87</v>
      </c>
      <c r="BB361" s="11" t="b">
        <v>0</v>
      </c>
      <c r="BC361" s="11">
        <v>0</v>
      </c>
      <c r="BD361" s="11">
        <v>0</v>
      </c>
      <c r="BE361" s="11"/>
      <c r="BF361" s="11">
        <v>0</v>
      </c>
      <c r="BG361" s="11"/>
      <c r="BH361" s="11">
        <v>0</v>
      </c>
      <c r="BI361" s="11">
        <v>0</v>
      </c>
      <c r="BJ361" s="13">
        <v>288.39999999999998</v>
      </c>
    </row>
    <row r="362" spans="1:62" x14ac:dyDescent="0.25">
      <c r="A362" s="10" t="s">
        <v>1869</v>
      </c>
      <c r="B362" s="11" t="s">
        <v>1395</v>
      </c>
      <c r="C362" s="11" t="s">
        <v>1396</v>
      </c>
      <c r="D362" s="11" t="s">
        <v>1870</v>
      </c>
      <c r="E362" s="11" t="s">
        <v>1871</v>
      </c>
      <c r="F362" s="11" t="s">
        <v>64</v>
      </c>
      <c r="G362" s="11"/>
      <c r="H362" s="11" t="s">
        <v>281</v>
      </c>
      <c r="I362" s="11" t="s">
        <v>1397</v>
      </c>
      <c r="J362" s="11" t="s">
        <v>1406</v>
      </c>
      <c r="K362" s="28">
        <v>288.8</v>
      </c>
      <c r="L362" s="28">
        <f t="shared" si="6"/>
        <v>288.8</v>
      </c>
      <c r="M362" s="28" t="e">
        <f>L362*(VLOOKUP(I362,#REF!,2,FALSE))</f>
        <v>#REF!</v>
      </c>
      <c r="N362" s="11" t="s">
        <v>67</v>
      </c>
      <c r="O362" s="11" t="s">
        <v>68</v>
      </c>
      <c r="P362" s="11" t="s">
        <v>69</v>
      </c>
      <c r="Q362" s="12">
        <v>44233</v>
      </c>
      <c r="R362" s="12">
        <v>45328.398379629631</v>
      </c>
      <c r="S362" s="11" t="s">
        <v>70</v>
      </c>
      <c r="T362" s="12">
        <v>45328</v>
      </c>
      <c r="U362" s="11" t="s">
        <v>71</v>
      </c>
      <c r="V362" s="11" t="s">
        <v>104</v>
      </c>
      <c r="W362" s="11" t="s">
        <v>73</v>
      </c>
      <c r="X362" s="11" t="s">
        <v>73</v>
      </c>
      <c r="Y362" s="11" t="s">
        <v>74</v>
      </c>
      <c r="Z362" s="11" t="s">
        <v>106</v>
      </c>
      <c r="AA362" s="11" t="s">
        <v>1398</v>
      </c>
      <c r="AB362" s="11" t="s">
        <v>1872</v>
      </c>
      <c r="AC362" s="11" t="s">
        <v>78</v>
      </c>
      <c r="AD362" s="12"/>
      <c r="AE362" s="12"/>
      <c r="AF362" s="11"/>
      <c r="AG362" s="11" t="s">
        <v>78</v>
      </c>
      <c r="AH362" s="11" t="s">
        <v>78</v>
      </c>
      <c r="AI362" s="12"/>
      <c r="AJ362" s="11" t="s">
        <v>78</v>
      </c>
      <c r="AK362" s="11" t="s">
        <v>78</v>
      </c>
      <c r="AL362" s="11" t="b">
        <v>0</v>
      </c>
      <c r="AM362" s="11" t="s">
        <v>1873</v>
      </c>
      <c r="AN362" s="11" t="b">
        <v>0</v>
      </c>
      <c r="AO362" s="11" t="b">
        <v>0</v>
      </c>
      <c r="AP362" s="11" t="b">
        <v>0</v>
      </c>
      <c r="AQ362" s="11" t="b">
        <v>0</v>
      </c>
      <c r="AR362" s="11" t="b">
        <v>0</v>
      </c>
      <c r="AS362" s="11" t="s">
        <v>84</v>
      </c>
      <c r="AT362" s="11" t="b">
        <v>0</v>
      </c>
      <c r="AU362" s="11" t="s">
        <v>317</v>
      </c>
      <c r="AV362" s="11" t="s">
        <v>78</v>
      </c>
      <c r="AW362" s="11" t="s">
        <v>78</v>
      </c>
      <c r="AX362" s="12">
        <v>44245</v>
      </c>
      <c r="AY362" s="11" t="s">
        <v>85</v>
      </c>
      <c r="AZ362" s="11" t="s">
        <v>86</v>
      </c>
      <c r="BA362" s="11" t="s">
        <v>87</v>
      </c>
      <c r="BB362" s="11" t="b">
        <v>0</v>
      </c>
      <c r="BC362" s="11">
        <v>0</v>
      </c>
      <c r="BD362" s="11">
        <v>0</v>
      </c>
      <c r="BE362" s="14"/>
      <c r="BF362" s="14">
        <v>0</v>
      </c>
      <c r="BG362" s="14"/>
      <c r="BH362" s="14">
        <v>0</v>
      </c>
      <c r="BI362" s="14">
        <v>0</v>
      </c>
      <c r="BJ362" s="15">
        <v>288.8</v>
      </c>
    </row>
    <row r="363" spans="1:62" x14ac:dyDescent="0.25">
      <c r="A363" s="6" t="s">
        <v>613</v>
      </c>
      <c r="B363" s="7" t="s">
        <v>61</v>
      </c>
      <c r="C363" s="7" t="s">
        <v>62</v>
      </c>
      <c r="D363" s="7" t="s">
        <v>614</v>
      </c>
      <c r="E363" s="7" t="s">
        <v>614</v>
      </c>
      <c r="F363" s="7" t="s">
        <v>64</v>
      </c>
      <c r="G363" s="7" t="s">
        <v>614</v>
      </c>
      <c r="H363" s="7" t="s">
        <v>456</v>
      </c>
      <c r="I363" s="7" t="s">
        <v>66</v>
      </c>
      <c r="J363" s="7"/>
      <c r="K363" s="33">
        <v>290.02999999999997</v>
      </c>
      <c r="L363" s="33">
        <f t="shared" si="6"/>
        <v>290.02999999999997</v>
      </c>
      <c r="M363" s="33" t="e">
        <f>L363*(VLOOKUP(I363,#REF!,2,FALSE))</f>
        <v>#REF!</v>
      </c>
      <c r="N363" s="7" t="s">
        <v>67</v>
      </c>
      <c r="O363" s="7" t="s">
        <v>68</v>
      </c>
      <c r="P363" s="7" t="s">
        <v>69</v>
      </c>
      <c r="Q363" s="8">
        <v>44098.507094907407</v>
      </c>
      <c r="R363" s="8">
        <v>45193.507094907407</v>
      </c>
      <c r="S363" s="7" t="s">
        <v>70</v>
      </c>
      <c r="T363" s="8">
        <v>45193</v>
      </c>
      <c r="U363" s="7" t="s">
        <v>91</v>
      </c>
      <c r="V363" s="7" t="s">
        <v>104</v>
      </c>
      <c r="W363" s="7" t="s">
        <v>73</v>
      </c>
      <c r="X363" s="7" t="s">
        <v>73</v>
      </c>
      <c r="Y363" s="7" t="s">
        <v>74</v>
      </c>
      <c r="Z363" s="7" t="s">
        <v>75</v>
      </c>
      <c r="AA363" s="7" t="s">
        <v>76</v>
      </c>
      <c r="AB363" s="7" t="s">
        <v>615</v>
      </c>
      <c r="AC363" s="7" t="s">
        <v>78</v>
      </c>
      <c r="AD363" s="8"/>
      <c r="AE363" s="8"/>
      <c r="AF363" s="7"/>
      <c r="AG363" s="7" t="s">
        <v>78</v>
      </c>
      <c r="AH363" s="7" t="s">
        <v>78</v>
      </c>
      <c r="AI363" s="8"/>
      <c r="AJ363" s="7" t="s">
        <v>78</v>
      </c>
      <c r="AK363" s="7" t="s">
        <v>78</v>
      </c>
      <c r="AL363" s="7" t="b">
        <v>0</v>
      </c>
      <c r="AM363" s="7" t="s">
        <v>616</v>
      </c>
      <c r="AN363" s="7" t="b">
        <v>0</v>
      </c>
      <c r="AO363" s="7" t="b">
        <v>0</v>
      </c>
      <c r="AP363" s="7" t="b">
        <v>0</v>
      </c>
      <c r="AQ363" s="7" t="b">
        <v>0</v>
      </c>
      <c r="AR363" s="7" t="b">
        <v>0</v>
      </c>
      <c r="AS363" s="7" t="s">
        <v>96</v>
      </c>
      <c r="AT363" s="7" t="b">
        <v>0</v>
      </c>
      <c r="AU363" s="7" t="s">
        <v>78</v>
      </c>
      <c r="AV363" s="7" t="s">
        <v>78</v>
      </c>
      <c r="AW363" s="7" t="s">
        <v>78</v>
      </c>
      <c r="AX363" s="8">
        <v>44106</v>
      </c>
      <c r="AY363" s="7" t="s">
        <v>85</v>
      </c>
      <c r="AZ363" s="7" t="s">
        <v>86</v>
      </c>
      <c r="BA363" s="7" t="s">
        <v>87</v>
      </c>
      <c r="BB363" s="7" t="b">
        <v>0</v>
      </c>
      <c r="BC363" s="7">
        <v>0</v>
      </c>
      <c r="BD363" s="7">
        <v>0</v>
      </c>
      <c r="BE363" s="7"/>
      <c r="BF363" s="7">
        <v>0</v>
      </c>
      <c r="BG363" s="7"/>
      <c r="BH363" s="7">
        <v>0</v>
      </c>
      <c r="BI363" s="7">
        <v>0</v>
      </c>
      <c r="BJ363" s="9">
        <v>290.02999999999997</v>
      </c>
    </row>
    <row r="364" spans="1:62" x14ac:dyDescent="0.25">
      <c r="A364" s="10" t="s">
        <v>2408</v>
      </c>
      <c r="B364" s="11" t="s">
        <v>61</v>
      </c>
      <c r="C364" s="11" t="s">
        <v>62</v>
      </c>
      <c r="D364" s="11" t="s">
        <v>2409</v>
      </c>
      <c r="E364" s="11" t="s">
        <v>751</v>
      </c>
      <c r="F364" s="11" t="s">
        <v>64</v>
      </c>
      <c r="G364" s="11" t="s">
        <v>751</v>
      </c>
      <c r="H364" s="11" t="s">
        <v>2330</v>
      </c>
      <c r="I364" s="11" t="s">
        <v>66</v>
      </c>
      <c r="J364" s="11" t="s">
        <v>2342</v>
      </c>
      <c r="K364" s="28">
        <v>291.55</v>
      </c>
      <c r="L364" s="28">
        <f t="shared" si="6"/>
        <v>291.55</v>
      </c>
      <c r="M364" s="28" t="e">
        <f>L364*(VLOOKUP(I364,#REF!,2,FALSE))</f>
        <v>#REF!</v>
      </c>
      <c r="N364" s="11" t="s">
        <v>67</v>
      </c>
      <c r="O364" s="11" t="s">
        <v>68</v>
      </c>
      <c r="P364" s="11" t="s">
        <v>69</v>
      </c>
      <c r="Q364" s="12">
        <v>42325.370115740741</v>
      </c>
      <c r="R364" s="12">
        <v>45247.370115740741</v>
      </c>
      <c r="S364" s="11" t="s">
        <v>70</v>
      </c>
      <c r="T364" s="12">
        <v>45247</v>
      </c>
      <c r="U364" s="11" t="s">
        <v>71</v>
      </c>
      <c r="V364" s="11" t="s">
        <v>104</v>
      </c>
      <c r="W364" s="11" t="s">
        <v>73</v>
      </c>
      <c r="X364" s="11" t="s">
        <v>73</v>
      </c>
      <c r="Y364" s="11" t="s">
        <v>287</v>
      </c>
      <c r="Z364" s="11" t="s">
        <v>75</v>
      </c>
      <c r="AA364" s="11" t="s">
        <v>122</v>
      </c>
      <c r="AB364" s="11" t="s">
        <v>2410</v>
      </c>
      <c r="AC364" s="11" t="s">
        <v>78</v>
      </c>
      <c r="AD364" s="12">
        <v>42373</v>
      </c>
      <c r="AE364" s="12"/>
      <c r="AF364" s="11" t="s">
        <v>79</v>
      </c>
      <c r="AG364" s="11" t="s">
        <v>80</v>
      </c>
      <c r="AH364" s="11" t="s">
        <v>2411</v>
      </c>
      <c r="AI364" s="12">
        <v>42373</v>
      </c>
      <c r="AJ364" s="11" t="s">
        <v>2412</v>
      </c>
      <c r="AK364" s="11" t="s">
        <v>78</v>
      </c>
      <c r="AL364" s="11" t="b">
        <v>0</v>
      </c>
      <c r="AM364" s="11" t="s">
        <v>2413</v>
      </c>
      <c r="AN364" s="11" t="b">
        <v>0</v>
      </c>
      <c r="AO364" s="11" t="b">
        <v>0</v>
      </c>
      <c r="AP364" s="11" t="b">
        <v>0</v>
      </c>
      <c r="AQ364" s="11" t="b">
        <v>0</v>
      </c>
      <c r="AR364" s="11" t="b">
        <v>0</v>
      </c>
      <c r="AS364" s="11" t="s">
        <v>84</v>
      </c>
      <c r="AT364" s="11" t="b">
        <v>0</v>
      </c>
      <c r="AU364" s="11" t="s">
        <v>1700</v>
      </c>
      <c r="AV364" s="11" t="s">
        <v>78</v>
      </c>
      <c r="AW364" s="11" t="s">
        <v>78</v>
      </c>
      <c r="AX364" s="12">
        <v>42324</v>
      </c>
      <c r="AY364" s="11" t="s">
        <v>85</v>
      </c>
      <c r="AZ364" s="11" t="s">
        <v>86</v>
      </c>
      <c r="BA364" s="11" t="s">
        <v>87</v>
      </c>
      <c r="BB364" s="11" t="b">
        <v>0</v>
      </c>
      <c r="BC364" s="11">
        <v>4</v>
      </c>
      <c r="BD364" s="11">
        <v>3</v>
      </c>
      <c r="BE364" s="11">
        <v>729.8</v>
      </c>
      <c r="BF364" s="11">
        <v>0</v>
      </c>
      <c r="BG364" s="11"/>
      <c r="BH364" s="11">
        <v>0</v>
      </c>
      <c r="BI364" s="11">
        <v>0</v>
      </c>
      <c r="BJ364" s="13">
        <v>291.55</v>
      </c>
    </row>
    <row r="365" spans="1:62" x14ac:dyDescent="0.25">
      <c r="A365" s="10" t="s">
        <v>1691</v>
      </c>
      <c r="B365" s="11" t="s">
        <v>1395</v>
      </c>
      <c r="C365" s="11" t="s">
        <v>1396</v>
      </c>
      <c r="D365" s="11" t="s">
        <v>1692</v>
      </c>
      <c r="E365" s="11" t="s">
        <v>1692</v>
      </c>
      <c r="F365" s="11" t="s">
        <v>64</v>
      </c>
      <c r="G365" s="11" t="s">
        <v>1692</v>
      </c>
      <c r="H365" s="11" t="s">
        <v>281</v>
      </c>
      <c r="I365" s="11" t="s">
        <v>1397</v>
      </c>
      <c r="J365" s="11" t="s">
        <v>1406</v>
      </c>
      <c r="K365" s="28">
        <v>292.82</v>
      </c>
      <c r="L365" s="28">
        <f t="shared" si="6"/>
        <v>292.82</v>
      </c>
      <c r="M365" s="28" t="e">
        <f>L365*(VLOOKUP(I365,#REF!,2,FALSE))</f>
        <v>#REF!</v>
      </c>
      <c r="N365" s="11" t="s">
        <v>67</v>
      </c>
      <c r="O365" s="11" t="s">
        <v>68</v>
      </c>
      <c r="P365" s="11" t="s">
        <v>69</v>
      </c>
      <c r="Q365" s="12">
        <v>43398.406157407408</v>
      </c>
      <c r="R365" s="12">
        <v>45224.406157407408</v>
      </c>
      <c r="S365" s="11" t="s">
        <v>70</v>
      </c>
      <c r="T365" s="12">
        <v>45224</v>
      </c>
      <c r="U365" s="11" t="s">
        <v>71</v>
      </c>
      <c r="V365" s="11" t="s">
        <v>104</v>
      </c>
      <c r="W365" s="11" t="s">
        <v>73</v>
      </c>
      <c r="X365" s="11" t="s">
        <v>73</v>
      </c>
      <c r="Y365" s="11" t="s">
        <v>105</v>
      </c>
      <c r="Z365" s="11" t="s">
        <v>106</v>
      </c>
      <c r="AA365" s="11" t="s">
        <v>1421</v>
      </c>
      <c r="AB365" s="11" t="s">
        <v>1677</v>
      </c>
      <c r="AC365" s="11" t="s">
        <v>1693</v>
      </c>
      <c r="AD365" s="12"/>
      <c r="AE365" s="12"/>
      <c r="AF365" s="11"/>
      <c r="AG365" s="11" t="s">
        <v>78</v>
      </c>
      <c r="AH365" s="11" t="s">
        <v>78</v>
      </c>
      <c r="AI365" s="12"/>
      <c r="AJ365" s="11" t="s">
        <v>78</v>
      </c>
      <c r="AK365" s="11" t="s">
        <v>78</v>
      </c>
      <c r="AL365" s="11" t="b">
        <v>0</v>
      </c>
      <c r="AM365" s="11" t="s">
        <v>1694</v>
      </c>
      <c r="AN365" s="11" t="b">
        <v>0</v>
      </c>
      <c r="AO365" s="11" t="b">
        <v>0</v>
      </c>
      <c r="AP365" s="11" t="b">
        <v>0</v>
      </c>
      <c r="AQ365" s="11" t="b">
        <v>0</v>
      </c>
      <c r="AR365" s="11" t="b">
        <v>0</v>
      </c>
      <c r="AS365" s="11" t="s">
        <v>84</v>
      </c>
      <c r="AT365" s="11" t="b">
        <v>0</v>
      </c>
      <c r="AU365" s="11" t="s">
        <v>317</v>
      </c>
      <c r="AV365" s="11" t="s">
        <v>78</v>
      </c>
      <c r="AW365" s="11" t="s">
        <v>78</v>
      </c>
      <c r="AX365" s="12">
        <v>43399</v>
      </c>
      <c r="AY365" s="11" t="s">
        <v>85</v>
      </c>
      <c r="AZ365" s="11" t="s">
        <v>86</v>
      </c>
      <c r="BA365" s="11" t="s">
        <v>87</v>
      </c>
      <c r="BB365" s="11" t="b">
        <v>0</v>
      </c>
      <c r="BC365" s="11">
        <v>1</v>
      </c>
      <c r="BD365" s="11">
        <v>1</v>
      </c>
      <c r="BE365" s="11">
        <v>499.75</v>
      </c>
      <c r="BF365" s="11">
        <v>0</v>
      </c>
      <c r="BG365" s="11"/>
      <c r="BH365" s="11">
        <v>0</v>
      </c>
      <c r="BI365" s="11">
        <v>0</v>
      </c>
      <c r="BJ365" s="13">
        <v>292.82</v>
      </c>
    </row>
    <row r="366" spans="1:62" x14ac:dyDescent="0.25">
      <c r="A366" s="6" t="s">
        <v>1695</v>
      </c>
      <c r="B366" s="7" t="s">
        <v>1395</v>
      </c>
      <c r="C366" s="7" t="s">
        <v>1396</v>
      </c>
      <c r="D366" s="7" t="s">
        <v>1696</v>
      </c>
      <c r="E366" s="7" t="s">
        <v>1696</v>
      </c>
      <c r="F366" s="7" t="s">
        <v>64</v>
      </c>
      <c r="G366" s="7" t="s">
        <v>1696</v>
      </c>
      <c r="H366" s="7" t="s">
        <v>281</v>
      </c>
      <c r="I366" s="7" t="s">
        <v>1397</v>
      </c>
      <c r="J366" s="7" t="s">
        <v>1406</v>
      </c>
      <c r="K366" s="33">
        <v>293.12</v>
      </c>
      <c r="L366" s="33">
        <f t="shared" si="6"/>
        <v>293.12</v>
      </c>
      <c r="M366" s="33" t="e">
        <f>L366*(VLOOKUP(I366,#REF!,2,FALSE))</f>
        <v>#REF!</v>
      </c>
      <c r="N366" s="7" t="s">
        <v>67</v>
      </c>
      <c r="O366" s="7" t="s">
        <v>68</v>
      </c>
      <c r="P366" s="7" t="s">
        <v>69</v>
      </c>
      <c r="Q366" s="8">
        <v>43503.383402777778</v>
      </c>
      <c r="R366" s="8">
        <v>45329.383402777778</v>
      </c>
      <c r="S366" s="7" t="s">
        <v>70</v>
      </c>
      <c r="T366" s="8">
        <v>45329</v>
      </c>
      <c r="U366" s="7" t="s">
        <v>71</v>
      </c>
      <c r="V366" s="7" t="s">
        <v>104</v>
      </c>
      <c r="W366" s="7" t="s">
        <v>73</v>
      </c>
      <c r="X366" s="7" t="s">
        <v>73</v>
      </c>
      <c r="Y366" s="7" t="s">
        <v>74</v>
      </c>
      <c r="Z366" s="7" t="s">
        <v>106</v>
      </c>
      <c r="AA366" s="7" t="s">
        <v>1398</v>
      </c>
      <c r="AB366" s="7" t="s">
        <v>1697</v>
      </c>
      <c r="AC366" s="7" t="s">
        <v>1698</v>
      </c>
      <c r="AD366" s="8"/>
      <c r="AE366" s="8"/>
      <c r="AF366" s="7"/>
      <c r="AG366" s="7" t="s">
        <v>78</v>
      </c>
      <c r="AH366" s="7" t="s">
        <v>78</v>
      </c>
      <c r="AI366" s="8"/>
      <c r="AJ366" s="7" t="s">
        <v>78</v>
      </c>
      <c r="AK366" s="7" t="s">
        <v>78</v>
      </c>
      <c r="AL366" s="7" t="b">
        <v>0</v>
      </c>
      <c r="AM366" s="7" t="s">
        <v>1699</v>
      </c>
      <c r="AN366" s="7" t="b">
        <v>0</v>
      </c>
      <c r="AO366" s="7" t="b">
        <v>0</v>
      </c>
      <c r="AP366" s="7" t="b">
        <v>0</v>
      </c>
      <c r="AQ366" s="7" t="b">
        <v>0</v>
      </c>
      <c r="AR366" s="7" t="b">
        <v>0</v>
      </c>
      <c r="AS366" s="7" t="s">
        <v>84</v>
      </c>
      <c r="AT366" s="7" t="b">
        <v>0</v>
      </c>
      <c r="AU366" s="7" t="s">
        <v>1700</v>
      </c>
      <c r="AV366" s="7" t="s">
        <v>78</v>
      </c>
      <c r="AW366" s="7" t="s">
        <v>78</v>
      </c>
      <c r="AX366" s="8">
        <v>43528</v>
      </c>
      <c r="AY366" s="7" t="s">
        <v>85</v>
      </c>
      <c r="AZ366" s="7" t="s">
        <v>86</v>
      </c>
      <c r="BA366" s="7" t="s">
        <v>87</v>
      </c>
      <c r="BB366" s="7" t="b">
        <v>0</v>
      </c>
      <c r="BC366" s="7">
        <v>2</v>
      </c>
      <c r="BD366" s="7">
        <v>2</v>
      </c>
      <c r="BE366" s="7">
        <v>1040.6300000000001</v>
      </c>
      <c r="BF366" s="7">
        <v>1</v>
      </c>
      <c r="BG366" s="7">
        <v>100</v>
      </c>
      <c r="BH366" s="7">
        <v>1</v>
      </c>
      <c r="BI366" s="7">
        <v>100</v>
      </c>
      <c r="BJ366" s="9">
        <v>293.12</v>
      </c>
    </row>
    <row r="367" spans="1:62" x14ac:dyDescent="0.25">
      <c r="A367" s="10" t="s">
        <v>1670</v>
      </c>
      <c r="B367" s="11" t="s">
        <v>1395</v>
      </c>
      <c r="C367" s="11" t="s">
        <v>1396</v>
      </c>
      <c r="D367" s="11" t="s">
        <v>1671</v>
      </c>
      <c r="E367" s="11" t="s">
        <v>1671</v>
      </c>
      <c r="F367" s="11" t="s">
        <v>64</v>
      </c>
      <c r="G367" s="11" t="s">
        <v>1671</v>
      </c>
      <c r="H367" s="11" t="s">
        <v>281</v>
      </c>
      <c r="I367" s="11" t="s">
        <v>1397</v>
      </c>
      <c r="J367" s="11" t="s">
        <v>1406</v>
      </c>
      <c r="K367" s="28">
        <v>294.05</v>
      </c>
      <c r="L367" s="28">
        <f t="shared" si="6"/>
        <v>294.05</v>
      </c>
      <c r="M367" s="28" t="e">
        <f>L367*(VLOOKUP(I367,#REF!,2,FALSE))</f>
        <v>#REF!</v>
      </c>
      <c r="N367" s="11" t="s">
        <v>67</v>
      </c>
      <c r="O367" s="11" t="s">
        <v>68</v>
      </c>
      <c r="P367" s="11" t="s">
        <v>69</v>
      </c>
      <c r="Q367" s="12">
        <v>43293</v>
      </c>
      <c r="R367" s="12">
        <v>45485.610625000001</v>
      </c>
      <c r="S367" s="11" t="s">
        <v>70</v>
      </c>
      <c r="T367" s="12">
        <v>45485</v>
      </c>
      <c r="U367" s="11" t="s">
        <v>71</v>
      </c>
      <c r="V367" s="11" t="s">
        <v>104</v>
      </c>
      <c r="W367" s="11" t="s">
        <v>73</v>
      </c>
      <c r="X367" s="11" t="s">
        <v>73</v>
      </c>
      <c r="Y367" s="11" t="s">
        <v>74</v>
      </c>
      <c r="Z367" s="11" t="s">
        <v>106</v>
      </c>
      <c r="AA367" s="11" t="s">
        <v>1398</v>
      </c>
      <c r="AB367" s="11" t="s">
        <v>1672</v>
      </c>
      <c r="AC367" s="11" t="s">
        <v>78</v>
      </c>
      <c r="AD367" s="12"/>
      <c r="AE367" s="12"/>
      <c r="AF367" s="11"/>
      <c r="AG367" s="11" t="s">
        <v>78</v>
      </c>
      <c r="AH367" s="11" t="s">
        <v>78</v>
      </c>
      <c r="AI367" s="12"/>
      <c r="AJ367" s="11" t="s">
        <v>1673</v>
      </c>
      <c r="AK367" s="11" t="s">
        <v>78</v>
      </c>
      <c r="AL367" s="11" t="b">
        <v>0</v>
      </c>
      <c r="AM367" s="11" t="s">
        <v>1674</v>
      </c>
      <c r="AN367" s="11" t="b">
        <v>0</v>
      </c>
      <c r="AO367" s="11" t="b">
        <v>0</v>
      </c>
      <c r="AP367" s="11" t="b">
        <v>0</v>
      </c>
      <c r="AQ367" s="11" t="b">
        <v>0</v>
      </c>
      <c r="AR367" s="11" t="b">
        <v>0</v>
      </c>
      <c r="AS367" s="11" t="s">
        <v>84</v>
      </c>
      <c r="AT367" s="11" t="b">
        <v>0</v>
      </c>
      <c r="AU367" s="11" t="s">
        <v>78</v>
      </c>
      <c r="AV367" s="11" t="s">
        <v>78</v>
      </c>
      <c r="AW367" s="11" t="s">
        <v>78</v>
      </c>
      <c r="AX367" s="12">
        <v>43287</v>
      </c>
      <c r="AY367" s="11" t="s">
        <v>85</v>
      </c>
      <c r="AZ367" s="11" t="s">
        <v>86</v>
      </c>
      <c r="BA367" s="11" t="s">
        <v>87</v>
      </c>
      <c r="BB367" s="11" t="b">
        <v>0</v>
      </c>
      <c r="BC367" s="11">
        <v>2</v>
      </c>
      <c r="BD367" s="11">
        <v>2</v>
      </c>
      <c r="BE367" s="11">
        <v>702.21</v>
      </c>
      <c r="BF367" s="11">
        <v>0</v>
      </c>
      <c r="BG367" s="11"/>
      <c r="BH367" s="11">
        <v>0</v>
      </c>
      <c r="BI367" s="11">
        <v>0</v>
      </c>
      <c r="BJ367" s="13">
        <v>294.05</v>
      </c>
    </row>
    <row r="368" spans="1:62" x14ac:dyDescent="0.25">
      <c r="A368" s="10" t="s">
        <v>2376</v>
      </c>
      <c r="B368" s="11" t="s">
        <v>61</v>
      </c>
      <c r="C368" s="11" t="s">
        <v>62</v>
      </c>
      <c r="D368" s="11" t="s">
        <v>2377</v>
      </c>
      <c r="E368" s="11" t="s">
        <v>2377</v>
      </c>
      <c r="F368" s="11" t="s">
        <v>64</v>
      </c>
      <c r="G368" s="11" t="s">
        <v>2377</v>
      </c>
      <c r="H368" s="11" t="s">
        <v>2330</v>
      </c>
      <c r="I368" s="11" t="s">
        <v>66</v>
      </c>
      <c r="J368" s="11" t="s">
        <v>2378</v>
      </c>
      <c r="K368" s="28">
        <v>294.52</v>
      </c>
      <c r="L368" s="28">
        <f t="shared" si="6"/>
        <v>294.52</v>
      </c>
      <c r="M368" s="28" t="e">
        <f>L368*(VLOOKUP(I368,#REF!,2,FALSE))</f>
        <v>#REF!</v>
      </c>
      <c r="N368" s="11" t="s">
        <v>67</v>
      </c>
      <c r="O368" s="11" t="s">
        <v>68</v>
      </c>
      <c r="P368" s="11" t="s">
        <v>69</v>
      </c>
      <c r="Q368" s="12">
        <v>41919.516782407409</v>
      </c>
      <c r="R368" s="12">
        <v>45206.516782407409</v>
      </c>
      <c r="S368" s="11" t="s">
        <v>70</v>
      </c>
      <c r="T368" s="12">
        <v>45206</v>
      </c>
      <c r="U368" s="11" t="s">
        <v>71</v>
      </c>
      <c r="V368" s="11" t="s">
        <v>104</v>
      </c>
      <c r="W368" s="11" t="s">
        <v>73</v>
      </c>
      <c r="X368" s="11" t="s">
        <v>73</v>
      </c>
      <c r="Y368" s="11" t="s">
        <v>74</v>
      </c>
      <c r="Z368" s="11" t="s">
        <v>75</v>
      </c>
      <c r="AA368" s="11" t="s">
        <v>76</v>
      </c>
      <c r="AB368" s="11" t="s">
        <v>2379</v>
      </c>
      <c r="AC368" s="11" t="s">
        <v>78</v>
      </c>
      <c r="AD368" s="12"/>
      <c r="AE368" s="12"/>
      <c r="AF368" s="11"/>
      <c r="AG368" s="11" t="s">
        <v>78</v>
      </c>
      <c r="AH368" s="11" t="s">
        <v>78</v>
      </c>
      <c r="AI368" s="12"/>
      <c r="AJ368" s="11" t="s">
        <v>2380</v>
      </c>
      <c r="AK368" s="11" t="s">
        <v>78</v>
      </c>
      <c r="AL368" s="11" t="b">
        <v>0</v>
      </c>
      <c r="AM368" s="11" t="s">
        <v>2381</v>
      </c>
      <c r="AN368" s="11" t="b">
        <v>0</v>
      </c>
      <c r="AO368" s="11" t="b">
        <v>0</v>
      </c>
      <c r="AP368" s="11" t="b">
        <v>0</v>
      </c>
      <c r="AQ368" s="11" t="b">
        <v>0</v>
      </c>
      <c r="AR368" s="11" t="b">
        <v>0</v>
      </c>
      <c r="AS368" s="11" t="s">
        <v>84</v>
      </c>
      <c r="AT368" s="11" t="b">
        <v>0</v>
      </c>
      <c r="AU368" s="11" t="s">
        <v>1700</v>
      </c>
      <c r="AV368" s="11" t="s">
        <v>78</v>
      </c>
      <c r="AW368" s="11" t="s">
        <v>78</v>
      </c>
      <c r="AX368" s="12">
        <v>41908</v>
      </c>
      <c r="AY368" s="11" t="s">
        <v>85</v>
      </c>
      <c r="AZ368" s="11" t="s">
        <v>86</v>
      </c>
      <c r="BA368" s="11" t="s">
        <v>87</v>
      </c>
      <c r="BB368" s="11" t="b">
        <v>0</v>
      </c>
      <c r="BC368" s="11">
        <v>0</v>
      </c>
      <c r="BD368" s="11">
        <v>0</v>
      </c>
      <c r="BE368" s="11"/>
      <c r="BF368" s="11">
        <v>0</v>
      </c>
      <c r="BG368" s="11"/>
      <c r="BH368" s="11">
        <v>0</v>
      </c>
      <c r="BI368" s="11">
        <v>0</v>
      </c>
      <c r="BJ368" s="13">
        <v>294.52</v>
      </c>
    </row>
    <row r="369" spans="1:62" x14ac:dyDescent="0.25">
      <c r="A369" s="6" t="s">
        <v>154</v>
      </c>
      <c r="B369" s="7" t="s">
        <v>155</v>
      </c>
      <c r="C369" s="7" t="s">
        <v>156</v>
      </c>
      <c r="D369" s="7" t="s">
        <v>157</v>
      </c>
      <c r="E369" s="7" t="s">
        <v>157</v>
      </c>
      <c r="F369" s="7" t="s">
        <v>158</v>
      </c>
      <c r="G369" s="7" t="s">
        <v>157</v>
      </c>
      <c r="H369" s="7" t="s">
        <v>102</v>
      </c>
      <c r="I369" s="7" t="s">
        <v>159</v>
      </c>
      <c r="J369" s="7"/>
      <c r="K369" s="33">
        <v>295.69</v>
      </c>
      <c r="L369" s="33">
        <f t="shared" si="6"/>
        <v>295.69</v>
      </c>
      <c r="M369" s="33" t="e">
        <f>L369*(VLOOKUP(I369,#REF!,2,FALSE))</f>
        <v>#REF!</v>
      </c>
      <c r="N369" s="7" t="s">
        <v>67</v>
      </c>
      <c r="O369" s="7" t="s">
        <v>68</v>
      </c>
      <c r="P369" s="7" t="s">
        <v>160</v>
      </c>
      <c r="Q369" s="8">
        <v>38119</v>
      </c>
      <c r="R369" s="8">
        <v>45424</v>
      </c>
      <c r="S369" s="7" t="s">
        <v>78</v>
      </c>
      <c r="T369" s="8">
        <v>45424</v>
      </c>
      <c r="U369" s="7" t="s">
        <v>91</v>
      </c>
      <c r="V369" s="7" t="s">
        <v>104</v>
      </c>
      <c r="W369" s="7" t="s">
        <v>73</v>
      </c>
      <c r="X369" s="7" t="s">
        <v>73</v>
      </c>
      <c r="Y369" s="7" t="s">
        <v>74</v>
      </c>
      <c r="Z369" s="7" t="s">
        <v>115</v>
      </c>
      <c r="AA369" s="7" t="s">
        <v>161</v>
      </c>
      <c r="AB369" s="7" t="s">
        <v>162</v>
      </c>
      <c r="AC369" s="7" t="s">
        <v>78</v>
      </c>
      <c r="AD369" s="8"/>
      <c r="AE369" s="8"/>
      <c r="AF369" s="7"/>
      <c r="AG369" s="7" t="s">
        <v>78</v>
      </c>
      <c r="AH369" s="7" t="s">
        <v>78</v>
      </c>
      <c r="AI369" s="8"/>
      <c r="AJ369" s="7" t="s">
        <v>78</v>
      </c>
      <c r="AK369" s="7" t="s">
        <v>78</v>
      </c>
      <c r="AL369" s="7" t="b">
        <v>1</v>
      </c>
      <c r="AM369" s="7" t="s">
        <v>163</v>
      </c>
      <c r="AN369" s="7" t="b">
        <v>0</v>
      </c>
      <c r="AO369" s="7" t="b">
        <v>0</v>
      </c>
      <c r="AP369" s="7" t="b">
        <v>0</v>
      </c>
      <c r="AQ369" s="7" t="b">
        <v>0</v>
      </c>
      <c r="AR369" s="7" t="b">
        <v>0</v>
      </c>
      <c r="AS369" s="7" t="s">
        <v>96</v>
      </c>
      <c r="AT369" s="7" t="b">
        <v>0</v>
      </c>
      <c r="AU369" s="7" t="s">
        <v>78</v>
      </c>
      <c r="AV369" s="7" t="s">
        <v>78</v>
      </c>
      <c r="AW369" s="7" t="s">
        <v>78</v>
      </c>
      <c r="AX369" s="8">
        <v>38156</v>
      </c>
      <c r="AY369" s="7" t="s">
        <v>85</v>
      </c>
      <c r="AZ369" s="7" t="s">
        <v>86</v>
      </c>
      <c r="BA369" s="7" t="s">
        <v>87</v>
      </c>
      <c r="BB369" s="7" t="b">
        <v>0</v>
      </c>
      <c r="BC369" s="7">
        <v>0</v>
      </c>
      <c r="BD369" s="7">
        <v>0</v>
      </c>
      <c r="BE369" s="7"/>
      <c r="BF369" s="7">
        <v>0</v>
      </c>
      <c r="BG369" s="7"/>
      <c r="BH369" s="7">
        <v>0</v>
      </c>
      <c r="BI369" s="7">
        <v>0</v>
      </c>
      <c r="BJ369" s="9">
        <v>295.69</v>
      </c>
    </row>
    <row r="370" spans="1:62" x14ac:dyDescent="0.25">
      <c r="A370" s="10" t="s">
        <v>2766</v>
      </c>
      <c r="B370" s="11" t="s">
        <v>1395</v>
      </c>
      <c r="C370" s="11" t="s">
        <v>1396</v>
      </c>
      <c r="D370" s="11" t="s">
        <v>2767</v>
      </c>
      <c r="E370" s="11" t="s">
        <v>2767</v>
      </c>
      <c r="F370" s="11" t="s">
        <v>64</v>
      </c>
      <c r="G370" s="11" t="s">
        <v>2767</v>
      </c>
      <c r="H370" s="11" t="s">
        <v>2330</v>
      </c>
      <c r="I370" s="11" t="s">
        <v>1397</v>
      </c>
      <c r="J370" s="11" t="s">
        <v>2686</v>
      </c>
      <c r="K370" s="28">
        <v>295.72000000000003</v>
      </c>
      <c r="L370" s="28">
        <f t="shared" si="6"/>
        <v>295.72000000000003</v>
      </c>
      <c r="M370" s="28" t="e">
        <f>L370*(VLOOKUP(I370,#REF!,2,FALSE))</f>
        <v>#REF!</v>
      </c>
      <c r="N370" s="11" t="s">
        <v>67</v>
      </c>
      <c r="O370" s="11" t="s">
        <v>68</v>
      </c>
      <c r="P370" s="11" t="s">
        <v>69</v>
      </c>
      <c r="Q370" s="12">
        <v>42196.586006944446</v>
      </c>
      <c r="R370" s="12">
        <v>45484.586006944446</v>
      </c>
      <c r="S370" s="11" t="s">
        <v>70</v>
      </c>
      <c r="T370" s="12">
        <v>45484</v>
      </c>
      <c r="U370" s="11" t="s">
        <v>71</v>
      </c>
      <c r="V370" s="11" t="s">
        <v>104</v>
      </c>
      <c r="W370" s="11" t="s">
        <v>73</v>
      </c>
      <c r="X370" s="11" t="s">
        <v>73</v>
      </c>
      <c r="Y370" s="11" t="s">
        <v>74</v>
      </c>
      <c r="Z370" s="11" t="s">
        <v>106</v>
      </c>
      <c r="AA370" s="11" t="s">
        <v>1398</v>
      </c>
      <c r="AB370" s="11" t="s">
        <v>2768</v>
      </c>
      <c r="AC370" s="11" t="s">
        <v>78</v>
      </c>
      <c r="AD370" s="12"/>
      <c r="AE370" s="12"/>
      <c r="AF370" s="11"/>
      <c r="AG370" s="11" t="s">
        <v>78</v>
      </c>
      <c r="AH370" s="11" t="s">
        <v>78</v>
      </c>
      <c r="AI370" s="12"/>
      <c r="AJ370" s="11" t="s">
        <v>2769</v>
      </c>
      <c r="AK370" s="11" t="s">
        <v>78</v>
      </c>
      <c r="AL370" s="11" t="b">
        <v>0</v>
      </c>
      <c r="AM370" s="11" t="s">
        <v>2770</v>
      </c>
      <c r="AN370" s="11" t="b">
        <v>0</v>
      </c>
      <c r="AO370" s="11" t="b">
        <v>0</v>
      </c>
      <c r="AP370" s="11" t="b">
        <v>0</v>
      </c>
      <c r="AQ370" s="11" t="b">
        <v>0</v>
      </c>
      <c r="AR370" s="11" t="b">
        <v>0</v>
      </c>
      <c r="AS370" s="11" t="s">
        <v>84</v>
      </c>
      <c r="AT370" s="11" t="b">
        <v>0</v>
      </c>
      <c r="AU370" s="11" t="s">
        <v>1700</v>
      </c>
      <c r="AV370" s="11" t="s">
        <v>78</v>
      </c>
      <c r="AW370" s="11" t="s">
        <v>78</v>
      </c>
      <c r="AX370" s="12">
        <v>42192</v>
      </c>
      <c r="AY370" s="11" t="s">
        <v>85</v>
      </c>
      <c r="AZ370" s="11" t="s">
        <v>86</v>
      </c>
      <c r="BA370" s="11" t="s">
        <v>87</v>
      </c>
      <c r="BB370" s="11" t="b">
        <v>0</v>
      </c>
      <c r="BC370" s="11">
        <v>1</v>
      </c>
      <c r="BD370" s="11">
        <v>1</v>
      </c>
      <c r="BE370" s="11">
        <v>100</v>
      </c>
      <c r="BF370" s="11">
        <v>0</v>
      </c>
      <c r="BG370" s="11"/>
      <c r="BH370" s="11">
        <v>0</v>
      </c>
      <c r="BI370" s="11">
        <v>0</v>
      </c>
      <c r="BJ370" s="13">
        <v>295.72000000000003</v>
      </c>
    </row>
    <row r="371" spans="1:62" x14ac:dyDescent="0.25">
      <c r="A371" s="10" t="s">
        <v>600</v>
      </c>
      <c r="B371" s="11" t="s">
        <v>61</v>
      </c>
      <c r="C371" s="11" t="s">
        <v>62</v>
      </c>
      <c r="D371" s="11" t="s">
        <v>228</v>
      </c>
      <c r="E371" s="11" t="s">
        <v>228</v>
      </c>
      <c r="F371" s="11" t="s">
        <v>64</v>
      </c>
      <c r="G371" s="11" t="s">
        <v>228</v>
      </c>
      <c r="H371" s="11" t="s">
        <v>281</v>
      </c>
      <c r="I371" s="11" t="s">
        <v>66</v>
      </c>
      <c r="J371" s="11" t="s">
        <v>282</v>
      </c>
      <c r="K371" s="28">
        <v>296.10000000000002</v>
      </c>
      <c r="L371" s="28">
        <f t="shared" si="6"/>
        <v>296.10000000000002</v>
      </c>
      <c r="M371" s="28" t="e">
        <f>L371*(VLOOKUP(I371,#REF!,2,FALSE))</f>
        <v>#REF!</v>
      </c>
      <c r="N371" s="11" t="s">
        <v>67</v>
      </c>
      <c r="O371" s="11" t="s">
        <v>68</v>
      </c>
      <c r="P371" s="11" t="s">
        <v>69</v>
      </c>
      <c r="Q371" s="12">
        <v>44225</v>
      </c>
      <c r="R371" s="12">
        <v>45320.596226851849</v>
      </c>
      <c r="S371" s="11" t="s">
        <v>70</v>
      </c>
      <c r="T371" s="12">
        <v>45320</v>
      </c>
      <c r="U371" s="11" t="s">
        <v>215</v>
      </c>
      <c r="V371" s="11" t="s">
        <v>104</v>
      </c>
      <c r="W371" s="11" t="s">
        <v>73</v>
      </c>
      <c r="X371" s="11" t="s">
        <v>73</v>
      </c>
      <c r="Y371" s="11" t="s">
        <v>92</v>
      </c>
      <c r="Z371" s="11" t="s">
        <v>75</v>
      </c>
      <c r="AA371" s="11" t="s">
        <v>122</v>
      </c>
      <c r="AB371" s="11" t="s">
        <v>601</v>
      </c>
      <c r="AC371" s="11" t="s">
        <v>78</v>
      </c>
      <c r="AD371" s="12"/>
      <c r="AE371" s="12"/>
      <c r="AF371" s="11"/>
      <c r="AG371" s="11" t="s">
        <v>78</v>
      </c>
      <c r="AH371" s="11" t="s">
        <v>78</v>
      </c>
      <c r="AI371" s="12"/>
      <c r="AJ371" s="11" t="s">
        <v>602</v>
      </c>
      <c r="AK371" s="11" t="s">
        <v>78</v>
      </c>
      <c r="AL371" s="11" t="b">
        <v>0</v>
      </c>
      <c r="AM371" s="11" t="s">
        <v>603</v>
      </c>
      <c r="AN371" s="11" t="b">
        <v>0</v>
      </c>
      <c r="AO371" s="11" t="b">
        <v>0</v>
      </c>
      <c r="AP371" s="11" t="b">
        <v>0</v>
      </c>
      <c r="AQ371" s="11" t="b">
        <v>0</v>
      </c>
      <c r="AR371" s="11" t="b">
        <v>0</v>
      </c>
      <c r="AS371" s="11" t="s">
        <v>84</v>
      </c>
      <c r="AT371" s="11" t="b">
        <v>0</v>
      </c>
      <c r="AU371" s="11" t="s">
        <v>317</v>
      </c>
      <c r="AV371" s="11" t="s">
        <v>78</v>
      </c>
      <c r="AW371" s="11" t="s">
        <v>78</v>
      </c>
      <c r="AX371" s="12">
        <v>44221</v>
      </c>
      <c r="AY371" s="11" t="s">
        <v>85</v>
      </c>
      <c r="AZ371" s="11" t="s">
        <v>86</v>
      </c>
      <c r="BA371" s="11" t="s">
        <v>87</v>
      </c>
      <c r="BB371" s="11" t="b">
        <v>0</v>
      </c>
      <c r="BC371" s="11">
        <v>0</v>
      </c>
      <c r="BD371" s="11">
        <v>0</v>
      </c>
      <c r="BE371" s="11"/>
      <c r="BF371" s="11">
        <v>0</v>
      </c>
      <c r="BG371" s="11"/>
      <c r="BH371" s="11">
        <v>0</v>
      </c>
      <c r="BI371" s="11">
        <v>0</v>
      </c>
      <c r="BJ371" s="13">
        <v>296.10000000000002</v>
      </c>
    </row>
    <row r="372" spans="1:62" x14ac:dyDescent="0.25">
      <c r="A372" s="10" t="s">
        <v>2788</v>
      </c>
      <c r="B372" s="11" t="s">
        <v>1395</v>
      </c>
      <c r="C372" s="11" t="s">
        <v>1396</v>
      </c>
      <c r="D372" s="11" t="s">
        <v>1252</v>
      </c>
      <c r="E372" s="11" t="s">
        <v>1252</v>
      </c>
      <c r="F372" s="11" t="s">
        <v>64</v>
      </c>
      <c r="G372" s="11" t="s">
        <v>1252</v>
      </c>
      <c r="H372" s="11" t="s">
        <v>2330</v>
      </c>
      <c r="I372" s="11" t="s">
        <v>1397</v>
      </c>
      <c r="J372" s="11" t="s">
        <v>2691</v>
      </c>
      <c r="K372" s="28">
        <v>296.82</v>
      </c>
      <c r="L372" s="28">
        <f t="shared" si="6"/>
        <v>296.82</v>
      </c>
      <c r="M372" s="28" t="e">
        <f>L372*(VLOOKUP(I372,#REF!,2,FALSE))</f>
        <v>#REF!</v>
      </c>
      <c r="N372" s="11" t="s">
        <v>67</v>
      </c>
      <c r="O372" s="11" t="s">
        <v>68</v>
      </c>
      <c r="P372" s="11" t="s">
        <v>69</v>
      </c>
      <c r="Q372" s="12">
        <v>42581.694131944445</v>
      </c>
      <c r="R372" s="12">
        <v>45503.694131944445</v>
      </c>
      <c r="S372" s="11" t="s">
        <v>70</v>
      </c>
      <c r="T372" s="12">
        <v>45503</v>
      </c>
      <c r="U372" s="11" t="s">
        <v>71</v>
      </c>
      <c r="V372" s="11" t="s">
        <v>104</v>
      </c>
      <c r="W372" s="11" t="s">
        <v>73</v>
      </c>
      <c r="X372" s="11" t="s">
        <v>73</v>
      </c>
      <c r="Y372" s="11" t="s">
        <v>105</v>
      </c>
      <c r="Z372" s="11" t="s">
        <v>106</v>
      </c>
      <c r="AA372" s="11" t="s">
        <v>1398</v>
      </c>
      <c r="AB372" s="11" t="s">
        <v>1964</v>
      </c>
      <c r="AC372" s="11" t="s">
        <v>2789</v>
      </c>
      <c r="AD372" s="12"/>
      <c r="AE372" s="12"/>
      <c r="AF372" s="11"/>
      <c r="AG372" s="11" t="s">
        <v>78</v>
      </c>
      <c r="AH372" s="11" t="s">
        <v>78</v>
      </c>
      <c r="AI372" s="12"/>
      <c r="AJ372" s="11" t="s">
        <v>78</v>
      </c>
      <c r="AK372" s="11" t="s">
        <v>78</v>
      </c>
      <c r="AL372" s="11" t="b">
        <v>0</v>
      </c>
      <c r="AM372" s="11" t="s">
        <v>2790</v>
      </c>
      <c r="AN372" s="11" t="b">
        <v>0</v>
      </c>
      <c r="AO372" s="11" t="b">
        <v>0</v>
      </c>
      <c r="AP372" s="11" t="b">
        <v>0</v>
      </c>
      <c r="AQ372" s="11" t="b">
        <v>0</v>
      </c>
      <c r="AR372" s="11" t="b">
        <v>0</v>
      </c>
      <c r="AS372" s="11" t="s">
        <v>84</v>
      </c>
      <c r="AT372" s="11" t="b">
        <v>0</v>
      </c>
      <c r="AU372" s="11" t="s">
        <v>1700</v>
      </c>
      <c r="AV372" s="11" t="s">
        <v>78</v>
      </c>
      <c r="AW372" s="11" t="s">
        <v>78</v>
      </c>
      <c r="AX372" s="12">
        <v>42566</v>
      </c>
      <c r="AY372" s="11" t="s">
        <v>85</v>
      </c>
      <c r="AZ372" s="11" t="s">
        <v>86</v>
      </c>
      <c r="BA372" s="11" t="s">
        <v>87</v>
      </c>
      <c r="BB372" s="11" t="b">
        <v>0</v>
      </c>
      <c r="BC372" s="11">
        <v>8</v>
      </c>
      <c r="BD372" s="11">
        <v>7</v>
      </c>
      <c r="BE372" s="11">
        <v>2514.7399999999998</v>
      </c>
      <c r="BF372" s="11">
        <v>2</v>
      </c>
      <c r="BG372" s="11">
        <v>78.430000000000007</v>
      </c>
      <c r="BH372" s="11">
        <v>2</v>
      </c>
      <c r="BI372" s="11">
        <v>78.430000000000007</v>
      </c>
      <c r="BJ372" s="13">
        <v>296.82</v>
      </c>
    </row>
    <row r="373" spans="1:62" x14ac:dyDescent="0.25">
      <c r="A373" s="10" t="s">
        <v>665</v>
      </c>
      <c r="B373" s="11" t="s">
        <v>61</v>
      </c>
      <c r="C373" s="11" t="s">
        <v>62</v>
      </c>
      <c r="D373" s="11" t="s">
        <v>666</v>
      </c>
      <c r="E373" s="11" t="s">
        <v>666</v>
      </c>
      <c r="F373" s="11" t="s">
        <v>64</v>
      </c>
      <c r="G373" s="11" t="s">
        <v>667</v>
      </c>
      <c r="H373" s="11" t="s">
        <v>336</v>
      </c>
      <c r="I373" s="11" t="s">
        <v>66</v>
      </c>
      <c r="J373" s="11"/>
      <c r="K373" s="28">
        <v>298.47000000000003</v>
      </c>
      <c r="L373" s="28">
        <f t="shared" si="6"/>
        <v>298.47000000000003</v>
      </c>
      <c r="M373" s="28" t="e">
        <f>L373*(VLOOKUP(I373,#REF!,2,FALSE))</f>
        <v>#REF!</v>
      </c>
      <c r="N373" s="11" t="s">
        <v>67</v>
      </c>
      <c r="O373" s="11" t="s">
        <v>68</v>
      </c>
      <c r="P373" s="11" t="s">
        <v>69</v>
      </c>
      <c r="Q373" s="12">
        <v>44375.547546296293</v>
      </c>
      <c r="R373" s="12">
        <v>45471.547546296293</v>
      </c>
      <c r="S373" s="11" t="s">
        <v>70</v>
      </c>
      <c r="T373" s="12">
        <v>45471</v>
      </c>
      <c r="U373" s="11" t="s">
        <v>71</v>
      </c>
      <c r="V373" s="11" t="s">
        <v>104</v>
      </c>
      <c r="W373" s="11" t="s">
        <v>73</v>
      </c>
      <c r="X373" s="11" t="s">
        <v>73</v>
      </c>
      <c r="Y373" s="11" t="s">
        <v>74</v>
      </c>
      <c r="Z373" s="11" t="s">
        <v>75</v>
      </c>
      <c r="AA373" s="11" t="s">
        <v>76</v>
      </c>
      <c r="AB373" s="11" t="s">
        <v>668</v>
      </c>
      <c r="AC373" s="11" t="s">
        <v>78</v>
      </c>
      <c r="AD373" s="12"/>
      <c r="AE373" s="12"/>
      <c r="AF373" s="11"/>
      <c r="AG373" s="11" t="s">
        <v>78</v>
      </c>
      <c r="AH373" s="11" t="s">
        <v>78</v>
      </c>
      <c r="AI373" s="12"/>
      <c r="AJ373" s="11" t="s">
        <v>78</v>
      </c>
      <c r="AK373" s="11" t="s">
        <v>78</v>
      </c>
      <c r="AL373" s="11" t="b">
        <v>0</v>
      </c>
      <c r="AM373" s="11" t="s">
        <v>669</v>
      </c>
      <c r="AN373" s="11" t="b">
        <v>0</v>
      </c>
      <c r="AO373" s="11" t="b">
        <v>0</v>
      </c>
      <c r="AP373" s="11" t="b">
        <v>0</v>
      </c>
      <c r="AQ373" s="11" t="b">
        <v>0</v>
      </c>
      <c r="AR373" s="11" t="b">
        <v>0</v>
      </c>
      <c r="AS373" s="11" t="s">
        <v>84</v>
      </c>
      <c r="AT373" s="11" t="b">
        <v>0</v>
      </c>
      <c r="AU373" s="11" t="s">
        <v>670</v>
      </c>
      <c r="AV373" s="11" t="s">
        <v>78</v>
      </c>
      <c r="AW373" s="11" t="s">
        <v>78</v>
      </c>
      <c r="AX373" s="12">
        <v>44337</v>
      </c>
      <c r="AY373" s="11" t="s">
        <v>85</v>
      </c>
      <c r="AZ373" s="11" t="s">
        <v>86</v>
      </c>
      <c r="BA373" s="11" t="s">
        <v>87</v>
      </c>
      <c r="BB373" s="11" t="b">
        <v>0</v>
      </c>
      <c r="BC373" s="11">
        <v>0</v>
      </c>
      <c r="BD373" s="11">
        <v>0</v>
      </c>
      <c r="BE373" s="11"/>
      <c r="BF373" s="11">
        <v>0</v>
      </c>
      <c r="BG373" s="11"/>
      <c r="BH373" s="11">
        <v>0</v>
      </c>
      <c r="BI373" s="11">
        <v>0</v>
      </c>
      <c r="BJ373" s="13">
        <v>298.47000000000003</v>
      </c>
    </row>
    <row r="374" spans="1:62" x14ac:dyDescent="0.25">
      <c r="A374" s="10" t="s">
        <v>2367</v>
      </c>
      <c r="B374" s="11" t="s">
        <v>61</v>
      </c>
      <c r="C374" s="11" t="s">
        <v>62</v>
      </c>
      <c r="D374" s="11" t="s">
        <v>2368</v>
      </c>
      <c r="E374" s="11" t="s">
        <v>2368</v>
      </c>
      <c r="F374" s="11" t="s">
        <v>64</v>
      </c>
      <c r="G374" s="11" t="s">
        <v>2368</v>
      </c>
      <c r="H374" s="11" t="s">
        <v>2330</v>
      </c>
      <c r="I374" s="11" t="s">
        <v>66</v>
      </c>
      <c r="J374" s="11" t="s">
        <v>2363</v>
      </c>
      <c r="K374" s="28">
        <v>298.63</v>
      </c>
      <c r="L374" s="28">
        <f t="shared" si="6"/>
        <v>298.63</v>
      </c>
      <c r="M374" s="28" t="e">
        <f>L374*(VLOOKUP(I374,#REF!,2,FALSE))</f>
        <v>#REF!</v>
      </c>
      <c r="N374" s="11" t="s">
        <v>67</v>
      </c>
      <c r="O374" s="11" t="s">
        <v>68</v>
      </c>
      <c r="P374" s="11" t="s">
        <v>69</v>
      </c>
      <c r="Q374" s="12">
        <v>41784.357974537037</v>
      </c>
      <c r="R374" s="12">
        <v>45437.357974537037</v>
      </c>
      <c r="S374" s="11" t="s">
        <v>70</v>
      </c>
      <c r="T374" s="12">
        <v>45437</v>
      </c>
      <c r="U374" s="11" t="s">
        <v>71</v>
      </c>
      <c r="V374" s="11" t="s">
        <v>104</v>
      </c>
      <c r="W374" s="11" t="s">
        <v>73</v>
      </c>
      <c r="X374" s="11" t="s">
        <v>73</v>
      </c>
      <c r="Y374" s="11" t="s">
        <v>105</v>
      </c>
      <c r="Z374" s="11" t="s">
        <v>75</v>
      </c>
      <c r="AA374" s="11" t="s">
        <v>122</v>
      </c>
      <c r="AB374" s="11" t="s">
        <v>2369</v>
      </c>
      <c r="AC374" s="11" t="s">
        <v>78</v>
      </c>
      <c r="AD374" s="12"/>
      <c r="AE374" s="12"/>
      <c r="AF374" s="11"/>
      <c r="AG374" s="11" t="s">
        <v>78</v>
      </c>
      <c r="AH374" s="11" t="s">
        <v>78</v>
      </c>
      <c r="AI374" s="12"/>
      <c r="AJ374" s="11" t="s">
        <v>78</v>
      </c>
      <c r="AK374" s="11" t="s">
        <v>78</v>
      </c>
      <c r="AL374" s="11" t="b">
        <v>0</v>
      </c>
      <c r="AM374" s="11" t="s">
        <v>2370</v>
      </c>
      <c r="AN374" s="11" t="b">
        <v>0</v>
      </c>
      <c r="AO374" s="11" t="b">
        <v>0</v>
      </c>
      <c r="AP374" s="11" t="b">
        <v>0</v>
      </c>
      <c r="AQ374" s="11" t="b">
        <v>0</v>
      </c>
      <c r="AR374" s="11" t="b">
        <v>0</v>
      </c>
      <c r="AS374" s="11" t="s">
        <v>84</v>
      </c>
      <c r="AT374" s="11" t="b">
        <v>0</v>
      </c>
      <c r="AU374" s="11" t="s">
        <v>1700</v>
      </c>
      <c r="AV374" s="11" t="s">
        <v>78</v>
      </c>
      <c r="AW374" s="11" t="s">
        <v>78</v>
      </c>
      <c r="AX374" s="12">
        <v>41793</v>
      </c>
      <c r="AY374" s="11" t="s">
        <v>85</v>
      </c>
      <c r="AZ374" s="11" t="s">
        <v>86</v>
      </c>
      <c r="BA374" s="11" t="s">
        <v>87</v>
      </c>
      <c r="BB374" s="11" t="b">
        <v>0</v>
      </c>
      <c r="BC374" s="11">
        <v>1</v>
      </c>
      <c r="BD374" s="11">
        <v>1</v>
      </c>
      <c r="BE374" s="11">
        <v>150</v>
      </c>
      <c r="BF374" s="11">
        <v>0</v>
      </c>
      <c r="BG374" s="11"/>
      <c r="BH374" s="11">
        <v>0</v>
      </c>
      <c r="BI374" s="11">
        <v>0</v>
      </c>
      <c r="BJ374" s="13">
        <v>298.63</v>
      </c>
    </row>
    <row r="375" spans="1:62" x14ac:dyDescent="0.25">
      <c r="A375" s="6" t="s">
        <v>700</v>
      </c>
      <c r="B375" s="7" t="s">
        <v>61</v>
      </c>
      <c r="C375" s="7" t="s">
        <v>62</v>
      </c>
      <c r="D375" s="7" t="s">
        <v>701</v>
      </c>
      <c r="E375" s="7" t="s">
        <v>701</v>
      </c>
      <c r="F375" s="7" t="s">
        <v>64</v>
      </c>
      <c r="G375" s="7" t="s">
        <v>701</v>
      </c>
      <c r="H375" s="7" t="s">
        <v>281</v>
      </c>
      <c r="I375" s="7" t="s">
        <v>66</v>
      </c>
      <c r="J375" s="7" t="s">
        <v>282</v>
      </c>
      <c r="K375" s="33">
        <v>298.63</v>
      </c>
      <c r="L375" s="33">
        <f t="shared" si="6"/>
        <v>298.63</v>
      </c>
      <c r="M375" s="33" t="e">
        <f>L375*(VLOOKUP(I375,#REF!,2,FALSE))</f>
        <v>#REF!</v>
      </c>
      <c r="N375" s="7" t="s">
        <v>67</v>
      </c>
      <c r="O375" s="7" t="s">
        <v>68</v>
      </c>
      <c r="P375" s="7" t="s">
        <v>69</v>
      </c>
      <c r="Q375" s="8">
        <v>44699.485023148147</v>
      </c>
      <c r="R375" s="8">
        <v>45430.352094907408</v>
      </c>
      <c r="S375" s="7" t="s">
        <v>70</v>
      </c>
      <c r="T375" s="8">
        <v>45430</v>
      </c>
      <c r="U375" s="7" t="s">
        <v>71</v>
      </c>
      <c r="V375" s="7" t="s">
        <v>104</v>
      </c>
      <c r="W375" s="7" t="s">
        <v>73</v>
      </c>
      <c r="X375" s="7" t="s">
        <v>73</v>
      </c>
      <c r="Y375" s="7" t="s">
        <v>287</v>
      </c>
      <c r="Z375" s="7" t="s">
        <v>75</v>
      </c>
      <c r="AA375" s="7" t="s">
        <v>122</v>
      </c>
      <c r="AB375" s="7" t="s">
        <v>702</v>
      </c>
      <c r="AC375" s="7" t="s">
        <v>78</v>
      </c>
      <c r="AD375" s="8"/>
      <c r="AE375" s="8"/>
      <c r="AF375" s="7"/>
      <c r="AG375" s="7" t="s">
        <v>78</v>
      </c>
      <c r="AH375" s="7" t="s">
        <v>78</v>
      </c>
      <c r="AI375" s="8"/>
      <c r="AJ375" s="7" t="s">
        <v>703</v>
      </c>
      <c r="AK375" s="7" t="s">
        <v>78</v>
      </c>
      <c r="AL375" s="7" t="b">
        <v>0</v>
      </c>
      <c r="AM375" s="7" t="s">
        <v>704</v>
      </c>
      <c r="AN375" s="7" t="b">
        <v>0</v>
      </c>
      <c r="AO375" s="7" t="b">
        <v>0</v>
      </c>
      <c r="AP375" s="7" t="b">
        <v>0</v>
      </c>
      <c r="AQ375" s="7" t="b">
        <v>0</v>
      </c>
      <c r="AR375" s="7" t="b">
        <v>0</v>
      </c>
      <c r="AS375" s="7" t="s">
        <v>84</v>
      </c>
      <c r="AT375" s="7" t="b">
        <v>0</v>
      </c>
      <c r="AU375" s="7" t="s">
        <v>317</v>
      </c>
      <c r="AV375" s="7" t="s">
        <v>78</v>
      </c>
      <c r="AW375" s="7" t="s">
        <v>78</v>
      </c>
      <c r="AX375" s="8">
        <v>44680</v>
      </c>
      <c r="AY375" s="7" t="s">
        <v>85</v>
      </c>
      <c r="AZ375" s="7" t="s">
        <v>86</v>
      </c>
      <c r="BA375" s="7" t="s">
        <v>87</v>
      </c>
      <c r="BB375" s="7" t="b">
        <v>0</v>
      </c>
      <c r="BC375" s="7">
        <v>0</v>
      </c>
      <c r="BD375" s="7">
        <v>0</v>
      </c>
      <c r="BE375" s="7"/>
      <c r="BF375" s="7">
        <v>0</v>
      </c>
      <c r="BG375" s="7"/>
      <c r="BH375" s="7">
        <v>0</v>
      </c>
      <c r="BI375" s="7">
        <v>0</v>
      </c>
      <c r="BJ375" s="9">
        <v>298.63</v>
      </c>
    </row>
    <row r="376" spans="1:62" x14ac:dyDescent="0.25">
      <c r="A376" s="6" t="s">
        <v>948</v>
      </c>
      <c r="B376" s="7" t="s">
        <v>61</v>
      </c>
      <c r="C376" s="7" t="s">
        <v>62</v>
      </c>
      <c r="D376" s="7" t="s">
        <v>653</v>
      </c>
      <c r="E376" s="7" t="s">
        <v>653</v>
      </c>
      <c r="F376" s="7" t="s">
        <v>64</v>
      </c>
      <c r="G376" s="7" t="s">
        <v>653</v>
      </c>
      <c r="H376" s="7" t="s">
        <v>281</v>
      </c>
      <c r="I376" s="7" t="s">
        <v>66</v>
      </c>
      <c r="J376" s="7" t="s">
        <v>282</v>
      </c>
      <c r="K376" s="33">
        <v>298.95</v>
      </c>
      <c r="L376" s="33">
        <f t="shared" si="6"/>
        <v>298.95</v>
      </c>
      <c r="M376" s="33" t="e">
        <f>L376*(VLOOKUP(I376,#REF!,2,FALSE))</f>
        <v>#REF!</v>
      </c>
      <c r="N376" s="7" t="s">
        <v>67</v>
      </c>
      <c r="O376" s="7" t="s">
        <v>68</v>
      </c>
      <c r="P376" s="7" t="s">
        <v>69</v>
      </c>
      <c r="Q376" s="8">
        <v>45054.388287037036</v>
      </c>
      <c r="R376" s="8">
        <v>45420.573009259257</v>
      </c>
      <c r="S376" s="7" t="s">
        <v>70</v>
      </c>
      <c r="T376" s="8">
        <v>45420</v>
      </c>
      <c r="U376" s="7" t="s">
        <v>71</v>
      </c>
      <c r="V376" s="7" t="s">
        <v>104</v>
      </c>
      <c r="W376" s="7" t="s">
        <v>73</v>
      </c>
      <c r="X376" s="7" t="s">
        <v>73</v>
      </c>
      <c r="Y376" s="7" t="s">
        <v>287</v>
      </c>
      <c r="Z376" s="7" t="s">
        <v>75</v>
      </c>
      <c r="AA376" s="7" t="s">
        <v>122</v>
      </c>
      <c r="AB376" s="7" t="s">
        <v>949</v>
      </c>
      <c r="AC376" s="7" t="s">
        <v>78</v>
      </c>
      <c r="AD376" s="8"/>
      <c r="AE376" s="8"/>
      <c r="AF376" s="7"/>
      <c r="AG376" s="7" t="s">
        <v>78</v>
      </c>
      <c r="AH376" s="7" t="s">
        <v>78</v>
      </c>
      <c r="AI376" s="8"/>
      <c r="AJ376" s="7" t="s">
        <v>950</v>
      </c>
      <c r="AK376" s="7" t="s">
        <v>78</v>
      </c>
      <c r="AL376" s="7" t="b">
        <v>0</v>
      </c>
      <c r="AM376" s="7" t="s">
        <v>951</v>
      </c>
      <c r="AN376" s="7" t="b">
        <v>0</v>
      </c>
      <c r="AO376" s="7" t="b">
        <v>0</v>
      </c>
      <c r="AP376" s="7" t="b">
        <v>0</v>
      </c>
      <c r="AQ376" s="7" t="b">
        <v>0</v>
      </c>
      <c r="AR376" s="7" t="b">
        <v>0</v>
      </c>
      <c r="AS376" s="7" t="s">
        <v>84</v>
      </c>
      <c r="AT376" s="7" t="b">
        <v>0</v>
      </c>
      <c r="AU376" s="7" t="s">
        <v>710</v>
      </c>
      <c r="AV376" s="7" t="s">
        <v>78</v>
      </c>
      <c r="AW376" s="7" t="s">
        <v>78</v>
      </c>
      <c r="AX376" s="8">
        <v>45055</v>
      </c>
      <c r="AY376" s="7" t="s">
        <v>85</v>
      </c>
      <c r="AZ376" s="7" t="s">
        <v>86</v>
      </c>
      <c r="BA376" s="7" t="s">
        <v>87</v>
      </c>
      <c r="BB376" s="7" t="b">
        <v>0</v>
      </c>
      <c r="BC376" s="7">
        <v>0</v>
      </c>
      <c r="BD376" s="7">
        <v>0</v>
      </c>
      <c r="BE376" s="7"/>
      <c r="BF376" s="7">
        <v>0</v>
      </c>
      <c r="BG376" s="7"/>
      <c r="BH376" s="7">
        <v>0</v>
      </c>
      <c r="BI376" s="7">
        <v>0</v>
      </c>
      <c r="BJ376" s="9">
        <v>298.95</v>
      </c>
    </row>
    <row r="377" spans="1:62" x14ac:dyDescent="0.25">
      <c r="A377" s="6" t="s">
        <v>1374</v>
      </c>
      <c r="B377" s="7" t="s">
        <v>1174</v>
      </c>
      <c r="C377" s="7" t="s">
        <v>1175</v>
      </c>
      <c r="D377" s="7" t="s">
        <v>1375</v>
      </c>
      <c r="E377" s="7" t="s">
        <v>1375</v>
      </c>
      <c r="F377" s="7" t="s">
        <v>64</v>
      </c>
      <c r="G377" s="7" t="s">
        <v>1375</v>
      </c>
      <c r="H377" s="7" t="s">
        <v>532</v>
      </c>
      <c r="I377" s="7" t="s">
        <v>1176</v>
      </c>
      <c r="J377" s="7"/>
      <c r="K377" s="33">
        <v>299.36</v>
      </c>
      <c r="L377" s="33">
        <f t="shared" si="6"/>
        <v>299.36</v>
      </c>
      <c r="M377" s="33" t="e">
        <f>L377*(VLOOKUP(I377,#REF!,2,FALSE))</f>
        <v>#REF!</v>
      </c>
      <c r="N377" s="7" t="s">
        <v>67</v>
      </c>
      <c r="O377" s="7" t="s">
        <v>68</v>
      </c>
      <c r="P377" s="7" t="s">
        <v>69</v>
      </c>
      <c r="Q377" s="8">
        <v>39760</v>
      </c>
      <c r="R377" s="8">
        <v>45238</v>
      </c>
      <c r="S377" s="7" t="s">
        <v>78</v>
      </c>
      <c r="T377" s="8">
        <v>45238</v>
      </c>
      <c r="U377" s="7" t="s">
        <v>91</v>
      </c>
      <c r="V377" s="7" t="s">
        <v>104</v>
      </c>
      <c r="W377" s="7" t="s">
        <v>73</v>
      </c>
      <c r="X377" s="7" t="s">
        <v>73</v>
      </c>
      <c r="Y377" s="7" t="s">
        <v>135</v>
      </c>
      <c r="Z377" s="7" t="s">
        <v>106</v>
      </c>
      <c r="AA377" s="7" t="s">
        <v>1178</v>
      </c>
      <c r="AB377" s="7" t="s">
        <v>1376</v>
      </c>
      <c r="AC377" s="7" t="s">
        <v>78</v>
      </c>
      <c r="AD377" s="8"/>
      <c r="AE377" s="8"/>
      <c r="AF377" s="7"/>
      <c r="AG377" s="7" t="s">
        <v>78</v>
      </c>
      <c r="AH377" s="7" t="s">
        <v>78</v>
      </c>
      <c r="AI377" s="8"/>
      <c r="AJ377" s="7" t="s">
        <v>78</v>
      </c>
      <c r="AK377" s="7" t="s">
        <v>78</v>
      </c>
      <c r="AL377" s="7" t="b">
        <v>1</v>
      </c>
      <c r="AM377" s="7" t="s">
        <v>1377</v>
      </c>
      <c r="AN377" s="7" t="b">
        <v>0</v>
      </c>
      <c r="AO377" s="7" t="b">
        <v>0</v>
      </c>
      <c r="AP377" s="7" t="b">
        <v>0</v>
      </c>
      <c r="AQ377" s="7" t="b">
        <v>0</v>
      </c>
      <c r="AR377" s="7" t="b">
        <v>0</v>
      </c>
      <c r="AS377" s="7" t="s">
        <v>96</v>
      </c>
      <c r="AT377" s="7" t="b">
        <v>0</v>
      </c>
      <c r="AU377" s="7" t="s">
        <v>78</v>
      </c>
      <c r="AV377" s="7" t="s">
        <v>78</v>
      </c>
      <c r="AW377" s="7" t="s">
        <v>78</v>
      </c>
      <c r="AX377" s="8">
        <v>39839</v>
      </c>
      <c r="AY377" s="7" t="s">
        <v>85</v>
      </c>
      <c r="AZ377" s="7" t="s">
        <v>86</v>
      </c>
      <c r="BA377" s="7" t="s">
        <v>87</v>
      </c>
      <c r="BB377" s="7" t="b">
        <v>0</v>
      </c>
      <c r="BC377" s="7">
        <v>0</v>
      </c>
      <c r="BD377" s="7">
        <v>0</v>
      </c>
      <c r="BE377" s="7"/>
      <c r="BF377" s="7">
        <v>0</v>
      </c>
      <c r="BG377" s="7"/>
      <c r="BH377" s="7">
        <v>0</v>
      </c>
      <c r="BI377" s="7">
        <v>0</v>
      </c>
      <c r="BJ377" s="9">
        <v>299.36</v>
      </c>
    </row>
    <row r="378" spans="1:62" x14ac:dyDescent="0.25">
      <c r="A378" s="10" t="s">
        <v>2598</v>
      </c>
      <c r="B378" s="11" t="s">
        <v>2591</v>
      </c>
      <c r="C378" s="11" t="s">
        <v>2592</v>
      </c>
      <c r="D378" s="11" t="s">
        <v>2090</v>
      </c>
      <c r="E378" s="11" t="s">
        <v>2090</v>
      </c>
      <c r="F378" s="11" t="s">
        <v>168</v>
      </c>
      <c r="G378" s="11" t="s">
        <v>2090</v>
      </c>
      <c r="H378" s="11" t="s">
        <v>2330</v>
      </c>
      <c r="I378" s="11" t="s">
        <v>2594</v>
      </c>
      <c r="J378" s="11" t="s">
        <v>2599</v>
      </c>
      <c r="K378" s="28">
        <v>299.60000000000002</v>
      </c>
      <c r="L378" s="28">
        <f t="shared" si="6"/>
        <v>299.60000000000002</v>
      </c>
      <c r="M378" s="28" t="e">
        <f>L378*(VLOOKUP(I378,#REF!,2,FALSE))</f>
        <v>#REF!</v>
      </c>
      <c r="N378" s="11" t="s">
        <v>67</v>
      </c>
      <c r="O378" s="11" t="s">
        <v>68</v>
      </c>
      <c r="P378" s="11" t="s">
        <v>160</v>
      </c>
      <c r="Q378" s="12">
        <v>42191.776574074072</v>
      </c>
      <c r="R378" s="12">
        <v>45479.776574074072</v>
      </c>
      <c r="S378" s="11" t="s">
        <v>70</v>
      </c>
      <c r="T378" s="12">
        <v>45479</v>
      </c>
      <c r="U378" s="11" t="s">
        <v>71</v>
      </c>
      <c r="V378" s="11" t="s">
        <v>104</v>
      </c>
      <c r="W378" s="11" t="s">
        <v>73</v>
      </c>
      <c r="X378" s="11" t="s">
        <v>73</v>
      </c>
      <c r="Y378" s="11" t="s">
        <v>74</v>
      </c>
      <c r="Z378" s="11" t="s">
        <v>264</v>
      </c>
      <c r="AA378" s="11" t="s">
        <v>2600</v>
      </c>
      <c r="AB378" s="11" t="s">
        <v>2601</v>
      </c>
      <c r="AC378" s="11" t="s">
        <v>78</v>
      </c>
      <c r="AD378" s="12"/>
      <c r="AE378" s="12"/>
      <c r="AF378" s="11"/>
      <c r="AG378" s="11" t="s">
        <v>78</v>
      </c>
      <c r="AH378" s="11" t="s">
        <v>78</v>
      </c>
      <c r="AI378" s="12"/>
      <c r="AJ378" s="11" t="s">
        <v>78</v>
      </c>
      <c r="AK378" s="11" t="s">
        <v>78</v>
      </c>
      <c r="AL378" s="11" t="b">
        <v>0</v>
      </c>
      <c r="AM378" s="11" t="s">
        <v>2602</v>
      </c>
      <c r="AN378" s="11" t="b">
        <v>0</v>
      </c>
      <c r="AO378" s="11" t="b">
        <v>0</v>
      </c>
      <c r="AP378" s="11" t="b">
        <v>0</v>
      </c>
      <c r="AQ378" s="11" t="b">
        <v>0</v>
      </c>
      <c r="AR378" s="11" t="b">
        <v>0</v>
      </c>
      <c r="AS378" s="11" t="s">
        <v>84</v>
      </c>
      <c r="AT378" s="11" t="b">
        <v>0</v>
      </c>
      <c r="AU378" s="11" t="s">
        <v>1700</v>
      </c>
      <c r="AV378" s="11" t="s">
        <v>78</v>
      </c>
      <c r="AW378" s="11" t="s">
        <v>78</v>
      </c>
      <c r="AX378" s="12">
        <v>42213</v>
      </c>
      <c r="AY378" s="11" t="s">
        <v>85</v>
      </c>
      <c r="AZ378" s="11" t="s">
        <v>86</v>
      </c>
      <c r="BA378" s="11" t="s">
        <v>87</v>
      </c>
      <c r="BB378" s="11" t="b">
        <v>0</v>
      </c>
      <c r="BC378" s="11">
        <v>0</v>
      </c>
      <c r="BD378" s="11">
        <v>0</v>
      </c>
      <c r="BE378" s="11"/>
      <c r="BF378" s="11">
        <v>0</v>
      </c>
      <c r="BG378" s="11"/>
      <c r="BH378" s="11">
        <v>0</v>
      </c>
      <c r="BI378" s="11">
        <v>0</v>
      </c>
      <c r="BJ378" s="13">
        <v>299.60000000000002</v>
      </c>
    </row>
    <row r="379" spans="1:62" x14ac:dyDescent="0.25">
      <c r="A379" s="10" t="s">
        <v>1121</v>
      </c>
      <c r="B379" s="11" t="s">
        <v>234</v>
      </c>
      <c r="C379" s="11" t="s">
        <v>235</v>
      </c>
      <c r="D379" s="11" t="s">
        <v>881</v>
      </c>
      <c r="E379" s="11" t="s">
        <v>881</v>
      </c>
      <c r="F379" s="11" t="s">
        <v>64</v>
      </c>
      <c r="G379" s="11"/>
      <c r="H379" s="11" t="s">
        <v>281</v>
      </c>
      <c r="I379" s="11" t="s">
        <v>1077</v>
      </c>
      <c r="J379" s="11" t="s">
        <v>1022</v>
      </c>
      <c r="K379" s="28">
        <v>0.23</v>
      </c>
      <c r="L379" s="28">
        <v>300</v>
      </c>
      <c r="M379" s="28" t="e">
        <f>L379*(VLOOKUP(I379,#REF!,2,FALSE))</f>
        <v>#REF!</v>
      </c>
      <c r="N379" s="11" t="s">
        <v>67</v>
      </c>
      <c r="O379" s="11" t="s">
        <v>68</v>
      </c>
      <c r="P379" s="11" t="s">
        <v>69</v>
      </c>
      <c r="Q379" s="12">
        <v>44865</v>
      </c>
      <c r="R379" s="12">
        <v>45525.51457175926</v>
      </c>
      <c r="S379" s="11" t="s">
        <v>70</v>
      </c>
      <c r="T379" s="12">
        <v>45525</v>
      </c>
      <c r="U379" s="11" t="s">
        <v>71</v>
      </c>
      <c r="V379" s="11" t="s">
        <v>104</v>
      </c>
      <c r="W379" s="11" t="s">
        <v>73</v>
      </c>
      <c r="X379" s="11" t="s">
        <v>73</v>
      </c>
      <c r="Y379" s="11" t="s">
        <v>74</v>
      </c>
      <c r="Z379" s="11" t="s">
        <v>75</v>
      </c>
      <c r="AA379" s="11" t="s">
        <v>1023</v>
      </c>
      <c r="AB379" s="11" t="s">
        <v>1122</v>
      </c>
      <c r="AC379" s="11" t="s">
        <v>78</v>
      </c>
      <c r="AD379" s="12"/>
      <c r="AE379" s="12"/>
      <c r="AF379" s="11"/>
      <c r="AG379" s="11" t="s">
        <v>78</v>
      </c>
      <c r="AH379" s="11" t="s">
        <v>78</v>
      </c>
      <c r="AI379" s="12"/>
      <c r="AJ379" s="11" t="s">
        <v>1123</v>
      </c>
      <c r="AK379" s="11" t="s">
        <v>78</v>
      </c>
      <c r="AL379" s="11" t="b">
        <v>0</v>
      </c>
      <c r="AM379" s="11" t="s">
        <v>1124</v>
      </c>
      <c r="AN379" s="11" t="b">
        <v>0</v>
      </c>
      <c r="AO379" s="11" t="b">
        <v>0</v>
      </c>
      <c r="AP379" s="11" t="b">
        <v>0</v>
      </c>
      <c r="AQ379" s="11" t="b">
        <v>0</v>
      </c>
      <c r="AR379" s="11" t="b">
        <v>0</v>
      </c>
      <c r="AS379" s="11" t="s">
        <v>84</v>
      </c>
      <c r="AT379" s="11" t="b">
        <v>0</v>
      </c>
      <c r="AU379" s="11" t="s">
        <v>317</v>
      </c>
      <c r="AV379" s="11" t="s">
        <v>78</v>
      </c>
      <c r="AW379" s="11" t="s">
        <v>78</v>
      </c>
      <c r="AX379" s="12">
        <v>44865</v>
      </c>
      <c r="AY379" s="11" t="s">
        <v>85</v>
      </c>
      <c r="AZ379" s="11" t="s">
        <v>86</v>
      </c>
      <c r="BA379" s="11" t="s">
        <v>87</v>
      </c>
      <c r="BB379" s="11" t="b">
        <v>0</v>
      </c>
      <c r="BC379" s="11">
        <v>0</v>
      </c>
      <c r="BD379" s="11">
        <v>0</v>
      </c>
      <c r="BE379" s="11"/>
      <c r="BF379" s="11">
        <v>0</v>
      </c>
      <c r="BG379" s="11"/>
      <c r="BH379" s="11">
        <v>0</v>
      </c>
      <c r="BI379" s="11">
        <v>0</v>
      </c>
      <c r="BJ379" s="13">
        <v>0.23</v>
      </c>
    </row>
    <row r="380" spans="1:62" x14ac:dyDescent="0.25">
      <c r="A380" s="6" t="s">
        <v>379</v>
      </c>
      <c r="B380" s="7" t="s">
        <v>61</v>
      </c>
      <c r="C380" s="7" t="s">
        <v>62</v>
      </c>
      <c r="D380" s="7" t="s">
        <v>294</v>
      </c>
      <c r="E380" s="7" t="s">
        <v>295</v>
      </c>
      <c r="F380" s="7" t="s">
        <v>64</v>
      </c>
      <c r="G380" s="7" t="s">
        <v>295</v>
      </c>
      <c r="H380" s="7" t="s">
        <v>296</v>
      </c>
      <c r="I380" s="7" t="s">
        <v>66</v>
      </c>
      <c r="J380" s="7" t="s">
        <v>297</v>
      </c>
      <c r="K380" s="33">
        <v>300.81</v>
      </c>
      <c r="L380" s="33">
        <f t="shared" ref="L380:L443" si="7">K380</f>
        <v>300.81</v>
      </c>
      <c r="M380" s="33" t="e">
        <f>L380*(VLOOKUP(I380,#REF!,2,FALSE))</f>
        <v>#REF!</v>
      </c>
      <c r="N380" s="7" t="s">
        <v>67</v>
      </c>
      <c r="O380" s="7" t="s">
        <v>68</v>
      </c>
      <c r="P380" s="7" t="s">
        <v>69</v>
      </c>
      <c r="Q380" s="8">
        <v>42762.552384259259</v>
      </c>
      <c r="R380" s="8">
        <v>45318.616608796299</v>
      </c>
      <c r="S380" s="7" t="s">
        <v>70</v>
      </c>
      <c r="T380" s="8">
        <v>45318</v>
      </c>
      <c r="U380" s="7" t="s">
        <v>71</v>
      </c>
      <c r="V380" s="7" t="s">
        <v>104</v>
      </c>
      <c r="W380" s="7" t="s">
        <v>73</v>
      </c>
      <c r="X380" s="7" t="s">
        <v>73</v>
      </c>
      <c r="Y380" s="7" t="s">
        <v>287</v>
      </c>
      <c r="Z380" s="7" t="s">
        <v>75</v>
      </c>
      <c r="AA380" s="7" t="s">
        <v>122</v>
      </c>
      <c r="AB380" s="7" t="s">
        <v>380</v>
      </c>
      <c r="AC380" s="7" t="s">
        <v>78</v>
      </c>
      <c r="AD380" s="8"/>
      <c r="AE380" s="8"/>
      <c r="AF380" s="7"/>
      <c r="AG380" s="7" t="s">
        <v>78</v>
      </c>
      <c r="AH380" s="7" t="s">
        <v>78</v>
      </c>
      <c r="AI380" s="8"/>
      <c r="AJ380" s="7" t="s">
        <v>381</v>
      </c>
      <c r="AK380" s="7" t="s">
        <v>78</v>
      </c>
      <c r="AL380" s="7" t="b">
        <v>0</v>
      </c>
      <c r="AM380" s="7" t="s">
        <v>382</v>
      </c>
      <c r="AN380" s="7" t="b">
        <v>0</v>
      </c>
      <c r="AO380" s="7" t="b">
        <v>0</v>
      </c>
      <c r="AP380" s="7" t="b">
        <v>0</v>
      </c>
      <c r="AQ380" s="7" t="b">
        <v>0</v>
      </c>
      <c r="AR380" s="7" t="b">
        <v>0</v>
      </c>
      <c r="AS380" s="7" t="s">
        <v>84</v>
      </c>
      <c r="AT380" s="7" t="b">
        <v>0</v>
      </c>
      <c r="AU380" s="7" t="s">
        <v>78</v>
      </c>
      <c r="AV380" s="7" t="s">
        <v>78</v>
      </c>
      <c r="AW380" s="7" t="s">
        <v>78</v>
      </c>
      <c r="AX380" s="8">
        <v>42919</v>
      </c>
      <c r="AY380" s="7" t="s">
        <v>85</v>
      </c>
      <c r="AZ380" s="7" t="s">
        <v>86</v>
      </c>
      <c r="BA380" s="7" t="s">
        <v>87</v>
      </c>
      <c r="BB380" s="7" t="b">
        <v>0</v>
      </c>
      <c r="BC380" s="7">
        <v>0</v>
      </c>
      <c r="BD380" s="7">
        <v>0</v>
      </c>
      <c r="BE380" s="7"/>
      <c r="BF380" s="7">
        <v>0</v>
      </c>
      <c r="BG380" s="7"/>
      <c r="BH380" s="7">
        <v>0</v>
      </c>
      <c r="BI380" s="7">
        <v>0</v>
      </c>
      <c r="BJ380" s="9">
        <v>300.81</v>
      </c>
    </row>
    <row r="381" spans="1:62" x14ac:dyDescent="0.25">
      <c r="A381" s="10" t="s">
        <v>2755</v>
      </c>
      <c r="B381" s="11" t="s">
        <v>1395</v>
      </c>
      <c r="C381" s="11" t="s">
        <v>1396</v>
      </c>
      <c r="D381" s="11" t="s">
        <v>357</v>
      </c>
      <c r="E381" s="11" t="s">
        <v>357</v>
      </c>
      <c r="F381" s="11" t="s">
        <v>64</v>
      </c>
      <c r="G381" s="11" t="s">
        <v>357</v>
      </c>
      <c r="H381" s="11" t="s">
        <v>2330</v>
      </c>
      <c r="I381" s="11" t="s">
        <v>1397</v>
      </c>
      <c r="J381" s="11" t="s">
        <v>2691</v>
      </c>
      <c r="K381" s="28">
        <v>301.08</v>
      </c>
      <c r="L381" s="28">
        <f t="shared" si="7"/>
        <v>301.08</v>
      </c>
      <c r="M381" s="28" t="e">
        <f>L381*(VLOOKUP(I381,#REF!,2,FALSE))</f>
        <v>#REF!</v>
      </c>
      <c r="N381" s="11" t="s">
        <v>67</v>
      </c>
      <c r="O381" s="11" t="s">
        <v>68</v>
      </c>
      <c r="P381" s="11" t="s">
        <v>69</v>
      </c>
      <c r="Q381" s="12">
        <v>42095.446631944447</v>
      </c>
      <c r="R381" s="12">
        <v>45383.406631944446</v>
      </c>
      <c r="S381" s="11" t="s">
        <v>70</v>
      </c>
      <c r="T381" s="12">
        <v>45200</v>
      </c>
      <c r="U381" s="11" t="s">
        <v>71</v>
      </c>
      <c r="V381" s="11" t="s">
        <v>72</v>
      </c>
      <c r="W381" s="11" t="s">
        <v>73</v>
      </c>
      <c r="X381" s="11" t="s">
        <v>73</v>
      </c>
      <c r="Y381" s="11" t="s">
        <v>287</v>
      </c>
      <c r="Z381" s="11" t="s">
        <v>106</v>
      </c>
      <c r="AA381" s="11" t="s">
        <v>2756</v>
      </c>
      <c r="AB381" s="11" t="s">
        <v>2757</v>
      </c>
      <c r="AC381" s="11" t="s">
        <v>78</v>
      </c>
      <c r="AD381" s="12"/>
      <c r="AE381" s="12"/>
      <c r="AF381" s="11"/>
      <c r="AG381" s="11" t="s">
        <v>78</v>
      </c>
      <c r="AH381" s="11" t="s">
        <v>78</v>
      </c>
      <c r="AI381" s="12"/>
      <c r="AJ381" s="11" t="s">
        <v>2758</v>
      </c>
      <c r="AK381" s="11" t="s">
        <v>78</v>
      </c>
      <c r="AL381" s="11" t="b">
        <v>0</v>
      </c>
      <c r="AM381" s="11" t="s">
        <v>2759</v>
      </c>
      <c r="AN381" s="11" t="b">
        <v>0</v>
      </c>
      <c r="AO381" s="11" t="b">
        <v>0</v>
      </c>
      <c r="AP381" s="11" t="b">
        <v>0</v>
      </c>
      <c r="AQ381" s="11" t="b">
        <v>0</v>
      </c>
      <c r="AR381" s="11" t="b">
        <v>0</v>
      </c>
      <c r="AS381" s="11" t="s">
        <v>84</v>
      </c>
      <c r="AT381" s="11" t="b">
        <v>0</v>
      </c>
      <c r="AU381" s="11" t="s">
        <v>1700</v>
      </c>
      <c r="AV381" s="11" t="s">
        <v>78</v>
      </c>
      <c r="AW381" s="11" t="s">
        <v>78</v>
      </c>
      <c r="AX381" s="12">
        <v>42107</v>
      </c>
      <c r="AY381" s="11" t="s">
        <v>85</v>
      </c>
      <c r="AZ381" s="11" t="s">
        <v>86</v>
      </c>
      <c r="BA381" s="11" t="s">
        <v>87</v>
      </c>
      <c r="BB381" s="11" t="b">
        <v>0</v>
      </c>
      <c r="BC381" s="11">
        <v>0</v>
      </c>
      <c r="BD381" s="11">
        <v>0</v>
      </c>
      <c r="BE381" s="11"/>
      <c r="BF381" s="11">
        <v>0</v>
      </c>
      <c r="BG381" s="11"/>
      <c r="BH381" s="11">
        <v>0</v>
      </c>
      <c r="BI381" s="11">
        <v>0</v>
      </c>
      <c r="BJ381" s="13">
        <v>301.08</v>
      </c>
    </row>
    <row r="382" spans="1:62" x14ac:dyDescent="0.25">
      <c r="A382" s="6" t="s">
        <v>2888</v>
      </c>
      <c r="B382" s="7" t="s">
        <v>1395</v>
      </c>
      <c r="C382" s="7" t="s">
        <v>1396</v>
      </c>
      <c r="D382" s="7" t="s">
        <v>1052</v>
      </c>
      <c r="E382" s="7" t="s">
        <v>1052</v>
      </c>
      <c r="F382" s="7" t="s">
        <v>64</v>
      </c>
      <c r="G382" s="7" t="s">
        <v>1052</v>
      </c>
      <c r="H382" s="7" t="s">
        <v>2330</v>
      </c>
      <c r="I382" s="7" t="s">
        <v>1397</v>
      </c>
      <c r="J382" s="7" t="s">
        <v>2691</v>
      </c>
      <c r="K382" s="33">
        <v>306.57</v>
      </c>
      <c r="L382" s="33">
        <f t="shared" si="7"/>
        <v>306.57</v>
      </c>
      <c r="M382" s="33" t="e">
        <f>L382*(VLOOKUP(I382,#REF!,2,FALSE))</f>
        <v>#REF!</v>
      </c>
      <c r="N382" s="7" t="s">
        <v>67</v>
      </c>
      <c r="O382" s="7" t="s">
        <v>68</v>
      </c>
      <c r="P382" s="7" t="s">
        <v>69</v>
      </c>
      <c r="Q382" s="8">
        <v>43382.355138888888</v>
      </c>
      <c r="R382" s="8">
        <v>45208.355138888888</v>
      </c>
      <c r="S382" s="7" t="s">
        <v>70</v>
      </c>
      <c r="T382" s="8">
        <v>45208</v>
      </c>
      <c r="U382" s="7" t="s">
        <v>71</v>
      </c>
      <c r="V382" s="7" t="s">
        <v>104</v>
      </c>
      <c r="W382" s="7" t="s">
        <v>73</v>
      </c>
      <c r="X382" s="7" t="s">
        <v>73</v>
      </c>
      <c r="Y382" s="7" t="s">
        <v>105</v>
      </c>
      <c r="Z382" s="7" t="s">
        <v>106</v>
      </c>
      <c r="AA382" s="7" t="s">
        <v>1421</v>
      </c>
      <c r="AB382" s="7" t="s">
        <v>2889</v>
      </c>
      <c r="AC382" s="7" t="s">
        <v>2890</v>
      </c>
      <c r="AD382" s="8"/>
      <c r="AE382" s="8"/>
      <c r="AF382" s="7"/>
      <c r="AG382" s="7" t="s">
        <v>78</v>
      </c>
      <c r="AH382" s="7" t="s">
        <v>78</v>
      </c>
      <c r="AI382" s="8"/>
      <c r="AJ382" s="7" t="s">
        <v>78</v>
      </c>
      <c r="AK382" s="7" t="s">
        <v>78</v>
      </c>
      <c r="AL382" s="7" t="b">
        <v>0</v>
      </c>
      <c r="AM382" s="7" t="s">
        <v>2891</v>
      </c>
      <c r="AN382" s="7" t="b">
        <v>0</v>
      </c>
      <c r="AO382" s="7" t="b">
        <v>0</v>
      </c>
      <c r="AP382" s="7" t="b">
        <v>0</v>
      </c>
      <c r="AQ382" s="7" t="b">
        <v>0</v>
      </c>
      <c r="AR382" s="7" t="b">
        <v>0</v>
      </c>
      <c r="AS382" s="7" t="s">
        <v>84</v>
      </c>
      <c r="AT382" s="7" t="b">
        <v>0</v>
      </c>
      <c r="AU382" s="7" t="s">
        <v>1700</v>
      </c>
      <c r="AV382" s="7" t="s">
        <v>78</v>
      </c>
      <c r="AW382" s="7" t="s">
        <v>78</v>
      </c>
      <c r="AX382" s="8">
        <v>43341</v>
      </c>
      <c r="AY382" s="7" t="s">
        <v>85</v>
      </c>
      <c r="AZ382" s="7" t="s">
        <v>86</v>
      </c>
      <c r="BA382" s="7" t="s">
        <v>87</v>
      </c>
      <c r="BB382" s="7" t="b">
        <v>0</v>
      </c>
      <c r="BC382" s="7">
        <v>2</v>
      </c>
      <c r="BD382" s="7">
        <v>2</v>
      </c>
      <c r="BE382" s="7">
        <v>1515.45</v>
      </c>
      <c r="BF382" s="7">
        <v>1</v>
      </c>
      <c r="BG382" s="7">
        <v>888.48</v>
      </c>
      <c r="BH382" s="7">
        <v>1</v>
      </c>
      <c r="BI382" s="7">
        <v>888.48</v>
      </c>
      <c r="BJ382" s="9">
        <v>306.57</v>
      </c>
    </row>
    <row r="383" spans="1:62" x14ac:dyDescent="0.25">
      <c r="A383" s="10" t="s">
        <v>488</v>
      </c>
      <c r="B383" s="11" t="s">
        <v>61</v>
      </c>
      <c r="C383" s="11" t="s">
        <v>62</v>
      </c>
      <c r="D383" s="11" t="s">
        <v>489</v>
      </c>
      <c r="E383" s="11" t="s">
        <v>489</v>
      </c>
      <c r="F383" s="11" t="s">
        <v>64</v>
      </c>
      <c r="G383" s="11" t="s">
        <v>489</v>
      </c>
      <c r="H383" s="11" t="s">
        <v>281</v>
      </c>
      <c r="I383" s="11" t="s">
        <v>66</v>
      </c>
      <c r="J383" s="11" t="s">
        <v>282</v>
      </c>
      <c r="K383" s="28">
        <v>307.64999999999998</v>
      </c>
      <c r="L383" s="28">
        <f t="shared" si="7"/>
        <v>307.64999999999998</v>
      </c>
      <c r="M383" s="28" t="e">
        <f>L383*(VLOOKUP(I383,#REF!,2,FALSE))</f>
        <v>#REF!</v>
      </c>
      <c r="N383" s="11" t="s">
        <v>67</v>
      </c>
      <c r="O383" s="11" t="s">
        <v>68</v>
      </c>
      <c r="P383" s="11" t="s">
        <v>69</v>
      </c>
      <c r="Q383" s="12">
        <v>43612.347037037034</v>
      </c>
      <c r="R383" s="12">
        <v>45439.375474537039</v>
      </c>
      <c r="S383" s="11" t="s">
        <v>70</v>
      </c>
      <c r="T383" s="12">
        <v>45439</v>
      </c>
      <c r="U383" s="11" t="s">
        <v>71</v>
      </c>
      <c r="V383" s="11" t="s">
        <v>104</v>
      </c>
      <c r="W383" s="11" t="s">
        <v>73</v>
      </c>
      <c r="X383" s="11" t="s">
        <v>73</v>
      </c>
      <c r="Y383" s="11" t="s">
        <v>74</v>
      </c>
      <c r="Z383" s="11" t="s">
        <v>75</v>
      </c>
      <c r="AA383" s="11" t="s">
        <v>76</v>
      </c>
      <c r="AB383" s="11" t="s">
        <v>490</v>
      </c>
      <c r="AC383" s="11" t="s">
        <v>78</v>
      </c>
      <c r="AD383" s="12"/>
      <c r="AE383" s="12"/>
      <c r="AF383" s="11"/>
      <c r="AG383" s="11" t="s">
        <v>78</v>
      </c>
      <c r="AH383" s="11" t="s">
        <v>78</v>
      </c>
      <c r="AI383" s="12"/>
      <c r="AJ383" s="11" t="s">
        <v>491</v>
      </c>
      <c r="AK383" s="11" t="s">
        <v>78</v>
      </c>
      <c r="AL383" s="11" t="b">
        <v>0</v>
      </c>
      <c r="AM383" s="11" t="s">
        <v>492</v>
      </c>
      <c r="AN383" s="11" t="b">
        <v>0</v>
      </c>
      <c r="AO383" s="11" t="b">
        <v>0</v>
      </c>
      <c r="AP383" s="11" t="b">
        <v>0</v>
      </c>
      <c r="AQ383" s="11" t="b">
        <v>0</v>
      </c>
      <c r="AR383" s="11" t="b">
        <v>0</v>
      </c>
      <c r="AS383" s="11" t="s">
        <v>84</v>
      </c>
      <c r="AT383" s="11" t="b">
        <v>0</v>
      </c>
      <c r="AU383" s="11" t="s">
        <v>317</v>
      </c>
      <c r="AV383" s="11" t="s">
        <v>78</v>
      </c>
      <c r="AW383" s="11" t="s">
        <v>78</v>
      </c>
      <c r="AX383" s="12">
        <v>43633</v>
      </c>
      <c r="AY383" s="11" t="s">
        <v>85</v>
      </c>
      <c r="AZ383" s="11" t="s">
        <v>86</v>
      </c>
      <c r="BA383" s="11" t="s">
        <v>87</v>
      </c>
      <c r="BB383" s="11" t="b">
        <v>0</v>
      </c>
      <c r="BC383" s="11">
        <v>2</v>
      </c>
      <c r="BD383" s="11">
        <v>2</v>
      </c>
      <c r="BE383" s="11">
        <v>201.28</v>
      </c>
      <c r="BF383" s="11">
        <v>0</v>
      </c>
      <c r="BG383" s="11"/>
      <c r="BH383" s="11">
        <v>0</v>
      </c>
      <c r="BI383" s="11">
        <v>0</v>
      </c>
      <c r="BJ383" s="13">
        <v>307.64999999999998</v>
      </c>
    </row>
    <row r="384" spans="1:62" x14ac:dyDescent="0.25">
      <c r="A384" s="10" t="s">
        <v>293</v>
      </c>
      <c r="B384" s="11" t="s">
        <v>61</v>
      </c>
      <c r="C384" s="11" t="s">
        <v>62</v>
      </c>
      <c r="D384" s="11" t="s">
        <v>294</v>
      </c>
      <c r="E384" s="11" t="s">
        <v>295</v>
      </c>
      <c r="F384" s="11" t="s">
        <v>64</v>
      </c>
      <c r="G384" s="11" t="s">
        <v>295</v>
      </c>
      <c r="H384" s="11" t="s">
        <v>296</v>
      </c>
      <c r="I384" s="11" t="s">
        <v>66</v>
      </c>
      <c r="J384" s="11" t="s">
        <v>297</v>
      </c>
      <c r="K384" s="28">
        <v>307.68</v>
      </c>
      <c r="L384" s="28">
        <f t="shared" si="7"/>
        <v>307.68</v>
      </c>
      <c r="M384" s="28" t="e">
        <f>L384*(VLOOKUP(I384,#REF!,2,FALSE))</f>
        <v>#REF!</v>
      </c>
      <c r="N384" s="11" t="s">
        <v>67</v>
      </c>
      <c r="O384" s="11" t="s">
        <v>68</v>
      </c>
      <c r="P384" s="11" t="s">
        <v>69</v>
      </c>
      <c r="Q384" s="12">
        <v>42347.522777777776</v>
      </c>
      <c r="R384" s="12">
        <v>45269.522777777776</v>
      </c>
      <c r="S384" s="11" t="s">
        <v>70</v>
      </c>
      <c r="T384" s="12">
        <v>45269</v>
      </c>
      <c r="U384" s="11" t="s">
        <v>71</v>
      </c>
      <c r="V384" s="11" t="s">
        <v>104</v>
      </c>
      <c r="W384" s="11" t="s">
        <v>73</v>
      </c>
      <c r="X384" s="11" t="s">
        <v>73</v>
      </c>
      <c r="Y384" s="11" t="s">
        <v>74</v>
      </c>
      <c r="Z384" s="11" t="s">
        <v>75</v>
      </c>
      <c r="AA384" s="11" t="s">
        <v>122</v>
      </c>
      <c r="AB384" s="11" t="s">
        <v>298</v>
      </c>
      <c r="AC384" s="11" t="s">
        <v>78</v>
      </c>
      <c r="AD384" s="12"/>
      <c r="AE384" s="12"/>
      <c r="AF384" s="11"/>
      <c r="AG384" s="11" t="s">
        <v>78</v>
      </c>
      <c r="AH384" s="11" t="s">
        <v>78</v>
      </c>
      <c r="AI384" s="12"/>
      <c r="AJ384" s="11" t="s">
        <v>299</v>
      </c>
      <c r="AK384" s="11" t="s">
        <v>78</v>
      </c>
      <c r="AL384" s="11" t="b">
        <v>0</v>
      </c>
      <c r="AM384" s="11" t="s">
        <v>300</v>
      </c>
      <c r="AN384" s="11" t="b">
        <v>0</v>
      </c>
      <c r="AO384" s="11" t="b">
        <v>0</v>
      </c>
      <c r="AP384" s="11" t="b">
        <v>0</v>
      </c>
      <c r="AQ384" s="11" t="b">
        <v>0</v>
      </c>
      <c r="AR384" s="11" t="b">
        <v>0</v>
      </c>
      <c r="AS384" s="11" t="s">
        <v>84</v>
      </c>
      <c r="AT384" s="11" t="b">
        <v>0</v>
      </c>
      <c r="AU384" s="11" t="s">
        <v>301</v>
      </c>
      <c r="AV384" s="11" t="s">
        <v>302</v>
      </c>
      <c r="AW384" s="11" t="s">
        <v>78</v>
      </c>
      <c r="AX384" s="12">
        <v>42355</v>
      </c>
      <c r="AY384" s="11" t="s">
        <v>85</v>
      </c>
      <c r="AZ384" s="11" t="s">
        <v>86</v>
      </c>
      <c r="BA384" s="11" t="s">
        <v>87</v>
      </c>
      <c r="BB384" s="11" t="b">
        <v>0</v>
      </c>
      <c r="BC384" s="11">
        <v>1</v>
      </c>
      <c r="BD384" s="11">
        <v>1</v>
      </c>
      <c r="BE384" s="11">
        <v>502.15</v>
      </c>
      <c r="BF384" s="11">
        <v>0</v>
      </c>
      <c r="BG384" s="11"/>
      <c r="BH384" s="11">
        <v>0</v>
      </c>
      <c r="BI384" s="11">
        <v>0</v>
      </c>
      <c r="BJ384" s="13">
        <v>307.68</v>
      </c>
    </row>
    <row r="385" spans="1:62" x14ac:dyDescent="0.25">
      <c r="A385" s="6" t="s">
        <v>1401</v>
      </c>
      <c r="B385" s="7" t="s">
        <v>1395</v>
      </c>
      <c r="C385" s="7" t="s">
        <v>1396</v>
      </c>
      <c r="D385" s="7" t="s">
        <v>1402</v>
      </c>
      <c r="E385" s="7" t="s">
        <v>1402</v>
      </c>
      <c r="F385" s="7" t="s">
        <v>64</v>
      </c>
      <c r="G385" s="7" t="s">
        <v>1402</v>
      </c>
      <c r="H385" s="7" t="s">
        <v>281</v>
      </c>
      <c r="I385" s="7" t="s">
        <v>1397</v>
      </c>
      <c r="J385" s="7"/>
      <c r="K385" s="33">
        <v>309.06</v>
      </c>
      <c r="L385" s="33">
        <f t="shared" si="7"/>
        <v>309.06</v>
      </c>
      <c r="M385" s="33" t="e">
        <f>L385*(VLOOKUP(I385,#REF!,2,FALSE))</f>
        <v>#REF!</v>
      </c>
      <c r="N385" s="7" t="s">
        <v>67</v>
      </c>
      <c r="O385" s="7" t="s">
        <v>68</v>
      </c>
      <c r="P385" s="7" t="s">
        <v>69</v>
      </c>
      <c r="Q385" s="8">
        <v>36348</v>
      </c>
      <c r="R385" s="8">
        <v>45480</v>
      </c>
      <c r="S385" s="7" t="s">
        <v>78</v>
      </c>
      <c r="T385" s="8">
        <v>45480</v>
      </c>
      <c r="U385" s="7" t="s">
        <v>71</v>
      </c>
      <c r="V385" s="7" t="s">
        <v>104</v>
      </c>
      <c r="W385" s="7" t="s">
        <v>73</v>
      </c>
      <c r="X385" s="7" t="s">
        <v>73</v>
      </c>
      <c r="Y385" s="7" t="s">
        <v>74</v>
      </c>
      <c r="Z385" s="7" t="s">
        <v>106</v>
      </c>
      <c r="AA385" s="7" t="s">
        <v>1398</v>
      </c>
      <c r="AB385" s="7" t="s">
        <v>1403</v>
      </c>
      <c r="AC385" s="7" t="s">
        <v>78</v>
      </c>
      <c r="AD385" s="8"/>
      <c r="AE385" s="8"/>
      <c r="AF385" s="7"/>
      <c r="AG385" s="7" t="s">
        <v>78</v>
      </c>
      <c r="AH385" s="7" t="s">
        <v>78</v>
      </c>
      <c r="AI385" s="8"/>
      <c r="AJ385" s="7" t="s">
        <v>78</v>
      </c>
      <c r="AK385" s="7" t="s">
        <v>78</v>
      </c>
      <c r="AL385" s="7" t="b">
        <v>1</v>
      </c>
      <c r="AM385" s="7" t="s">
        <v>1404</v>
      </c>
      <c r="AN385" s="7" t="b">
        <v>0</v>
      </c>
      <c r="AO385" s="7" t="b">
        <v>0</v>
      </c>
      <c r="AP385" s="7" t="b">
        <v>0</v>
      </c>
      <c r="AQ385" s="7" t="b">
        <v>0</v>
      </c>
      <c r="AR385" s="7" t="b">
        <v>0</v>
      </c>
      <c r="AS385" s="7" t="s">
        <v>84</v>
      </c>
      <c r="AT385" s="7" t="b">
        <v>0</v>
      </c>
      <c r="AU385" s="7" t="s">
        <v>78</v>
      </c>
      <c r="AV385" s="7" t="s">
        <v>78</v>
      </c>
      <c r="AW385" s="7" t="s">
        <v>78</v>
      </c>
      <c r="AX385" s="8">
        <v>36350</v>
      </c>
      <c r="AY385" s="7" t="s">
        <v>85</v>
      </c>
      <c r="AZ385" s="7" t="s">
        <v>86</v>
      </c>
      <c r="BA385" s="7" t="s">
        <v>87</v>
      </c>
      <c r="BB385" s="7" t="b">
        <v>0</v>
      </c>
      <c r="BC385" s="7">
        <v>7</v>
      </c>
      <c r="BD385" s="7">
        <v>5</v>
      </c>
      <c r="BE385" s="7">
        <v>1392.75</v>
      </c>
      <c r="BF385" s="7">
        <v>0</v>
      </c>
      <c r="BG385" s="7"/>
      <c r="BH385" s="7">
        <v>0</v>
      </c>
      <c r="BI385" s="7">
        <v>0</v>
      </c>
      <c r="BJ385" s="9">
        <v>309.06</v>
      </c>
    </row>
    <row r="386" spans="1:62" x14ac:dyDescent="0.25">
      <c r="A386" s="6" t="s">
        <v>1226</v>
      </c>
      <c r="B386" s="7" t="s">
        <v>1174</v>
      </c>
      <c r="C386" s="7" t="s">
        <v>1175</v>
      </c>
      <c r="D386" s="7" t="s">
        <v>362</v>
      </c>
      <c r="E386" s="7" t="s">
        <v>362</v>
      </c>
      <c r="F386" s="7" t="s">
        <v>64</v>
      </c>
      <c r="G386" s="7" t="s">
        <v>362</v>
      </c>
      <c r="H386" s="7" t="s">
        <v>281</v>
      </c>
      <c r="I386" s="7" t="s">
        <v>1176</v>
      </c>
      <c r="J386" s="7" t="s">
        <v>1177</v>
      </c>
      <c r="K386" s="33">
        <v>312.08</v>
      </c>
      <c r="L386" s="33">
        <f t="shared" si="7"/>
        <v>312.08</v>
      </c>
      <c r="M386" s="33" t="e">
        <f>L386*(VLOOKUP(I386,#REF!,2,FALSE))</f>
        <v>#REF!</v>
      </c>
      <c r="N386" s="7" t="s">
        <v>67</v>
      </c>
      <c r="O386" s="7" t="s">
        <v>68</v>
      </c>
      <c r="P386" s="7" t="s">
        <v>69</v>
      </c>
      <c r="Q386" s="8">
        <v>41662.711365740739</v>
      </c>
      <c r="R386" s="8">
        <v>45314.711365740739</v>
      </c>
      <c r="S386" s="7" t="s">
        <v>70</v>
      </c>
      <c r="T386" s="8">
        <v>45222</v>
      </c>
      <c r="U386" s="7" t="s">
        <v>71</v>
      </c>
      <c r="V386" s="7" t="s">
        <v>1223</v>
      </c>
      <c r="W386" s="7" t="s">
        <v>73</v>
      </c>
      <c r="X386" s="7" t="s">
        <v>73</v>
      </c>
      <c r="Y386" s="7" t="s">
        <v>74</v>
      </c>
      <c r="Z386" s="7" t="s">
        <v>106</v>
      </c>
      <c r="AA386" s="7" t="s">
        <v>1178</v>
      </c>
      <c r="AB386" s="7" t="s">
        <v>1224</v>
      </c>
      <c r="AC386" s="7" t="s">
        <v>78</v>
      </c>
      <c r="AD386" s="8"/>
      <c r="AE386" s="8"/>
      <c r="AF386" s="7"/>
      <c r="AG386" s="7" t="s">
        <v>78</v>
      </c>
      <c r="AH386" s="7" t="s">
        <v>78</v>
      </c>
      <c r="AI386" s="8"/>
      <c r="AJ386" s="7" t="s">
        <v>78</v>
      </c>
      <c r="AK386" s="7" t="s">
        <v>78</v>
      </c>
      <c r="AL386" s="7" t="b">
        <v>0</v>
      </c>
      <c r="AM386" s="7" t="s">
        <v>1227</v>
      </c>
      <c r="AN386" s="7" t="b">
        <v>0</v>
      </c>
      <c r="AO386" s="7" t="b">
        <v>0</v>
      </c>
      <c r="AP386" s="7" t="b">
        <v>0</v>
      </c>
      <c r="AQ386" s="7" t="b">
        <v>0</v>
      </c>
      <c r="AR386" s="7" t="b">
        <v>0</v>
      </c>
      <c r="AS386" s="7" t="s">
        <v>84</v>
      </c>
      <c r="AT386" s="7" t="b">
        <v>0</v>
      </c>
      <c r="AU386" s="7" t="s">
        <v>1210</v>
      </c>
      <c r="AV386" s="7" t="s">
        <v>78</v>
      </c>
      <c r="AW386" s="7" t="s">
        <v>78</v>
      </c>
      <c r="AX386" s="8">
        <v>41668</v>
      </c>
      <c r="AY386" s="7" t="s">
        <v>85</v>
      </c>
      <c r="AZ386" s="7" t="s">
        <v>86</v>
      </c>
      <c r="BA386" s="7" t="s">
        <v>87</v>
      </c>
      <c r="BB386" s="7" t="b">
        <v>0</v>
      </c>
      <c r="BC386" s="7">
        <v>0</v>
      </c>
      <c r="BD386" s="7">
        <v>0</v>
      </c>
      <c r="BE386" s="7"/>
      <c r="BF386" s="7">
        <v>0</v>
      </c>
      <c r="BG386" s="7"/>
      <c r="BH386" s="7">
        <v>0</v>
      </c>
      <c r="BI386" s="7">
        <v>0</v>
      </c>
      <c r="BJ386" s="9">
        <v>312.08</v>
      </c>
    </row>
    <row r="387" spans="1:62" x14ac:dyDescent="0.25">
      <c r="A387" s="10" t="s">
        <v>561</v>
      </c>
      <c r="B387" s="11" t="s">
        <v>61</v>
      </c>
      <c r="C387" s="11" t="s">
        <v>62</v>
      </c>
      <c r="D387" s="11" t="s">
        <v>562</v>
      </c>
      <c r="E387" s="11" t="s">
        <v>562</v>
      </c>
      <c r="F387" s="11" t="s">
        <v>64</v>
      </c>
      <c r="G387" s="11"/>
      <c r="H387" s="11" t="s">
        <v>121</v>
      </c>
      <c r="I387" s="11" t="s">
        <v>66</v>
      </c>
      <c r="J387" s="11" t="s">
        <v>486</v>
      </c>
      <c r="K387" s="28">
        <v>312.77999999999997</v>
      </c>
      <c r="L387" s="28">
        <f t="shared" si="7"/>
        <v>312.77999999999997</v>
      </c>
      <c r="M387" s="28" t="e">
        <f>L387*(VLOOKUP(I387,#REF!,2,FALSE))</f>
        <v>#REF!</v>
      </c>
      <c r="N387" s="11" t="s">
        <v>67</v>
      </c>
      <c r="O387" s="11" t="s">
        <v>68</v>
      </c>
      <c r="P387" s="11" t="s">
        <v>69</v>
      </c>
      <c r="Q387" s="12">
        <v>43804.760682870372</v>
      </c>
      <c r="R387" s="12">
        <v>45265.760682870372</v>
      </c>
      <c r="S387" s="11" t="s">
        <v>70</v>
      </c>
      <c r="T387" s="12">
        <v>45265</v>
      </c>
      <c r="U387" s="11" t="s">
        <v>71</v>
      </c>
      <c r="V387" s="11" t="s">
        <v>104</v>
      </c>
      <c r="W387" s="11" t="s">
        <v>73</v>
      </c>
      <c r="X387" s="11" t="s">
        <v>73</v>
      </c>
      <c r="Y387" s="11" t="s">
        <v>74</v>
      </c>
      <c r="Z387" s="11" t="s">
        <v>75</v>
      </c>
      <c r="AA387" s="11" t="s">
        <v>122</v>
      </c>
      <c r="AB387" s="11" t="s">
        <v>563</v>
      </c>
      <c r="AC387" s="11" t="s">
        <v>564</v>
      </c>
      <c r="AD387" s="12"/>
      <c r="AE387" s="12"/>
      <c r="AF387" s="11"/>
      <c r="AG387" s="11" t="s">
        <v>78</v>
      </c>
      <c r="AH387" s="11" t="s">
        <v>78</v>
      </c>
      <c r="AI387" s="12"/>
      <c r="AJ387" s="11" t="s">
        <v>78</v>
      </c>
      <c r="AK387" s="11" t="s">
        <v>78</v>
      </c>
      <c r="AL387" s="11" t="b">
        <v>0</v>
      </c>
      <c r="AM387" s="11" t="s">
        <v>565</v>
      </c>
      <c r="AN387" s="11" t="b">
        <v>0</v>
      </c>
      <c r="AO387" s="11" t="b">
        <v>0</v>
      </c>
      <c r="AP387" s="11" t="b">
        <v>0</v>
      </c>
      <c r="AQ387" s="11" t="b">
        <v>0</v>
      </c>
      <c r="AR387" s="11" t="b">
        <v>0</v>
      </c>
      <c r="AS387" s="11" t="s">
        <v>84</v>
      </c>
      <c r="AT387" s="11" t="b">
        <v>0</v>
      </c>
      <c r="AU387" s="11" t="s">
        <v>487</v>
      </c>
      <c r="AV387" s="11" t="s">
        <v>78</v>
      </c>
      <c r="AW387" s="11" t="s">
        <v>78</v>
      </c>
      <c r="AX387" s="12">
        <v>43816</v>
      </c>
      <c r="AY387" s="11" t="s">
        <v>85</v>
      </c>
      <c r="AZ387" s="11" t="s">
        <v>86</v>
      </c>
      <c r="BA387" s="11" t="s">
        <v>87</v>
      </c>
      <c r="BB387" s="11" t="b">
        <v>0</v>
      </c>
      <c r="BC387" s="11">
        <v>1</v>
      </c>
      <c r="BD387" s="11">
        <v>1</v>
      </c>
      <c r="BE387" s="11">
        <v>150</v>
      </c>
      <c r="BF387" s="11">
        <v>0</v>
      </c>
      <c r="BG387" s="11"/>
      <c r="BH387" s="11">
        <v>0</v>
      </c>
      <c r="BI387" s="11">
        <v>0</v>
      </c>
      <c r="BJ387" s="13">
        <v>312.77999999999997</v>
      </c>
    </row>
    <row r="388" spans="1:62" x14ac:dyDescent="0.25">
      <c r="A388" s="6" t="s">
        <v>1383</v>
      </c>
      <c r="B388" s="7" t="s">
        <v>244</v>
      </c>
      <c r="C388" s="7" t="s">
        <v>245</v>
      </c>
      <c r="D388" s="7" t="s">
        <v>1384</v>
      </c>
      <c r="E388" s="7" t="s">
        <v>1384</v>
      </c>
      <c r="F388" s="7" t="s">
        <v>247</v>
      </c>
      <c r="G388" s="7" t="s">
        <v>1384</v>
      </c>
      <c r="H388" s="7" t="s">
        <v>281</v>
      </c>
      <c r="I388" s="7" t="s">
        <v>248</v>
      </c>
      <c r="J388" s="7" t="s">
        <v>1385</v>
      </c>
      <c r="K388" s="33">
        <v>313.33999999999997</v>
      </c>
      <c r="L388" s="33">
        <f t="shared" si="7"/>
        <v>313.33999999999997</v>
      </c>
      <c r="M388" s="33" t="e">
        <f>L388*(VLOOKUP(I388,#REF!,2,FALSE))</f>
        <v>#REF!</v>
      </c>
      <c r="N388" s="7" t="s">
        <v>67</v>
      </c>
      <c r="O388" s="7" t="s">
        <v>68</v>
      </c>
      <c r="P388" s="7" t="s">
        <v>69</v>
      </c>
      <c r="Q388" s="8">
        <v>43402.569108796299</v>
      </c>
      <c r="R388" s="8">
        <v>45228.569108796299</v>
      </c>
      <c r="S388" s="7" t="s">
        <v>70</v>
      </c>
      <c r="T388" s="8">
        <v>45228</v>
      </c>
      <c r="U388" s="7" t="s">
        <v>71</v>
      </c>
      <c r="V388" s="7" t="s">
        <v>104</v>
      </c>
      <c r="W388" s="7" t="s">
        <v>73</v>
      </c>
      <c r="X388" s="7" t="s">
        <v>73</v>
      </c>
      <c r="Y388" s="7" t="s">
        <v>74</v>
      </c>
      <c r="Z388" s="7" t="s">
        <v>250</v>
      </c>
      <c r="AA388" s="7" t="s">
        <v>251</v>
      </c>
      <c r="AB388" s="7" t="s">
        <v>1386</v>
      </c>
      <c r="AC388" s="7" t="s">
        <v>78</v>
      </c>
      <c r="AD388" s="8"/>
      <c r="AE388" s="8"/>
      <c r="AF388" s="7"/>
      <c r="AG388" s="7" t="s">
        <v>78</v>
      </c>
      <c r="AH388" s="7" t="s">
        <v>78</v>
      </c>
      <c r="AI388" s="8"/>
      <c r="AJ388" s="7" t="s">
        <v>78</v>
      </c>
      <c r="AK388" s="7" t="s">
        <v>78</v>
      </c>
      <c r="AL388" s="7" t="b">
        <v>0</v>
      </c>
      <c r="AM388" s="7" t="s">
        <v>1387</v>
      </c>
      <c r="AN388" s="7" t="b">
        <v>0</v>
      </c>
      <c r="AO388" s="7" t="b">
        <v>0</v>
      </c>
      <c r="AP388" s="7" t="b">
        <v>0</v>
      </c>
      <c r="AQ388" s="7" t="b">
        <v>0</v>
      </c>
      <c r="AR388" s="7" t="b">
        <v>0</v>
      </c>
      <c r="AS388" s="7" t="s">
        <v>84</v>
      </c>
      <c r="AT388" s="7" t="b">
        <v>0</v>
      </c>
      <c r="AU388" s="7" t="s">
        <v>317</v>
      </c>
      <c r="AV388" s="7" t="s">
        <v>78</v>
      </c>
      <c r="AW388" s="7" t="s">
        <v>78</v>
      </c>
      <c r="AX388" s="8">
        <v>43412</v>
      </c>
      <c r="AY388" s="7" t="s">
        <v>85</v>
      </c>
      <c r="AZ388" s="7" t="s">
        <v>86</v>
      </c>
      <c r="BA388" s="7" t="s">
        <v>87</v>
      </c>
      <c r="BB388" s="7" t="b">
        <v>0</v>
      </c>
      <c r="BC388" s="7">
        <v>3</v>
      </c>
      <c r="BD388" s="7">
        <v>3</v>
      </c>
      <c r="BE388" s="7">
        <v>1156.68</v>
      </c>
      <c r="BF388" s="7">
        <v>2</v>
      </c>
      <c r="BG388" s="7">
        <v>1106.68</v>
      </c>
      <c r="BH388" s="7">
        <v>2</v>
      </c>
      <c r="BI388" s="7">
        <v>1106.68</v>
      </c>
      <c r="BJ388" s="9">
        <v>313.33999999999997</v>
      </c>
    </row>
    <row r="389" spans="1:62" x14ac:dyDescent="0.25">
      <c r="A389" s="10" t="s">
        <v>405</v>
      </c>
      <c r="B389" s="11" t="s">
        <v>61</v>
      </c>
      <c r="C389" s="11" t="s">
        <v>62</v>
      </c>
      <c r="D389" s="11" t="s">
        <v>406</v>
      </c>
      <c r="E389" s="11" t="s">
        <v>406</v>
      </c>
      <c r="F389" s="11" t="s">
        <v>64</v>
      </c>
      <c r="G389" s="11" t="s">
        <v>406</v>
      </c>
      <c r="H389" s="11" t="s">
        <v>281</v>
      </c>
      <c r="I389" s="11" t="s">
        <v>66</v>
      </c>
      <c r="J389" s="11" t="s">
        <v>282</v>
      </c>
      <c r="K389" s="28">
        <v>313.86</v>
      </c>
      <c r="L389" s="28">
        <f t="shared" si="7"/>
        <v>313.86</v>
      </c>
      <c r="M389" s="28" t="e">
        <f>L389*(VLOOKUP(I389,#REF!,2,FALSE))</f>
        <v>#REF!</v>
      </c>
      <c r="N389" s="11" t="s">
        <v>67</v>
      </c>
      <c r="O389" s="11" t="s">
        <v>68</v>
      </c>
      <c r="P389" s="11" t="s">
        <v>69</v>
      </c>
      <c r="Q389" s="12">
        <v>43004.556597222225</v>
      </c>
      <c r="R389" s="12">
        <v>45195.375972222224</v>
      </c>
      <c r="S389" s="11" t="s">
        <v>70</v>
      </c>
      <c r="T389" s="12">
        <v>45195</v>
      </c>
      <c r="U389" s="11" t="s">
        <v>71</v>
      </c>
      <c r="V389" s="11" t="s">
        <v>104</v>
      </c>
      <c r="W389" s="11" t="s">
        <v>73</v>
      </c>
      <c r="X389" s="11" t="s">
        <v>73</v>
      </c>
      <c r="Y389" s="11" t="s">
        <v>74</v>
      </c>
      <c r="Z389" s="11" t="s">
        <v>75</v>
      </c>
      <c r="AA389" s="11" t="s">
        <v>76</v>
      </c>
      <c r="AB389" s="11" t="s">
        <v>407</v>
      </c>
      <c r="AC389" s="11" t="s">
        <v>78</v>
      </c>
      <c r="AD389" s="12"/>
      <c r="AE389" s="12"/>
      <c r="AF389" s="11"/>
      <c r="AG389" s="11" t="s">
        <v>78</v>
      </c>
      <c r="AH389" s="11" t="s">
        <v>78</v>
      </c>
      <c r="AI389" s="12"/>
      <c r="AJ389" s="11" t="s">
        <v>408</v>
      </c>
      <c r="AK389" s="11" t="s">
        <v>78</v>
      </c>
      <c r="AL389" s="11" t="b">
        <v>0</v>
      </c>
      <c r="AM389" s="11" t="s">
        <v>409</v>
      </c>
      <c r="AN389" s="11" t="b">
        <v>0</v>
      </c>
      <c r="AO389" s="11" t="b">
        <v>0</v>
      </c>
      <c r="AP389" s="11" t="b">
        <v>0</v>
      </c>
      <c r="AQ389" s="11" t="b">
        <v>0</v>
      </c>
      <c r="AR389" s="11" t="b">
        <v>0</v>
      </c>
      <c r="AS389" s="11" t="s">
        <v>84</v>
      </c>
      <c r="AT389" s="11" t="b">
        <v>0</v>
      </c>
      <c r="AU389" s="11" t="s">
        <v>317</v>
      </c>
      <c r="AV389" s="11" t="s">
        <v>78</v>
      </c>
      <c r="AW389" s="11" t="s">
        <v>78</v>
      </c>
      <c r="AX389" s="12">
        <v>42991</v>
      </c>
      <c r="AY389" s="11" t="s">
        <v>85</v>
      </c>
      <c r="AZ389" s="11" t="s">
        <v>86</v>
      </c>
      <c r="BA389" s="11" t="s">
        <v>87</v>
      </c>
      <c r="BB389" s="11" t="b">
        <v>0</v>
      </c>
      <c r="BC389" s="11">
        <v>0</v>
      </c>
      <c r="BD389" s="11">
        <v>0</v>
      </c>
      <c r="BE389" s="11"/>
      <c r="BF389" s="11">
        <v>0</v>
      </c>
      <c r="BG389" s="11"/>
      <c r="BH389" s="11">
        <v>0</v>
      </c>
      <c r="BI389" s="11">
        <v>0</v>
      </c>
      <c r="BJ389" s="13">
        <v>313.86</v>
      </c>
    </row>
    <row r="390" spans="1:62" x14ac:dyDescent="0.25">
      <c r="A390" s="6" t="s">
        <v>689</v>
      </c>
      <c r="B390" s="7" t="s">
        <v>61</v>
      </c>
      <c r="C390" s="7" t="s">
        <v>62</v>
      </c>
      <c r="D390" s="7" t="s">
        <v>690</v>
      </c>
      <c r="E390" s="7" t="s">
        <v>690</v>
      </c>
      <c r="F390" s="7" t="s">
        <v>64</v>
      </c>
      <c r="G390" s="7" t="s">
        <v>690</v>
      </c>
      <c r="H390" s="7" t="s">
        <v>281</v>
      </c>
      <c r="I390" s="7" t="s">
        <v>66</v>
      </c>
      <c r="J390" s="7" t="s">
        <v>282</v>
      </c>
      <c r="K390" s="33">
        <v>314.36</v>
      </c>
      <c r="L390" s="33">
        <f t="shared" si="7"/>
        <v>314.36</v>
      </c>
      <c r="M390" s="33" t="e">
        <f>L390*(VLOOKUP(I390,#REF!,2,FALSE))</f>
        <v>#REF!</v>
      </c>
      <c r="N390" s="7" t="s">
        <v>67</v>
      </c>
      <c r="O390" s="7" t="s">
        <v>68</v>
      </c>
      <c r="P390" s="7" t="s">
        <v>69</v>
      </c>
      <c r="Q390" s="8">
        <v>44646.501516203702</v>
      </c>
      <c r="R390" s="8">
        <v>45377.413634259261</v>
      </c>
      <c r="S390" s="7" t="s">
        <v>70</v>
      </c>
      <c r="T390" s="8">
        <v>45377</v>
      </c>
      <c r="U390" s="7" t="s">
        <v>71</v>
      </c>
      <c r="V390" s="7" t="s">
        <v>104</v>
      </c>
      <c r="W390" s="7" t="s">
        <v>73</v>
      </c>
      <c r="X390" s="7" t="s">
        <v>73</v>
      </c>
      <c r="Y390" s="7" t="s">
        <v>92</v>
      </c>
      <c r="Z390" s="7" t="s">
        <v>75</v>
      </c>
      <c r="AA390" s="7" t="s">
        <v>122</v>
      </c>
      <c r="AB390" s="7" t="s">
        <v>691</v>
      </c>
      <c r="AC390" s="7" t="s">
        <v>78</v>
      </c>
      <c r="AD390" s="8"/>
      <c r="AE390" s="8"/>
      <c r="AF390" s="7"/>
      <c r="AG390" s="7" t="s">
        <v>78</v>
      </c>
      <c r="AH390" s="7" t="s">
        <v>78</v>
      </c>
      <c r="AI390" s="8"/>
      <c r="AJ390" s="7" t="s">
        <v>692</v>
      </c>
      <c r="AK390" s="7" t="s">
        <v>78</v>
      </c>
      <c r="AL390" s="7" t="b">
        <v>0</v>
      </c>
      <c r="AM390" s="7" t="s">
        <v>693</v>
      </c>
      <c r="AN390" s="7" t="b">
        <v>0</v>
      </c>
      <c r="AO390" s="7" t="b">
        <v>0</v>
      </c>
      <c r="AP390" s="7" t="b">
        <v>0</v>
      </c>
      <c r="AQ390" s="7" t="b">
        <v>0</v>
      </c>
      <c r="AR390" s="7" t="b">
        <v>0</v>
      </c>
      <c r="AS390" s="7" t="s">
        <v>84</v>
      </c>
      <c r="AT390" s="7" t="b">
        <v>0</v>
      </c>
      <c r="AU390" s="7" t="s">
        <v>317</v>
      </c>
      <c r="AV390" s="7" t="s">
        <v>78</v>
      </c>
      <c r="AW390" s="7" t="s">
        <v>78</v>
      </c>
      <c r="AX390" s="8">
        <v>44617</v>
      </c>
      <c r="AY390" s="7" t="s">
        <v>85</v>
      </c>
      <c r="AZ390" s="7" t="s">
        <v>86</v>
      </c>
      <c r="BA390" s="7" t="s">
        <v>87</v>
      </c>
      <c r="BB390" s="7" t="b">
        <v>0</v>
      </c>
      <c r="BC390" s="7">
        <v>0</v>
      </c>
      <c r="BD390" s="7">
        <v>0</v>
      </c>
      <c r="BE390" s="7"/>
      <c r="BF390" s="7">
        <v>0</v>
      </c>
      <c r="BG390" s="7"/>
      <c r="BH390" s="7">
        <v>0</v>
      </c>
      <c r="BI390" s="7">
        <v>0</v>
      </c>
      <c r="BJ390" s="9">
        <v>314.36</v>
      </c>
    </row>
    <row r="391" spans="1:62" x14ac:dyDescent="0.25">
      <c r="A391" s="10" t="s">
        <v>1683</v>
      </c>
      <c r="B391" s="11" t="s">
        <v>1395</v>
      </c>
      <c r="C391" s="11" t="s">
        <v>1396</v>
      </c>
      <c r="D391" s="11" t="s">
        <v>1684</v>
      </c>
      <c r="E391" s="11" t="s">
        <v>1684</v>
      </c>
      <c r="F391" s="11" t="s">
        <v>64</v>
      </c>
      <c r="G391" s="11" t="s">
        <v>1684</v>
      </c>
      <c r="H391" s="11" t="s">
        <v>281</v>
      </c>
      <c r="I391" s="11" t="s">
        <v>1397</v>
      </c>
      <c r="J391" s="11" t="s">
        <v>1406</v>
      </c>
      <c r="K391" s="28">
        <v>315.93</v>
      </c>
      <c r="L391" s="28">
        <f t="shared" si="7"/>
        <v>315.93</v>
      </c>
      <c r="M391" s="28" t="e">
        <f>L391*(VLOOKUP(I391,#REF!,2,FALSE))</f>
        <v>#REF!</v>
      </c>
      <c r="N391" s="11" t="s">
        <v>67</v>
      </c>
      <c r="O391" s="11" t="s">
        <v>68</v>
      </c>
      <c r="P391" s="11" t="s">
        <v>69</v>
      </c>
      <c r="Q391" s="12">
        <v>43404.408356481479</v>
      </c>
      <c r="R391" s="12">
        <v>45230.408356481479</v>
      </c>
      <c r="S391" s="11" t="s">
        <v>70</v>
      </c>
      <c r="T391" s="12">
        <v>45230</v>
      </c>
      <c r="U391" s="11" t="s">
        <v>71</v>
      </c>
      <c r="V391" s="11" t="s">
        <v>104</v>
      </c>
      <c r="W391" s="11" t="s">
        <v>73</v>
      </c>
      <c r="X391" s="11" t="s">
        <v>73</v>
      </c>
      <c r="Y391" s="11" t="s">
        <v>74</v>
      </c>
      <c r="Z391" s="11" t="s">
        <v>106</v>
      </c>
      <c r="AA391" s="11" t="s">
        <v>1421</v>
      </c>
      <c r="AB391" s="11" t="s">
        <v>1677</v>
      </c>
      <c r="AC391" s="11" t="s">
        <v>1685</v>
      </c>
      <c r="AD391" s="12"/>
      <c r="AE391" s="12"/>
      <c r="AF391" s="11"/>
      <c r="AG391" s="11" t="s">
        <v>78</v>
      </c>
      <c r="AH391" s="11" t="s">
        <v>78</v>
      </c>
      <c r="AI391" s="12"/>
      <c r="AJ391" s="11" t="s">
        <v>78</v>
      </c>
      <c r="AK391" s="11" t="s">
        <v>78</v>
      </c>
      <c r="AL391" s="11" t="b">
        <v>0</v>
      </c>
      <c r="AM391" s="11" t="s">
        <v>1686</v>
      </c>
      <c r="AN391" s="11" t="b">
        <v>0</v>
      </c>
      <c r="AO391" s="11" t="b">
        <v>0</v>
      </c>
      <c r="AP391" s="11" t="b">
        <v>0</v>
      </c>
      <c r="AQ391" s="11" t="b">
        <v>0</v>
      </c>
      <c r="AR391" s="11" t="b">
        <v>0</v>
      </c>
      <c r="AS391" s="11" t="s">
        <v>84</v>
      </c>
      <c r="AT391" s="11" t="b">
        <v>0</v>
      </c>
      <c r="AU391" s="11" t="s">
        <v>317</v>
      </c>
      <c r="AV391" s="11" t="s">
        <v>78</v>
      </c>
      <c r="AW391" s="11" t="s">
        <v>78</v>
      </c>
      <c r="AX391" s="12">
        <v>43399</v>
      </c>
      <c r="AY391" s="11" t="s">
        <v>85</v>
      </c>
      <c r="AZ391" s="11" t="s">
        <v>86</v>
      </c>
      <c r="BA391" s="11" t="s">
        <v>87</v>
      </c>
      <c r="BB391" s="11" t="b">
        <v>0</v>
      </c>
      <c r="BC391" s="11">
        <v>2</v>
      </c>
      <c r="BD391" s="11">
        <v>2</v>
      </c>
      <c r="BE391" s="11">
        <v>1264.82</v>
      </c>
      <c r="BF391" s="11">
        <v>0</v>
      </c>
      <c r="BG391" s="11"/>
      <c r="BH391" s="11">
        <v>0</v>
      </c>
      <c r="BI391" s="11">
        <v>0</v>
      </c>
      <c r="BJ391" s="13">
        <v>315.93</v>
      </c>
    </row>
    <row r="392" spans="1:62" x14ac:dyDescent="0.25">
      <c r="A392" s="6" t="s">
        <v>1599</v>
      </c>
      <c r="B392" s="7" t="s">
        <v>1395</v>
      </c>
      <c r="C392" s="7" t="s">
        <v>1396</v>
      </c>
      <c r="D392" s="7" t="s">
        <v>1600</v>
      </c>
      <c r="E392" s="7" t="s">
        <v>1600</v>
      </c>
      <c r="F392" s="7" t="s">
        <v>64</v>
      </c>
      <c r="G392" s="7" t="s">
        <v>1600</v>
      </c>
      <c r="H392" s="7" t="s">
        <v>281</v>
      </c>
      <c r="I392" s="7" t="s">
        <v>1397</v>
      </c>
      <c r="J392" s="7" t="s">
        <v>1406</v>
      </c>
      <c r="K392" s="33">
        <v>316.38</v>
      </c>
      <c r="L392" s="33">
        <f t="shared" si="7"/>
        <v>316.38</v>
      </c>
      <c r="M392" s="33" t="e">
        <f>L392*(VLOOKUP(I392,#REF!,2,FALSE))</f>
        <v>#REF!</v>
      </c>
      <c r="N392" s="7" t="s">
        <v>67</v>
      </c>
      <c r="O392" s="7" t="s">
        <v>68</v>
      </c>
      <c r="P392" s="7" t="s">
        <v>69</v>
      </c>
      <c r="Q392" s="8">
        <v>42433.620069444441</v>
      </c>
      <c r="R392" s="8">
        <v>45355.620069444441</v>
      </c>
      <c r="S392" s="7" t="s">
        <v>70</v>
      </c>
      <c r="T392" s="8">
        <v>45355</v>
      </c>
      <c r="U392" s="7" t="s">
        <v>71</v>
      </c>
      <c r="V392" s="7" t="s">
        <v>104</v>
      </c>
      <c r="W392" s="7" t="s">
        <v>73</v>
      </c>
      <c r="X392" s="7" t="s">
        <v>73</v>
      </c>
      <c r="Y392" s="7" t="s">
        <v>151</v>
      </c>
      <c r="Z392" s="7" t="s">
        <v>106</v>
      </c>
      <c r="AA392" s="7" t="s">
        <v>1398</v>
      </c>
      <c r="AB392" s="7" t="s">
        <v>1601</v>
      </c>
      <c r="AC392" s="7" t="s">
        <v>78</v>
      </c>
      <c r="AD392" s="8"/>
      <c r="AE392" s="8"/>
      <c r="AF392" s="7"/>
      <c r="AG392" s="7" t="s">
        <v>78</v>
      </c>
      <c r="AH392" s="7" t="s">
        <v>78</v>
      </c>
      <c r="AI392" s="8"/>
      <c r="AJ392" s="7" t="s">
        <v>1602</v>
      </c>
      <c r="AK392" s="7" t="s">
        <v>78</v>
      </c>
      <c r="AL392" s="7" t="b">
        <v>0</v>
      </c>
      <c r="AM392" s="7" t="s">
        <v>1603</v>
      </c>
      <c r="AN392" s="7" t="b">
        <v>0</v>
      </c>
      <c r="AO392" s="7" t="b">
        <v>0</v>
      </c>
      <c r="AP392" s="7" t="b">
        <v>0</v>
      </c>
      <c r="AQ392" s="7" t="b">
        <v>0</v>
      </c>
      <c r="AR392" s="7" t="b">
        <v>0</v>
      </c>
      <c r="AS392" s="7" t="s">
        <v>84</v>
      </c>
      <c r="AT392" s="7" t="b">
        <v>0</v>
      </c>
      <c r="AU392" s="7" t="s">
        <v>78</v>
      </c>
      <c r="AV392" s="7" t="s">
        <v>78</v>
      </c>
      <c r="AW392" s="7" t="s">
        <v>78</v>
      </c>
      <c r="AX392" s="8">
        <v>42419</v>
      </c>
      <c r="AY392" s="7" t="s">
        <v>85</v>
      </c>
      <c r="AZ392" s="7" t="s">
        <v>86</v>
      </c>
      <c r="BA392" s="7" t="s">
        <v>87</v>
      </c>
      <c r="BB392" s="7" t="b">
        <v>0</v>
      </c>
      <c r="BC392" s="7">
        <v>0</v>
      </c>
      <c r="BD392" s="7">
        <v>0</v>
      </c>
      <c r="BE392" s="7"/>
      <c r="BF392" s="7">
        <v>0</v>
      </c>
      <c r="BG392" s="7"/>
      <c r="BH392" s="7">
        <v>0</v>
      </c>
      <c r="BI392" s="7">
        <v>0</v>
      </c>
      <c r="BJ392" s="9">
        <v>316.38</v>
      </c>
    </row>
    <row r="393" spans="1:62" x14ac:dyDescent="0.25">
      <c r="A393" s="10" t="s">
        <v>3025</v>
      </c>
      <c r="B393" s="11" t="s">
        <v>1395</v>
      </c>
      <c r="C393" s="11" t="s">
        <v>1396</v>
      </c>
      <c r="D393" s="11" t="s">
        <v>3026</v>
      </c>
      <c r="E393" s="11" t="s">
        <v>3026</v>
      </c>
      <c r="F393" s="11" t="s">
        <v>64</v>
      </c>
      <c r="G393" s="11" t="s">
        <v>3026</v>
      </c>
      <c r="H393" s="11" t="s">
        <v>2330</v>
      </c>
      <c r="I393" s="11" t="s">
        <v>1397</v>
      </c>
      <c r="J393" s="11" t="s">
        <v>2855</v>
      </c>
      <c r="K393" s="28">
        <v>316.51</v>
      </c>
      <c r="L393" s="28">
        <f t="shared" si="7"/>
        <v>316.51</v>
      </c>
      <c r="M393" s="28" t="e">
        <f>L393*(VLOOKUP(I393,#REF!,2,FALSE))</f>
        <v>#REF!</v>
      </c>
      <c r="N393" s="11" t="s">
        <v>67</v>
      </c>
      <c r="O393" s="11" t="s">
        <v>68</v>
      </c>
      <c r="P393" s="11" t="s">
        <v>69</v>
      </c>
      <c r="Q393" s="12">
        <v>43822.379004629627</v>
      </c>
      <c r="R393" s="12">
        <v>45283.379004629627</v>
      </c>
      <c r="S393" s="11" t="s">
        <v>70</v>
      </c>
      <c r="T393" s="12">
        <v>45283</v>
      </c>
      <c r="U393" s="11" t="s">
        <v>71</v>
      </c>
      <c r="V393" s="11" t="s">
        <v>104</v>
      </c>
      <c r="W393" s="11" t="s">
        <v>73</v>
      </c>
      <c r="X393" s="11" t="s">
        <v>73</v>
      </c>
      <c r="Y393" s="11" t="s">
        <v>105</v>
      </c>
      <c r="Z393" s="11" t="s">
        <v>106</v>
      </c>
      <c r="AA393" s="11" t="s">
        <v>1421</v>
      </c>
      <c r="AB393" s="11" t="s">
        <v>3027</v>
      </c>
      <c r="AC393" s="11" t="s">
        <v>3028</v>
      </c>
      <c r="AD393" s="12"/>
      <c r="AE393" s="12"/>
      <c r="AF393" s="11"/>
      <c r="AG393" s="11" t="s">
        <v>78</v>
      </c>
      <c r="AH393" s="11" t="s">
        <v>78</v>
      </c>
      <c r="AI393" s="12"/>
      <c r="AJ393" s="11" t="s">
        <v>78</v>
      </c>
      <c r="AK393" s="11" t="s">
        <v>78</v>
      </c>
      <c r="AL393" s="11" t="b">
        <v>0</v>
      </c>
      <c r="AM393" s="11" t="s">
        <v>3029</v>
      </c>
      <c r="AN393" s="11" t="b">
        <v>0</v>
      </c>
      <c r="AO393" s="11" t="b">
        <v>0</v>
      </c>
      <c r="AP393" s="11" t="b">
        <v>0</v>
      </c>
      <c r="AQ393" s="11" t="b">
        <v>0</v>
      </c>
      <c r="AR393" s="11" t="b">
        <v>0</v>
      </c>
      <c r="AS393" s="11" t="s">
        <v>84</v>
      </c>
      <c r="AT393" s="11" t="b">
        <v>0</v>
      </c>
      <c r="AU393" s="11" t="s">
        <v>2437</v>
      </c>
      <c r="AV393" s="11" t="s">
        <v>78</v>
      </c>
      <c r="AW393" s="11" t="s">
        <v>78</v>
      </c>
      <c r="AX393" s="12">
        <v>43826</v>
      </c>
      <c r="AY393" s="11" t="s">
        <v>85</v>
      </c>
      <c r="AZ393" s="11" t="s">
        <v>86</v>
      </c>
      <c r="BA393" s="11" t="s">
        <v>87</v>
      </c>
      <c r="BB393" s="11" t="b">
        <v>0</v>
      </c>
      <c r="BC393" s="11">
        <v>0</v>
      </c>
      <c r="BD393" s="11">
        <v>0</v>
      </c>
      <c r="BE393" s="11"/>
      <c r="BF393" s="11">
        <v>0</v>
      </c>
      <c r="BG393" s="11"/>
      <c r="BH393" s="11">
        <v>0</v>
      </c>
      <c r="BI393" s="11">
        <v>0</v>
      </c>
      <c r="BJ393" s="13">
        <v>316.51</v>
      </c>
    </row>
    <row r="394" spans="1:62" x14ac:dyDescent="0.25">
      <c r="A394" s="10" t="s">
        <v>1199</v>
      </c>
      <c r="B394" s="11" t="s">
        <v>1174</v>
      </c>
      <c r="C394" s="11" t="s">
        <v>1175</v>
      </c>
      <c r="D394" s="11" t="s">
        <v>1200</v>
      </c>
      <c r="E394" s="11" t="s">
        <v>1200</v>
      </c>
      <c r="F394" s="11" t="s">
        <v>64</v>
      </c>
      <c r="G394" s="11" t="s">
        <v>1200</v>
      </c>
      <c r="H394" s="11" t="s">
        <v>281</v>
      </c>
      <c r="I394" s="11" t="s">
        <v>1176</v>
      </c>
      <c r="J394" s="11" t="s">
        <v>1177</v>
      </c>
      <c r="K394" s="28">
        <v>316.61</v>
      </c>
      <c r="L394" s="28">
        <f t="shared" si="7"/>
        <v>316.61</v>
      </c>
      <c r="M394" s="28" t="e">
        <f>L394*(VLOOKUP(I394,#REF!,2,FALSE))</f>
        <v>#REF!</v>
      </c>
      <c r="N394" s="11" t="s">
        <v>67</v>
      </c>
      <c r="O394" s="11" t="s">
        <v>68</v>
      </c>
      <c r="P394" s="11" t="s">
        <v>69</v>
      </c>
      <c r="Q394" s="12">
        <v>40909</v>
      </c>
      <c r="R394" s="12">
        <v>45292</v>
      </c>
      <c r="S394" s="11" t="s">
        <v>70</v>
      </c>
      <c r="T394" s="12">
        <v>45292</v>
      </c>
      <c r="U394" s="11" t="s">
        <v>71</v>
      </c>
      <c r="V394" s="11" t="s">
        <v>104</v>
      </c>
      <c r="W394" s="11" t="s">
        <v>73</v>
      </c>
      <c r="X394" s="11" t="s">
        <v>73</v>
      </c>
      <c r="Y394" s="11" t="s">
        <v>74</v>
      </c>
      <c r="Z394" s="11" t="s">
        <v>106</v>
      </c>
      <c r="AA394" s="11" t="s">
        <v>1178</v>
      </c>
      <c r="AB394" s="11" t="s">
        <v>1201</v>
      </c>
      <c r="AC394" s="11" t="s">
        <v>78</v>
      </c>
      <c r="AD394" s="12"/>
      <c r="AE394" s="12"/>
      <c r="AF394" s="11"/>
      <c r="AG394" s="11" t="s">
        <v>78</v>
      </c>
      <c r="AH394" s="11" t="s">
        <v>78</v>
      </c>
      <c r="AI394" s="12"/>
      <c r="AJ394" s="11" t="s">
        <v>1202</v>
      </c>
      <c r="AK394" s="11" t="s">
        <v>78</v>
      </c>
      <c r="AL394" s="11" t="b">
        <v>0</v>
      </c>
      <c r="AM394" s="11" t="s">
        <v>1203</v>
      </c>
      <c r="AN394" s="11" t="b">
        <v>0</v>
      </c>
      <c r="AO394" s="11" t="b">
        <v>0</v>
      </c>
      <c r="AP394" s="11" t="b">
        <v>0</v>
      </c>
      <c r="AQ394" s="11" t="b">
        <v>0</v>
      </c>
      <c r="AR394" s="11" t="b">
        <v>0</v>
      </c>
      <c r="AS394" s="11" t="s">
        <v>84</v>
      </c>
      <c r="AT394" s="11" t="b">
        <v>0</v>
      </c>
      <c r="AU394" s="11" t="s">
        <v>1204</v>
      </c>
      <c r="AV394" s="11" t="s">
        <v>78</v>
      </c>
      <c r="AW394" s="11" t="s">
        <v>78</v>
      </c>
      <c r="AX394" s="12">
        <v>40941</v>
      </c>
      <c r="AY394" s="11" t="s">
        <v>85</v>
      </c>
      <c r="AZ394" s="11" t="s">
        <v>86</v>
      </c>
      <c r="BA394" s="11" t="s">
        <v>87</v>
      </c>
      <c r="BB394" s="11" t="b">
        <v>0</v>
      </c>
      <c r="BC394" s="11">
        <v>0</v>
      </c>
      <c r="BD394" s="11">
        <v>0</v>
      </c>
      <c r="BE394" s="11"/>
      <c r="BF394" s="11">
        <v>0</v>
      </c>
      <c r="BG394" s="11"/>
      <c r="BH394" s="11">
        <v>0</v>
      </c>
      <c r="BI394" s="11">
        <v>0</v>
      </c>
      <c r="BJ394" s="13">
        <v>316.61</v>
      </c>
    </row>
    <row r="395" spans="1:62" x14ac:dyDescent="0.25">
      <c r="A395" s="10" t="s">
        <v>426</v>
      </c>
      <c r="B395" s="11" t="s">
        <v>61</v>
      </c>
      <c r="C395" s="11" t="s">
        <v>62</v>
      </c>
      <c r="D395" s="11" t="s">
        <v>427</v>
      </c>
      <c r="E395" s="11" t="s">
        <v>427</v>
      </c>
      <c r="F395" s="11" t="s">
        <v>64</v>
      </c>
      <c r="G395" s="11" t="s">
        <v>427</v>
      </c>
      <c r="H395" s="11" t="s">
        <v>281</v>
      </c>
      <c r="I395" s="11" t="s">
        <v>66</v>
      </c>
      <c r="J395" s="11" t="s">
        <v>282</v>
      </c>
      <c r="K395" s="28">
        <v>317.73</v>
      </c>
      <c r="L395" s="28">
        <f t="shared" si="7"/>
        <v>317.73</v>
      </c>
      <c r="M395" s="28" t="e">
        <f>L395*(VLOOKUP(I395,#REF!,2,FALSE))</f>
        <v>#REF!</v>
      </c>
      <c r="N395" s="11" t="s">
        <v>67</v>
      </c>
      <c r="O395" s="11" t="s">
        <v>68</v>
      </c>
      <c r="P395" s="11" t="s">
        <v>69</v>
      </c>
      <c r="Q395" s="12">
        <v>43215.506342592591</v>
      </c>
      <c r="R395" s="12">
        <v>45407.506342592591</v>
      </c>
      <c r="S395" s="11" t="s">
        <v>70</v>
      </c>
      <c r="T395" s="12">
        <v>45407</v>
      </c>
      <c r="U395" s="11" t="s">
        <v>71</v>
      </c>
      <c r="V395" s="11" t="s">
        <v>104</v>
      </c>
      <c r="W395" s="11" t="s">
        <v>73</v>
      </c>
      <c r="X395" s="11" t="s">
        <v>73</v>
      </c>
      <c r="Y395" s="11" t="s">
        <v>74</v>
      </c>
      <c r="Z395" s="11" t="s">
        <v>75</v>
      </c>
      <c r="AA395" s="11" t="s">
        <v>76</v>
      </c>
      <c r="AB395" s="11" t="s">
        <v>428</v>
      </c>
      <c r="AC395" s="11" t="s">
        <v>78</v>
      </c>
      <c r="AD395" s="12"/>
      <c r="AE395" s="12"/>
      <c r="AF395" s="11"/>
      <c r="AG395" s="11" t="s">
        <v>78</v>
      </c>
      <c r="AH395" s="11" t="s">
        <v>78</v>
      </c>
      <c r="AI395" s="12"/>
      <c r="AJ395" s="11" t="s">
        <v>78</v>
      </c>
      <c r="AK395" s="11" t="s">
        <v>78</v>
      </c>
      <c r="AL395" s="11" t="b">
        <v>0</v>
      </c>
      <c r="AM395" s="11" t="s">
        <v>429</v>
      </c>
      <c r="AN395" s="11" t="b">
        <v>0</v>
      </c>
      <c r="AO395" s="11" t="b">
        <v>0</v>
      </c>
      <c r="AP395" s="11" t="b">
        <v>0</v>
      </c>
      <c r="AQ395" s="11" t="b">
        <v>0</v>
      </c>
      <c r="AR395" s="11" t="b">
        <v>0</v>
      </c>
      <c r="AS395" s="11" t="s">
        <v>84</v>
      </c>
      <c r="AT395" s="11" t="b">
        <v>0</v>
      </c>
      <c r="AU395" s="11" t="s">
        <v>317</v>
      </c>
      <c r="AV395" s="11" t="s">
        <v>78</v>
      </c>
      <c r="AW395" s="11" t="s">
        <v>78</v>
      </c>
      <c r="AX395" s="12">
        <v>43227</v>
      </c>
      <c r="AY395" s="11" t="s">
        <v>85</v>
      </c>
      <c r="AZ395" s="11" t="s">
        <v>86</v>
      </c>
      <c r="BA395" s="11" t="s">
        <v>87</v>
      </c>
      <c r="BB395" s="11" t="b">
        <v>0</v>
      </c>
      <c r="BC395" s="11">
        <v>1</v>
      </c>
      <c r="BD395" s="11">
        <v>1</v>
      </c>
      <c r="BE395" s="11">
        <v>907</v>
      </c>
      <c r="BF395" s="11">
        <v>1</v>
      </c>
      <c r="BG395" s="11">
        <v>907</v>
      </c>
      <c r="BH395" s="11">
        <v>1</v>
      </c>
      <c r="BI395" s="11">
        <v>907</v>
      </c>
      <c r="BJ395" s="13">
        <v>317.73</v>
      </c>
    </row>
    <row r="396" spans="1:62" x14ac:dyDescent="0.25">
      <c r="A396" s="6" t="s">
        <v>594</v>
      </c>
      <c r="B396" s="7" t="s">
        <v>61</v>
      </c>
      <c r="C396" s="7" t="s">
        <v>62</v>
      </c>
      <c r="D396" s="7" t="s">
        <v>595</v>
      </c>
      <c r="E396" s="7" t="s">
        <v>595</v>
      </c>
      <c r="F396" s="7" t="s">
        <v>64</v>
      </c>
      <c r="G396" s="7" t="s">
        <v>595</v>
      </c>
      <c r="H396" s="7" t="s">
        <v>456</v>
      </c>
      <c r="I396" s="7" t="s">
        <v>66</v>
      </c>
      <c r="J396" s="7"/>
      <c r="K396" s="33">
        <v>317.75</v>
      </c>
      <c r="L396" s="33">
        <f t="shared" si="7"/>
        <v>317.75</v>
      </c>
      <c r="M396" s="33" t="e">
        <f>L396*(VLOOKUP(I396,#REF!,2,FALSE))</f>
        <v>#REF!</v>
      </c>
      <c r="N396" s="7" t="s">
        <v>67</v>
      </c>
      <c r="O396" s="7" t="s">
        <v>68</v>
      </c>
      <c r="P396" s="7" t="s">
        <v>69</v>
      </c>
      <c r="Q396" s="8">
        <v>44002.698935185188</v>
      </c>
      <c r="R396" s="8">
        <v>45463.381307870368</v>
      </c>
      <c r="S396" s="7" t="s">
        <v>70</v>
      </c>
      <c r="T396" s="8">
        <v>45463</v>
      </c>
      <c r="U396" s="7" t="s">
        <v>91</v>
      </c>
      <c r="V396" s="7" t="s">
        <v>104</v>
      </c>
      <c r="W396" s="7" t="s">
        <v>73</v>
      </c>
      <c r="X396" s="7" t="s">
        <v>73</v>
      </c>
      <c r="Y396" s="7" t="s">
        <v>287</v>
      </c>
      <c r="Z396" s="7" t="s">
        <v>75</v>
      </c>
      <c r="AA396" s="7" t="s">
        <v>122</v>
      </c>
      <c r="AB396" s="7" t="s">
        <v>596</v>
      </c>
      <c r="AC396" s="7" t="s">
        <v>78</v>
      </c>
      <c r="AD396" s="8"/>
      <c r="AE396" s="8"/>
      <c r="AF396" s="7"/>
      <c r="AG396" s="7" t="s">
        <v>78</v>
      </c>
      <c r="AH396" s="7" t="s">
        <v>78</v>
      </c>
      <c r="AI396" s="8"/>
      <c r="AJ396" s="7" t="s">
        <v>597</v>
      </c>
      <c r="AK396" s="7" t="s">
        <v>78</v>
      </c>
      <c r="AL396" s="7" t="b">
        <v>0</v>
      </c>
      <c r="AM396" s="7" t="s">
        <v>598</v>
      </c>
      <c r="AN396" s="7" t="b">
        <v>0</v>
      </c>
      <c r="AO396" s="7" t="b">
        <v>0</v>
      </c>
      <c r="AP396" s="7" t="b">
        <v>0</v>
      </c>
      <c r="AQ396" s="7" t="b">
        <v>0</v>
      </c>
      <c r="AR396" s="7" t="b">
        <v>0</v>
      </c>
      <c r="AS396" s="7" t="s">
        <v>96</v>
      </c>
      <c r="AT396" s="7" t="b">
        <v>0</v>
      </c>
      <c r="AU396" s="7" t="s">
        <v>599</v>
      </c>
      <c r="AV396" s="7" t="s">
        <v>78</v>
      </c>
      <c r="AW396" s="7" t="s">
        <v>78</v>
      </c>
      <c r="AX396" s="8">
        <v>44013</v>
      </c>
      <c r="AY396" s="7" t="s">
        <v>85</v>
      </c>
      <c r="AZ396" s="7" t="s">
        <v>86</v>
      </c>
      <c r="BA396" s="7" t="s">
        <v>87</v>
      </c>
      <c r="BB396" s="7" t="b">
        <v>0</v>
      </c>
      <c r="BC396" s="7">
        <v>2</v>
      </c>
      <c r="BD396" s="7">
        <v>2</v>
      </c>
      <c r="BE396" s="7">
        <v>7840</v>
      </c>
      <c r="BF396" s="7">
        <v>0</v>
      </c>
      <c r="BG396" s="7"/>
      <c r="BH396" s="7">
        <v>0</v>
      </c>
      <c r="BI396" s="7">
        <v>0</v>
      </c>
      <c r="BJ396" s="9">
        <v>317.75</v>
      </c>
    </row>
    <row r="397" spans="1:62" x14ac:dyDescent="0.25">
      <c r="A397" s="10" t="s">
        <v>685</v>
      </c>
      <c r="B397" s="11" t="s">
        <v>61</v>
      </c>
      <c r="C397" s="11" t="s">
        <v>62</v>
      </c>
      <c r="D397" s="11" t="s">
        <v>295</v>
      </c>
      <c r="E397" s="11" t="s">
        <v>295</v>
      </c>
      <c r="F397" s="11" t="s">
        <v>64</v>
      </c>
      <c r="G397" s="11" t="s">
        <v>295</v>
      </c>
      <c r="H397" s="11" t="s">
        <v>121</v>
      </c>
      <c r="I397" s="11" t="s">
        <v>66</v>
      </c>
      <c r="J397" s="11" t="s">
        <v>486</v>
      </c>
      <c r="K397" s="28">
        <v>319.66000000000003</v>
      </c>
      <c r="L397" s="28">
        <f t="shared" si="7"/>
        <v>319.66000000000003</v>
      </c>
      <c r="M397" s="28" t="e">
        <f>L397*(VLOOKUP(I397,#REF!,2,FALSE))</f>
        <v>#REF!</v>
      </c>
      <c r="N397" s="11" t="s">
        <v>67</v>
      </c>
      <c r="O397" s="11" t="s">
        <v>68</v>
      </c>
      <c r="P397" s="11" t="s">
        <v>69</v>
      </c>
      <c r="Q397" s="12">
        <v>44386.484178240738</v>
      </c>
      <c r="R397" s="12">
        <v>45482.670231481483</v>
      </c>
      <c r="S397" s="11" t="s">
        <v>70</v>
      </c>
      <c r="T397" s="12">
        <v>45482</v>
      </c>
      <c r="U397" s="11" t="s">
        <v>71</v>
      </c>
      <c r="V397" s="11" t="s">
        <v>104</v>
      </c>
      <c r="W397" s="11" t="s">
        <v>73</v>
      </c>
      <c r="X397" s="11" t="s">
        <v>73</v>
      </c>
      <c r="Y397" s="11" t="s">
        <v>287</v>
      </c>
      <c r="Z397" s="11" t="s">
        <v>75</v>
      </c>
      <c r="AA397" s="11" t="s">
        <v>467</v>
      </c>
      <c r="AB397" s="11" t="s">
        <v>686</v>
      </c>
      <c r="AC397" s="11" t="s">
        <v>78</v>
      </c>
      <c r="AD397" s="12"/>
      <c r="AE397" s="12"/>
      <c r="AF397" s="11"/>
      <c r="AG397" s="11" t="s">
        <v>78</v>
      </c>
      <c r="AH397" s="11" t="s">
        <v>78</v>
      </c>
      <c r="AI397" s="12"/>
      <c r="AJ397" s="11" t="s">
        <v>687</v>
      </c>
      <c r="AK397" s="11" t="s">
        <v>78</v>
      </c>
      <c r="AL397" s="11" t="b">
        <v>0</v>
      </c>
      <c r="AM397" s="11" t="s">
        <v>688</v>
      </c>
      <c r="AN397" s="11" t="b">
        <v>0</v>
      </c>
      <c r="AO397" s="11" t="b">
        <v>0</v>
      </c>
      <c r="AP397" s="11" t="b">
        <v>0</v>
      </c>
      <c r="AQ397" s="11" t="b">
        <v>0</v>
      </c>
      <c r="AR397" s="11" t="b">
        <v>0</v>
      </c>
      <c r="AS397" s="11" t="s">
        <v>84</v>
      </c>
      <c r="AT397" s="11" t="b">
        <v>0</v>
      </c>
      <c r="AU397" s="11" t="s">
        <v>487</v>
      </c>
      <c r="AV397" s="11" t="s">
        <v>78</v>
      </c>
      <c r="AW397" s="11" t="s">
        <v>78</v>
      </c>
      <c r="AX397" s="12">
        <v>44358</v>
      </c>
      <c r="AY397" s="11" t="s">
        <v>85</v>
      </c>
      <c r="AZ397" s="11" t="s">
        <v>86</v>
      </c>
      <c r="BA397" s="11" t="s">
        <v>87</v>
      </c>
      <c r="BB397" s="11" t="b">
        <v>0</v>
      </c>
      <c r="BC397" s="11">
        <v>0</v>
      </c>
      <c r="BD397" s="11">
        <v>0</v>
      </c>
      <c r="BE397" s="11"/>
      <c r="BF397" s="11">
        <v>0</v>
      </c>
      <c r="BG397" s="11"/>
      <c r="BH397" s="11">
        <v>0</v>
      </c>
      <c r="BI397" s="11">
        <v>0</v>
      </c>
      <c r="BJ397" s="13">
        <v>319.66000000000003</v>
      </c>
    </row>
    <row r="398" spans="1:62" x14ac:dyDescent="0.25">
      <c r="A398" s="6" t="s">
        <v>1439</v>
      </c>
      <c r="B398" s="7" t="s">
        <v>1395</v>
      </c>
      <c r="C398" s="7" t="s">
        <v>1396</v>
      </c>
      <c r="D398" s="7" t="s">
        <v>438</v>
      </c>
      <c r="E398" s="7" t="s">
        <v>438</v>
      </c>
      <c r="F398" s="7" t="s">
        <v>64</v>
      </c>
      <c r="G398" s="7" t="s">
        <v>438</v>
      </c>
      <c r="H398" s="7" t="s">
        <v>281</v>
      </c>
      <c r="I398" s="7" t="s">
        <v>1397</v>
      </c>
      <c r="J398" s="7" t="s">
        <v>1406</v>
      </c>
      <c r="K398" s="33">
        <v>319.89</v>
      </c>
      <c r="L398" s="33">
        <f t="shared" si="7"/>
        <v>319.89</v>
      </c>
      <c r="M398" s="33" t="e">
        <f>L398*(VLOOKUP(I398,#REF!,2,FALSE))</f>
        <v>#REF!</v>
      </c>
      <c r="N398" s="7" t="s">
        <v>67</v>
      </c>
      <c r="O398" s="7" t="s">
        <v>68</v>
      </c>
      <c r="P398" s="7" t="s">
        <v>69</v>
      </c>
      <c r="Q398" s="8">
        <v>41452.514722222222</v>
      </c>
      <c r="R398" s="8">
        <v>45470.514722222222</v>
      </c>
      <c r="S398" s="7" t="s">
        <v>70</v>
      </c>
      <c r="T398" s="8">
        <v>45470</v>
      </c>
      <c r="U398" s="7" t="s">
        <v>71</v>
      </c>
      <c r="V398" s="7" t="s">
        <v>104</v>
      </c>
      <c r="W398" s="7" t="s">
        <v>73</v>
      </c>
      <c r="X398" s="7" t="s">
        <v>73</v>
      </c>
      <c r="Y398" s="7" t="s">
        <v>74</v>
      </c>
      <c r="Z398" s="7" t="s">
        <v>106</v>
      </c>
      <c r="AA398" s="7" t="s">
        <v>1398</v>
      </c>
      <c r="AB398" s="7" t="s">
        <v>1440</v>
      </c>
      <c r="AC398" s="7" t="s">
        <v>78</v>
      </c>
      <c r="AD398" s="8"/>
      <c r="AE398" s="8"/>
      <c r="AF398" s="7"/>
      <c r="AG398" s="7" t="s">
        <v>78</v>
      </c>
      <c r="AH398" s="7" t="s">
        <v>78</v>
      </c>
      <c r="AI398" s="8"/>
      <c r="AJ398" s="7" t="s">
        <v>1441</v>
      </c>
      <c r="AK398" s="7" t="s">
        <v>78</v>
      </c>
      <c r="AL398" s="7" t="b">
        <v>0</v>
      </c>
      <c r="AM398" s="7" t="s">
        <v>1442</v>
      </c>
      <c r="AN398" s="7" t="b">
        <v>0</v>
      </c>
      <c r="AO398" s="7" t="b">
        <v>0</v>
      </c>
      <c r="AP398" s="7" t="b">
        <v>0</v>
      </c>
      <c r="AQ398" s="7" t="b">
        <v>0</v>
      </c>
      <c r="AR398" s="7" t="b">
        <v>0</v>
      </c>
      <c r="AS398" s="7" t="s">
        <v>84</v>
      </c>
      <c r="AT398" s="7" t="b">
        <v>0</v>
      </c>
      <c r="AU398" s="7" t="s">
        <v>78</v>
      </c>
      <c r="AV398" s="7" t="s">
        <v>78</v>
      </c>
      <c r="AW398" s="7" t="s">
        <v>78</v>
      </c>
      <c r="AX398" s="8">
        <v>41460</v>
      </c>
      <c r="AY398" s="7" t="s">
        <v>85</v>
      </c>
      <c r="AZ398" s="7" t="s">
        <v>86</v>
      </c>
      <c r="BA398" s="7" t="s">
        <v>87</v>
      </c>
      <c r="BB398" s="7" t="b">
        <v>0</v>
      </c>
      <c r="BC398" s="7">
        <v>3</v>
      </c>
      <c r="BD398" s="7">
        <v>2</v>
      </c>
      <c r="BE398" s="7">
        <v>90</v>
      </c>
      <c r="BF398" s="7">
        <v>0</v>
      </c>
      <c r="BG398" s="7"/>
      <c r="BH398" s="7">
        <v>0</v>
      </c>
      <c r="BI398" s="7">
        <v>0</v>
      </c>
      <c r="BJ398" s="9">
        <v>319.89</v>
      </c>
    </row>
    <row r="399" spans="1:62" x14ac:dyDescent="0.25">
      <c r="A399" s="6" t="s">
        <v>2361</v>
      </c>
      <c r="B399" s="7" t="s">
        <v>61</v>
      </c>
      <c r="C399" s="7" t="s">
        <v>62</v>
      </c>
      <c r="D399" s="7" t="s">
        <v>2362</v>
      </c>
      <c r="E399" s="7" t="s">
        <v>2362</v>
      </c>
      <c r="F399" s="7" t="s">
        <v>64</v>
      </c>
      <c r="G399" s="7" t="s">
        <v>2362</v>
      </c>
      <c r="H399" s="7" t="s">
        <v>2330</v>
      </c>
      <c r="I399" s="7" t="s">
        <v>66</v>
      </c>
      <c r="J399" s="7" t="s">
        <v>2363</v>
      </c>
      <c r="K399" s="33">
        <v>321.32</v>
      </c>
      <c r="L399" s="33">
        <f t="shared" si="7"/>
        <v>321.32</v>
      </c>
      <c r="M399" s="33" t="e">
        <f>L399*(VLOOKUP(I399,#REF!,2,FALSE))</f>
        <v>#REF!</v>
      </c>
      <c r="N399" s="7" t="s">
        <v>67</v>
      </c>
      <c r="O399" s="7" t="s">
        <v>68</v>
      </c>
      <c r="P399" s="7" t="s">
        <v>69</v>
      </c>
      <c r="Q399" s="8">
        <v>41720.582696759258</v>
      </c>
      <c r="R399" s="8">
        <v>45373.582696759258</v>
      </c>
      <c r="S399" s="7" t="s">
        <v>70</v>
      </c>
      <c r="T399" s="8">
        <v>45373</v>
      </c>
      <c r="U399" s="7" t="s">
        <v>71</v>
      </c>
      <c r="V399" s="7" t="s">
        <v>104</v>
      </c>
      <c r="W399" s="7" t="s">
        <v>73</v>
      </c>
      <c r="X399" s="7" t="s">
        <v>73</v>
      </c>
      <c r="Y399" s="7" t="s">
        <v>287</v>
      </c>
      <c r="Z399" s="7" t="s">
        <v>75</v>
      </c>
      <c r="AA399" s="7" t="s">
        <v>122</v>
      </c>
      <c r="AB399" s="7" t="s">
        <v>2364</v>
      </c>
      <c r="AC399" s="7" t="s">
        <v>78</v>
      </c>
      <c r="AD399" s="8"/>
      <c r="AE399" s="8"/>
      <c r="AF399" s="7"/>
      <c r="AG399" s="7" t="s">
        <v>78</v>
      </c>
      <c r="AH399" s="7" t="s">
        <v>78</v>
      </c>
      <c r="AI399" s="8"/>
      <c r="AJ399" s="7" t="s">
        <v>2365</v>
      </c>
      <c r="AK399" s="7" t="s">
        <v>78</v>
      </c>
      <c r="AL399" s="7" t="b">
        <v>0</v>
      </c>
      <c r="AM399" s="7" t="s">
        <v>2366</v>
      </c>
      <c r="AN399" s="7" t="b">
        <v>0</v>
      </c>
      <c r="AO399" s="7" t="b">
        <v>0</v>
      </c>
      <c r="AP399" s="7" t="b">
        <v>0</v>
      </c>
      <c r="AQ399" s="7" t="b">
        <v>0</v>
      </c>
      <c r="AR399" s="7" t="b">
        <v>0</v>
      </c>
      <c r="AS399" s="7" t="s">
        <v>84</v>
      </c>
      <c r="AT399" s="7" t="b">
        <v>0</v>
      </c>
      <c r="AU399" s="7" t="s">
        <v>1700</v>
      </c>
      <c r="AV399" s="7" t="s">
        <v>78</v>
      </c>
      <c r="AW399" s="7" t="s">
        <v>78</v>
      </c>
      <c r="AX399" s="8">
        <v>41729</v>
      </c>
      <c r="AY399" s="7" t="s">
        <v>85</v>
      </c>
      <c r="AZ399" s="7" t="s">
        <v>86</v>
      </c>
      <c r="BA399" s="7" t="s">
        <v>87</v>
      </c>
      <c r="BB399" s="7" t="b">
        <v>0</v>
      </c>
      <c r="BC399" s="7">
        <v>4</v>
      </c>
      <c r="BD399" s="7">
        <v>4</v>
      </c>
      <c r="BE399" s="7">
        <v>1307</v>
      </c>
      <c r="BF399" s="7">
        <v>1</v>
      </c>
      <c r="BG399" s="7">
        <v>907</v>
      </c>
      <c r="BH399" s="7">
        <v>1</v>
      </c>
      <c r="BI399" s="7">
        <v>907</v>
      </c>
      <c r="BJ399" s="9">
        <v>321.32</v>
      </c>
    </row>
    <row r="400" spans="1:62" x14ac:dyDescent="0.25">
      <c r="A400" s="6" t="s">
        <v>1885</v>
      </c>
      <c r="B400" s="7" t="s">
        <v>1395</v>
      </c>
      <c r="C400" s="7" t="s">
        <v>1396</v>
      </c>
      <c r="D400" s="7" t="s">
        <v>1886</v>
      </c>
      <c r="E400" s="7" t="s">
        <v>1886</v>
      </c>
      <c r="F400" s="7" t="s">
        <v>64</v>
      </c>
      <c r="G400" s="7" t="s">
        <v>1886</v>
      </c>
      <c r="H400" s="7" t="s">
        <v>401</v>
      </c>
      <c r="I400" s="7" t="s">
        <v>1397</v>
      </c>
      <c r="J400" s="7"/>
      <c r="K400" s="33">
        <v>321.75</v>
      </c>
      <c r="L400" s="33">
        <f t="shared" si="7"/>
        <v>321.75</v>
      </c>
      <c r="M400" s="33" t="e">
        <f>L400*(VLOOKUP(I400,#REF!,2,FALSE))</f>
        <v>#REF!</v>
      </c>
      <c r="N400" s="7" t="s">
        <v>67</v>
      </c>
      <c r="O400" s="7" t="s">
        <v>68</v>
      </c>
      <c r="P400" s="7" t="s">
        <v>69</v>
      </c>
      <c r="Q400" s="8">
        <v>37069</v>
      </c>
      <c r="R400" s="8">
        <v>45470</v>
      </c>
      <c r="S400" s="7" t="s">
        <v>78</v>
      </c>
      <c r="T400" s="8">
        <v>45470</v>
      </c>
      <c r="U400" s="7" t="s">
        <v>71</v>
      </c>
      <c r="V400" s="7" t="s">
        <v>104</v>
      </c>
      <c r="W400" s="7" t="s">
        <v>73</v>
      </c>
      <c r="X400" s="7" t="s">
        <v>73</v>
      </c>
      <c r="Y400" s="7" t="s">
        <v>74</v>
      </c>
      <c r="Z400" s="7" t="s">
        <v>106</v>
      </c>
      <c r="AA400" s="7" t="s">
        <v>1398</v>
      </c>
      <c r="AB400" s="7" t="s">
        <v>1887</v>
      </c>
      <c r="AC400" s="7" t="s">
        <v>78</v>
      </c>
      <c r="AD400" s="8"/>
      <c r="AE400" s="8"/>
      <c r="AF400" s="7"/>
      <c r="AG400" s="7" t="s">
        <v>78</v>
      </c>
      <c r="AH400" s="7" t="s">
        <v>78</v>
      </c>
      <c r="AI400" s="8"/>
      <c r="AJ400" s="7" t="s">
        <v>78</v>
      </c>
      <c r="AK400" s="7" t="s">
        <v>78</v>
      </c>
      <c r="AL400" s="7" t="b">
        <v>1</v>
      </c>
      <c r="AM400" s="7" t="s">
        <v>1888</v>
      </c>
      <c r="AN400" s="7" t="b">
        <v>0</v>
      </c>
      <c r="AO400" s="7" t="b">
        <v>0</v>
      </c>
      <c r="AP400" s="7" t="b">
        <v>0</v>
      </c>
      <c r="AQ400" s="7" t="b">
        <v>0</v>
      </c>
      <c r="AR400" s="7" t="b">
        <v>0</v>
      </c>
      <c r="AS400" s="7" t="s">
        <v>132</v>
      </c>
      <c r="AT400" s="7" t="b">
        <v>0</v>
      </c>
      <c r="AU400" s="7" t="s">
        <v>78</v>
      </c>
      <c r="AV400" s="7" t="s">
        <v>78</v>
      </c>
      <c r="AW400" s="7" t="s">
        <v>78</v>
      </c>
      <c r="AX400" s="8">
        <v>37069</v>
      </c>
      <c r="AY400" s="7" t="s">
        <v>85</v>
      </c>
      <c r="AZ400" s="7" t="s">
        <v>86</v>
      </c>
      <c r="BA400" s="7" t="s">
        <v>87</v>
      </c>
      <c r="BB400" s="7" t="b">
        <v>0</v>
      </c>
      <c r="BC400" s="7">
        <v>3</v>
      </c>
      <c r="BD400" s="7">
        <v>3</v>
      </c>
      <c r="BE400" s="7">
        <v>273.13</v>
      </c>
      <c r="BF400" s="7">
        <v>0</v>
      </c>
      <c r="BG400" s="7"/>
      <c r="BH400" s="7">
        <v>0</v>
      </c>
      <c r="BI400" s="7">
        <v>0</v>
      </c>
      <c r="BJ400" s="9">
        <v>321.75</v>
      </c>
    </row>
    <row r="401" spans="1:62" x14ac:dyDescent="0.25">
      <c r="A401" s="6" t="s">
        <v>976</v>
      </c>
      <c r="B401" s="7" t="s">
        <v>61</v>
      </c>
      <c r="C401" s="7" t="s">
        <v>62</v>
      </c>
      <c r="D401" s="7" t="s">
        <v>977</v>
      </c>
      <c r="E401" s="7" t="s">
        <v>977</v>
      </c>
      <c r="F401" s="7" t="s">
        <v>64</v>
      </c>
      <c r="G401" s="7" t="s">
        <v>978</v>
      </c>
      <c r="H401" s="7" t="s">
        <v>281</v>
      </c>
      <c r="I401" s="7" t="s">
        <v>66</v>
      </c>
      <c r="J401" s="7" t="s">
        <v>282</v>
      </c>
      <c r="K401" s="33">
        <v>322</v>
      </c>
      <c r="L401" s="33">
        <f t="shared" si="7"/>
        <v>322</v>
      </c>
      <c r="M401" s="33" t="e">
        <f>L401*(VLOOKUP(I401,#REF!,2,FALSE))</f>
        <v>#REF!</v>
      </c>
      <c r="N401" s="7" t="s">
        <v>67</v>
      </c>
      <c r="O401" s="7" t="s">
        <v>68</v>
      </c>
      <c r="P401" s="7" t="s">
        <v>69</v>
      </c>
      <c r="Q401" s="8">
        <v>45093.689421296294</v>
      </c>
      <c r="R401" s="8">
        <v>45459</v>
      </c>
      <c r="S401" s="7" t="s">
        <v>70</v>
      </c>
      <c r="T401" s="8">
        <v>45276</v>
      </c>
      <c r="U401" s="7" t="s">
        <v>71</v>
      </c>
      <c r="V401" s="7" t="s">
        <v>72</v>
      </c>
      <c r="W401" s="7" t="s">
        <v>73</v>
      </c>
      <c r="X401" s="7" t="s">
        <v>73</v>
      </c>
      <c r="Y401" s="7" t="s">
        <v>74</v>
      </c>
      <c r="Z401" s="7" t="s">
        <v>75</v>
      </c>
      <c r="AA401" s="7" t="s">
        <v>76</v>
      </c>
      <c r="AB401" s="7" t="s">
        <v>979</v>
      </c>
      <c r="AC401" s="7" t="s">
        <v>78</v>
      </c>
      <c r="AD401" s="8"/>
      <c r="AE401" s="8"/>
      <c r="AF401" s="7"/>
      <c r="AG401" s="7" t="s">
        <v>78</v>
      </c>
      <c r="AH401" s="7" t="s">
        <v>78</v>
      </c>
      <c r="AI401" s="8"/>
      <c r="AJ401" s="7" t="s">
        <v>980</v>
      </c>
      <c r="AK401" s="7" t="s">
        <v>78</v>
      </c>
      <c r="AL401" s="7" t="b">
        <v>0</v>
      </c>
      <c r="AM401" s="7" t="s">
        <v>981</v>
      </c>
      <c r="AN401" s="7" t="b">
        <v>0</v>
      </c>
      <c r="AO401" s="7" t="b">
        <v>0</v>
      </c>
      <c r="AP401" s="7" t="b">
        <v>0</v>
      </c>
      <c r="AQ401" s="7" t="b">
        <v>0</v>
      </c>
      <c r="AR401" s="7" t="b">
        <v>0</v>
      </c>
      <c r="AS401" s="7" t="s">
        <v>84</v>
      </c>
      <c r="AT401" s="7" t="b">
        <v>0</v>
      </c>
      <c r="AU401" s="7" t="s">
        <v>710</v>
      </c>
      <c r="AV401" s="7" t="s">
        <v>78</v>
      </c>
      <c r="AW401" s="7" t="s">
        <v>78</v>
      </c>
      <c r="AX401" s="8">
        <v>45093</v>
      </c>
      <c r="AY401" s="7" t="s">
        <v>85</v>
      </c>
      <c r="AZ401" s="7" t="s">
        <v>86</v>
      </c>
      <c r="BA401" s="7" t="s">
        <v>87</v>
      </c>
      <c r="BB401" s="7" t="b">
        <v>0</v>
      </c>
      <c r="BC401" s="7">
        <v>0</v>
      </c>
      <c r="BD401" s="7">
        <v>0</v>
      </c>
      <c r="BE401" s="7"/>
      <c r="BF401" s="7">
        <v>0</v>
      </c>
      <c r="BG401" s="7"/>
      <c r="BH401" s="7">
        <v>0</v>
      </c>
      <c r="BI401" s="7">
        <v>0</v>
      </c>
      <c r="BJ401" s="9">
        <v>322</v>
      </c>
    </row>
    <row r="402" spans="1:62" x14ac:dyDescent="0.25">
      <c r="A402" s="10" t="s">
        <v>2629</v>
      </c>
      <c r="B402" s="11" t="s">
        <v>1395</v>
      </c>
      <c r="C402" s="11" t="s">
        <v>1396</v>
      </c>
      <c r="D402" s="11" t="s">
        <v>2630</v>
      </c>
      <c r="E402" s="11" t="s">
        <v>2241</v>
      </c>
      <c r="F402" s="11" t="s">
        <v>64</v>
      </c>
      <c r="G402" s="11" t="s">
        <v>2241</v>
      </c>
      <c r="H402" s="11" t="s">
        <v>2330</v>
      </c>
      <c r="I402" s="11" t="s">
        <v>1397</v>
      </c>
      <c r="J402" s="11" t="s">
        <v>2631</v>
      </c>
      <c r="K402" s="28">
        <v>322.73</v>
      </c>
      <c r="L402" s="28">
        <f t="shared" si="7"/>
        <v>322.73</v>
      </c>
      <c r="M402" s="28" t="e">
        <f>L402*(VLOOKUP(I402,#REF!,2,FALSE))</f>
        <v>#REF!</v>
      </c>
      <c r="N402" s="11" t="s">
        <v>67</v>
      </c>
      <c r="O402" s="11" t="s">
        <v>68</v>
      </c>
      <c r="P402" s="11" t="s">
        <v>69</v>
      </c>
      <c r="Q402" s="12">
        <v>41484.46837962963</v>
      </c>
      <c r="R402" s="12">
        <v>45502.46837962963</v>
      </c>
      <c r="S402" s="11" t="s">
        <v>70</v>
      </c>
      <c r="T402" s="12">
        <v>45502</v>
      </c>
      <c r="U402" s="11" t="s">
        <v>71</v>
      </c>
      <c r="V402" s="11" t="s">
        <v>104</v>
      </c>
      <c r="W402" s="11" t="s">
        <v>73</v>
      </c>
      <c r="X402" s="11" t="s">
        <v>73</v>
      </c>
      <c r="Y402" s="11" t="s">
        <v>74</v>
      </c>
      <c r="Z402" s="11" t="s">
        <v>106</v>
      </c>
      <c r="AA402" s="11" t="s">
        <v>1643</v>
      </c>
      <c r="AB402" s="11" t="s">
        <v>2632</v>
      </c>
      <c r="AC402" s="11" t="s">
        <v>78</v>
      </c>
      <c r="AD402" s="12"/>
      <c r="AE402" s="12"/>
      <c r="AF402" s="11"/>
      <c r="AG402" s="11" t="s">
        <v>78</v>
      </c>
      <c r="AH402" s="11" t="s">
        <v>78</v>
      </c>
      <c r="AI402" s="12"/>
      <c r="AJ402" s="11" t="s">
        <v>2633</v>
      </c>
      <c r="AK402" s="11" t="s">
        <v>78</v>
      </c>
      <c r="AL402" s="11" t="b">
        <v>0</v>
      </c>
      <c r="AM402" s="11" t="s">
        <v>2634</v>
      </c>
      <c r="AN402" s="11" t="b">
        <v>0</v>
      </c>
      <c r="AO402" s="11" t="b">
        <v>0</v>
      </c>
      <c r="AP402" s="11" t="b">
        <v>0</v>
      </c>
      <c r="AQ402" s="11" t="b">
        <v>0</v>
      </c>
      <c r="AR402" s="11" t="b">
        <v>0</v>
      </c>
      <c r="AS402" s="11" t="s">
        <v>84</v>
      </c>
      <c r="AT402" s="11" t="b">
        <v>0</v>
      </c>
      <c r="AU402" s="11" t="s">
        <v>2351</v>
      </c>
      <c r="AV402" s="11" t="s">
        <v>78</v>
      </c>
      <c r="AW402" s="11" t="s">
        <v>78</v>
      </c>
      <c r="AX402" s="12">
        <v>41498</v>
      </c>
      <c r="AY402" s="11" t="s">
        <v>85</v>
      </c>
      <c r="AZ402" s="11" t="s">
        <v>86</v>
      </c>
      <c r="BA402" s="11" t="s">
        <v>87</v>
      </c>
      <c r="BB402" s="11" t="b">
        <v>0</v>
      </c>
      <c r="BC402" s="11">
        <v>1</v>
      </c>
      <c r="BD402" s="11">
        <v>1</v>
      </c>
      <c r="BE402" s="11">
        <v>6837.54</v>
      </c>
      <c r="BF402" s="11">
        <v>0</v>
      </c>
      <c r="BG402" s="11"/>
      <c r="BH402" s="11">
        <v>0</v>
      </c>
      <c r="BI402" s="11">
        <v>0</v>
      </c>
      <c r="BJ402" s="13">
        <v>322.73</v>
      </c>
    </row>
    <row r="403" spans="1:62" x14ac:dyDescent="0.25">
      <c r="A403" s="10" t="s">
        <v>2442</v>
      </c>
      <c r="B403" s="11" t="s">
        <v>61</v>
      </c>
      <c r="C403" s="11" t="s">
        <v>62</v>
      </c>
      <c r="D403" s="11" t="s">
        <v>1891</v>
      </c>
      <c r="E403" s="11" t="s">
        <v>1891</v>
      </c>
      <c r="F403" s="11" t="s">
        <v>64</v>
      </c>
      <c r="G403" s="11" t="s">
        <v>1891</v>
      </c>
      <c r="H403" s="11" t="s">
        <v>2330</v>
      </c>
      <c r="I403" s="11" t="s">
        <v>66</v>
      </c>
      <c r="J403" s="11" t="s">
        <v>2342</v>
      </c>
      <c r="K403" s="28">
        <v>323.33999999999997</v>
      </c>
      <c r="L403" s="28">
        <f t="shared" si="7"/>
        <v>323.33999999999997</v>
      </c>
      <c r="M403" s="28" t="e">
        <f>L403*(VLOOKUP(I403,#REF!,2,FALSE))</f>
        <v>#REF!</v>
      </c>
      <c r="N403" s="11" t="s">
        <v>67</v>
      </c>
      <c r="O403" s="11" t="s">
        <v>68</v>
      </c>
      <c r="P403" s="11" t="s">
        <v>69</v>
      </c>
      <c r="Q403" s="12">
        <v>43705</v>
      </c>
      <c r="R403" s="12">
        <v>45532.424490740741</v>
      </c>
      <c r="S403" s="11" t="s">
        <v>70</v>
      </c>
      <c r="T403" s="12">
        <v>45532</v>
      </c>
      <c r="U403" s="11" t="s">
        <v>71</v>
      </c>
      <c r="V403" s="11" t="s">
        <v>104</v>
      </c>
      <c r="W403" s="11" t="s">
        <v>73</v>
      </c>
      <c r="X403" s="11" t="s">
        <v>73</v>
      </c>
      <c r="Y403" s="11" t="s">
        <v>287</v>
      </c>
      <c r="Z403" s="11" t="s">
        <v>75</v>
      </c>
      <c r="AA403" s="11" t="s">
        <v>122</v>
      </c>
      <c r="AB403" s="11" t="s">
        <v>2443</v>
      </c>
      <c r="AC403" s="11" t="s">
        <v>78</v>
      </c>
      <c r="AD403" s="12"/>
      <c r="AE403" s="12"/>
      <c r="AF403" s="11"/>
      <c r="AG403" s="11" t="s">
        <v>78</v>
      </c>
      <c r="AH403" s="11" t="s">
        <v>78</v>
      </c>
      <c r="AI403" s="12"/>
      <c r="AJ403" s="11" t="s">
        <v>2444</v>
      </c>
      <c r="AK403" s="11" t="s">
        <v>78</v>
      </c>
      <c r="AL403" s="11" t="b">
        <v>0</v>
      </c>
      <c r="AM403" s="11" t="s">
        <v>2445</v>
      </c>
      <c r="AN403" s="11" t="b">
        <v>0</v>
      </c>
      <c r="AO403" s="11" t="b">
        <v>0</v>
      </c>
      <c r="AP403" s="11" t="b">
        <v>0</v>
      </c>
      <c r="AQ403" s="11" t="b">
        <v>0</v>
      </c>
      <c r="AR403" s="11" t="b">
        <v>0</v>
      </c>
      <c r="AS403" s="11" t="s">
        <v>84</v>
      </c>
      <c r="AT403" s="11" t="b">
        <v>0</v>
      </c>
      <c r="AU403" s="11" t="s">
        <v>1700</v>
      </c>
      <c r="AV403" s="11" t="s">
        <v>78</v>
      </c>
      <c r="AW403" s="11" t="s">
        <v>78</v>
      </c>
      <c r="AX403" s="12">
        <v>43712</v>
      </c>
      <c r="AY403" s="11" t="s">
        <v>85</v>
      </c>
      <c r="AZ403" s="11" t="s">
        <v>86</v>
      </c>
      <c r="BA403" s="11" t="s">
        <v>87</v>
      </c>
      <c r="BB403" s="11" t="b">
        <v>0</v>
      </c>
      <c r="BC403" s="11">
        <v>1</v>
      </c>
      <c r="BD403" s="11">
        <v>1</v>
      </c>
      <c r="BE403" s="11">
        <v>150</v>
      </c>
      <c r="BF403" s="11">
        <v>0</v>
      </c>
      <c r="BG403" s="11"/>
      <c r="BH403" s="11">
        <v>0</v>
      </c>
      <c r="BI403" s="11">
        <v>0</v>
      </c>
      <c r="BJ403" s="13">
        <v>323.33999999999997</v>
      </c>
    </row>
    <row r="404" spans="1:62" x14ac:dyDescent="0.25">
      <c r="A404" s="10" t="s">
        <v>1093</v>
      </c>
      <c r="B404" s="11" t="s">
        <v>234</v>
      </c>
      <c r="C404" s="11" t="s">
        <v>235</v>
      </c>
      <c r="D404" s="11" t="s">
        <v>1094</v>
      </c>
      <c r="E404" s="11" t="s">
        <v>1095</v>
      </c>
      <c r="F404" s="11" t="s">
        <v>64</v>
      </c>
      <c r="G404" s="11" t="s">
        <v>1094</v>
      </c>
      <c r="H404" s="11" t="s">
        <v>281</v>
      </c>
      <c r="I404" s="11" t="s">
        <v>1077</v>
      </c>
      <c r="J404" s="11" t="s">
        <v>1022</v>
      </c>
      <c r="K404" s="28">
        <v>325.36</v>
      </c>
      <c r="L404" s="28">
        <f t="shared" si="7"/>
        <v>325.36</v>
      </c>
      <c r="M404" s="28" t="e">
        <f>L404*(VLOOKUP(I404,#REF!,2,FALSE))</f>
        <v>#REF!</v>
      </c>
      <c r="N404" s="11" t="s">
        <v>67</v>
      </c>
      <c r="O404" s="11" t="s">
        <v>68</v>
      </c>
      <c r="P404" s="11" t="s">
        <v>69</v>
      </c>
      <c r="Q404" s="12">
        <v>44343.626504629632</v>
      </c>
      <c r="R404" s="12">
        <v>45439.626504629632</v>
      </c>
      <c r="S404" s="11" t="s">
        <v>70</v>
      </c>
      <c r="T404" s="12">
        <v>45439</v>
      </c>
      <c r="U404" s="11" t="s">
        <v>215</v>
      </c>
      <c r="V404" s="11" t="s">
        <v>104</v>
      </c>
      <c r="W404" s="11" t="s">
        <v>73</v>
      </c>
      <c r="X404" s="11" t="s">
        <v>73</v>
      </c>
      <c r="Y404" s="11" t="s">
        <v>74</v>
      </c>
      <c r="Z404" s="11" t="s">
        <v>75</v>
      </c>
      <c r="AA404" s="11" t="s">
        <v>1083</v>
      </c>
      <c r="AB404" s="11" t="s">
        <v>1096</v>
      </c>
      <c r="AC404" s="11" t="s">
        <v>78</v>
      </c>
      <c r="AD404" s="12"/>
      <c r="AE404" s="12"/>
      <c r="AF404" s="11"/>
      <c r="AG404" s="11" t="s">
        <v>78</v>
      </c>
      <c r="AH404" s="11" t="s">
        <v>78</v>
      </c>
      <c r="AI404" s="12"/>
      <c r="AJ404" s="11" t="s">
        <v>78</v>
      </c>
      <c r="AK404" s="11" t="s">
        <v>78</v>
      </c>
      <c r="AL404" s="11" t="b">
        <v>0</v>
      </c>
      <c r="AM404" s="11" t="s">
        <v>1097</v>
      </c>
      <c r="AN404" s="11" t="b">
        <v>0</v>
      </c>
      <c r="AO404" s="11" t="b">
        <v>0</v>
      </c>
      <c r="AP404" s="11" t="b">
        <v>0</v>
      </c>
      <c r="AQ404" s="11" t="b">
        <v>0</v>
      </c>
      <c r="AR404" s="11" t="b">
        <v>0</v>
      </c>
      <c r="AS404" s="11" t="s">
        <v>1098</v>
      </c>
      <c r="AT404" s="11" t="b">
        <v>0</v>
      </c>
      <c r="AU404" s="11" t="s">
        <v>317</v>
      </c>
      <c r="AV404" s="11" t="s">
        <v>78</v>
      </c>
      <c r="AW404" s="11" t="s">
        <v>78</v>
      </c>
      <c r="AX404" s="12">
        <v>44351</v>
      </c>
      <c r="AY404" s="11" t="s">
        <v>85</v>
      </c>
      <c r="AZ404" s="11" t="s">
        <v>86</v>
      </c>
      <c r="BA404" s="11" t="s">
        <v>87</v>
      </c>
      <c r="BB404" s="11" t="b">
        <v>0</v>
      </c>
      <c r="BC404" s="11">
        <v>0</v>
      </c>
      <c r="BD404" s="11">
        <v>0</v>
      </c>
      <c r="BE404" s="11"/>
      <c r="BF404" s="11">
        <v>0</v>
      </c>
      <c r="BG404" s="11"/>
      <c r="BH404" s="11">
        <v>0</v>
      </c>
      <c r="BI404" s="11">
        <v>0</v>
      </c>
      <c r="BJ404" s="13">
        <v>325.36</v>
      </c>
    </row>
    <row r="405" spans="1:62" x14ac:dyDescent="0.25">
      <c r="A405" s="6" t="s">
        <v>988</v>
      </c>
      <c r="B405" s="7" t="s">
        <v>61</v>
      </c>
      <c r="C405" s="7" t="s">
        <v>62</v>
      </c>
      <c r="D405" s="7" t="s">
        <v>989</v>
      </c>
      <c r="E405" s="7" t="s">
        <v>989</v>
      </c>
      <c r="F405" s="7" t="s">
        <v>64</v>
      </c>
      <c r="G405" s="7" t="s">
        <v>989</v>
      </c>
      <c r="H405" s="7" t="s">
        <v>281</v>
      </c>
      <c r="I405" s="7" t="s">
        <v>66</v>
      </c>
      <c r="J405" s="7" t="s">
        <v>282</v>
      </c>
      <c r="K405" s="33">
        <v>325.47000000000003</v>
      </c>
      <c r="L405" s="33">
        <f t="shared" si="7"/>
        <v>325.47000000000003</v>
      </c>
      <c r="M405" s="33" t="e">
        <f>L405*(VLOOKUP(I405,#REF!,2,FALSE))</f>
        <v>#REF!</v>
      </c>
      <c r="N405" s="7" t="s">
        <v>67</v>
      </c>
      <c r="O405" s="7" t="s">
        <v>68</v>
      </c>
      <c r="P405" s="7" t="s">
        <v>69</v>
      </c>
      <c r="Q405" s="8">
        <v>45134.599050925928</v>
      </c>
      <c r="R405" s="8">
        <v>45500.470104166663</v>
      </c>
      <c r="S405" s="7" t="s">
        <v>70</v>
      </c>
      <c r="T405" s="8">
        <v>45500</v>
      </c>
      <c r="U405" s="7" t="s">
        <v>71</v>
      </c>
      <c r="V405" s="7" t="s">
        <v>104</v>
      </c>
      <c r="W405" s="7" t="s">
        <v>73</v>
      </c>
      <c r="X405" s="7" t="s">
        <v>73</v>
      </c>
      <c r="Y405" s="7" t="s">
        <v>433</v>
      </c>
      <c r="Z405" s="7" t="s">
        <v>75</v>
      </c>
      <c r="AA405" s="7" t="s">
        <v>122</v>
      </c>
      <c r="AB405" s="7" t="s">
        <v>990</v>
      </c>
      <c r="AC405" s="7" t="s">
        <v>78</v>
      </c>
      <c r="AD405" s="8"/>
      <c r="AE405" s="8"/>
      <c r="AF405" s="7"/>
      <c r="AG405" s="7" t="s">
        <v>78</v>
      </c>
      <c r="AH405" s="7" t="s">
        <v>78</v>
      </c>
      <c r="AI405" s="8"/>
      <c r="AJ405" s="7" t="s">
        <v>991</v>
      </c>
      <c r="AK405" s="7" t="s">
        <v>78</v>
      </c>
      <c r="AL405" s="7" t="b">
        <v>0</v>
      </c>
      <c r="AM405" s="7" t="s">
        <v>992</v>
      </c>
      <c r="AN405" s="7" t="b">
        <v>0</v>
      </c>
      <c r="AO405" s="7" t="b">
        <v>0</v>
      </c>
      <c r="AP405" s="7" t="b">
        <v>0</v>
      </c>
      <c r="AQ405" s="7" t="b">
        <v>0</v>
      </c>
      <c r="AR405" s="7" t="b">
        <v>0</v>
      </c>
      <c r="AS405" s="7" t="s">
        <v>84</v>
      </c>
      <c r="AT405" s="7" t="b">
        <v>0</v>
      </c>
      <c r="AU405" s="7" t="s">
        <v>710</v>
      </c>
      <c r="AV405" s="7" t="s">
        <v>78</v>
      </c>
      <c r="AW405" s="7" t="s">
        <v>78</v>
      </c>
      <c r="AX405" s="8">
        <v>45119</v>
      </c>
      <c r="AY405" s="7" t="s">
        <v>85</v>
      </c>
      <c r="AZ405" s="7" t="s">
        <v>86</v>
      </c>
      <c r="BA405" s="7" t="s">
        <v>87</v>
      </c>
      <c r="BB405" s="7" t="b">
        <v>0</v>
      </c>
      <c r="BC405" s="7">
        <v>0</v>
      </c>
      <c r="BD405" s="7">
        <v>0</v>
      </c>
      <c r="BE405" s="7"/>
      <c r="BF405" s="7">
        <v>0</v>
      </c>
      <c r="BG405" s="7"/>
      <c r="BH405" s="7">
        <v>0</v>
      </c>
      <c r="BI405" s="7">
        <v>0</v>
      </c>
      <c r="BJ405" s="9">
        <v>325.47000000000003</v>
      </c>
    </row>
    <row r="406" spans="1:62" x14ac:dyDescent="0.25">
      <c r="A406" s="10" t="s">
        <v>2726</v>
      </c>
      <c r="B406" s="11" t="s">
        <v>1395</v>
      </c>
      <c r="C406" s="11" t="s">
        <v>1396</v>
      </c>
      <c r="D406" s="11" t="s">
        <v>2368</v>
      </c>
      <c r="E406" s="11" t="s">
        <v>2368</v>
      </c>
      <c r="F406" s="11" t="s">
        <v>64</v>
      </c>
      <c r="G406" s="11" t="s">
        <v>2368</v>
      </c>
      <c r="H406" s="11" t="s">
        <v>2330</v>
      </c>
      <c r="I406" s="11" t="s">
        <v>1397</v>
      </c>
      <c r="J406" s="11" t="s">
        <v>2691</v>
      </c>
      <c r="K406" s="28">
        <v>325.52999999999997</v>
      </c>
      <c r="L406" s="28">
        <f t="shared" si="7"/>
        <v>325.52999999999997</v>
      </c>
      <c r="M406" s="28" t="e">
        <f>L406*(VLOOKUP(I406,#REF!,2,FALSE))</f>
        <v>#REF!</v>
      </c>
      <c r="N406" s="11" t="s">
        <v>67</v>
      </c>
      <c r="O406" s="11" t="s">
        <v>68</v>
      </c>
      <c r="P406" s="11" t="s">
        <v>69</v>
      </c>
      <c r="Q406" s="12">
        <v>41948.449849537035</v>
      </c>
      <c r="R406" s="12">
        <v>45235.449849537035</v>
      </c>
      <c r="S406" s="11" t="s">
        <v>70</v>
      </c>
      <c r="T406" s="12">
        <v>45235</v>
      </c>
      <c r="U406" s="11" t="s">
        <v>71</v>
      </c>
      <c r="V406" s="11" t="s">
        <v>104</v>
      </c>
      <c r="W406" s="11" t="s">
        <v>73</v>
      </c>
      <c r="X406" s="11" t="s">
        <v>73</v>
      </c>
      <c r="Y406" s="11" t="s">
        <v>105</v>
      </c>
      <c r="Z406" s="11" t="s">
        <v>106</v>
      </c>
      <c r="AA406" s="11" t="s">
        <v>1421</v>
      </c>
      <c r="AB406" s="11" t="s">
        <v>2727</v>
      </c>
      <c r="AC406" s="11" t="s">
        <v>2728</v>
      </c>
      <c r="AD406" s="12"/>
      <c r="AE406" s="12"/>
      <c r="AF406" s="11"/>
      <c r="AG406" s="11" t="s">
        <v>78</v>
      </c>
      <c r="AH406" s="11" t="s">
        <v>78</v>
      </c>
      <c r="AI406" s="12"/>
      <c r="AJ406" s="11" t="s">
        <v>78</v>
      </c>
      <c r="AK406" s="11" t="s">
        <v>78</v>
      </c>
      <c r="AL406" s="11" t="b">
        <v>0</v>
      </c>
      <c r="AM406" s="11" t="s">
        <v>2729</v>
      </c>
      <c r="AN406" s="11" t="b">
        <v>0</v>
      </c>
      <c r="AO406" s="11" t="b">
        <v>0</v>
      </c>
      <c r="AP406" s="11" t="b">
        <v>0</v>
      </c>
      <c r="AQ406" s="11" t="b">
        <v>0</v>
      </c>
      <c r="AR406" s="11" t="b">
        <v>0</v>
      </c>
      <c r="AS406" s="11" t="s">
        <v>84</v>
      </c>
      <c r="AT406" s="11" t="b">
        <v>0</v>
      </c>
      <c r="AU406" s="11" t="s">
        <v>1700</v>
      </c>
      <c r="AV406" s="11" t="s">
        <v>78</v>
      </c>
      <c r="AW406" s="11" t="s">
        <v>78</v>
      </c>
      <c r="AX406" s="12">
        <v>41948</v>
      </c>
      <c r="AY406" s="11" t="s">
        <v>85</v>
      </c>
      <c r="AZ406" s="11" t="s">
        <v>86</v>
      </c>
      <c r="BA406" s="11" t="s">
        <v>87</v>
      </c>
      <c r="BB406" s="11" t="b">
        <v>0</v>
      </c>
      <c r="BC406" s="11">
        <v>3</v>
      </c>
      <c r="BD406" s="11">
        <v>3</v>
      </c>
      <c r="BE406" s="11">
        <v>248.1</v>
      </c>
      <c r="BF406" s="11">
        <v>0</v>
      </c>
      <c r="BG406" s="11"/>
      <c r="BH406" s="11">
        <v>0</v>
      </c>
      <c r="BI406" s="11">
        <v>0</v>
      </c>
      <c r="BJ406" s="13">
        <v>325.52999999999997</v>
      </c>
    </row>
    <row r="407" spans="1:62" x14ac:dyDescent="0.25">
      <c r="A407" s="10" t="s">
        <v>765</v>
      </c>
      <c r="B407" s="11" t="s">
        <v>61</v>
      </c>
      <c r="C407" s="11" t="s">
        <v>62</v>
      </c>
      <c r="D407" s="11" t="s">
        <v>570</v>
      </c>
      <c r="E407" s="11"/>
      <c r="F407" s="11" t="s">
        <v>64</v>
      </c>
      <c r="G407" s="11"/>
      <c r="H407" s="11" t="s">
        <v>281</v>
      </c>
      <c r="I407" s="11" t="s">
        <v>66</v>
      </c>
      <c r="J407" s="11" t="s">
        <v>282</v>
      </c>
      <c r="K407" s="28">
        <v>326.06</v>
      </c>
      <c r="L407" s="28">
        <f t="shared" si="7"/>
        <v>326.06</v>
      </c>
      <c r="M407" s="28" t="e">
        <f>L407*(VLOOKUP(I407,#REF!,2,FALSE))</f>
        <v>#REF!</v>
      </c>
      <c r="N407" s="11" t="s">
        <v>67</v>
      </c>
      <c r="O407" s="11" t="s">
        <v>68</v>
      </c>
      <c r="P407" s="11" t="s">
        <v>69</v>
      </c>
      <c r="Q407" s="12">
        <v>44875.472650462965</v>
      </c>
      <c r="R407" s="12">
        <v>45240.472650462965</v>
      </c>
      <c r="S407" s="11" t="s">
        <v>70</v>
      </c>
      <c r="T407" s="12">
        <v>45240</v>
      </c>
      <c r="U407" s="11" t="s">
        <v>71</v>
      </c>
      <c r="V407" s="11" t="s">
        <v>104</v>
      </c>
      <c r="W407" s="11" t="s">
        <v>73</v>
      </c>
      <c r="X407" s="11" t="s">
        <v>73</v>
      </c>
      <c r="Y407" s="11" t="s">
        <v>74</v>
      </c>
      <c r="Z407" s="11" t="s">
        <v>75</v>
      </c>
      <c r="AA407" s="11" t="s">
        <v>122</v>
      </c>
      <c r="AB407" s="11" t="s">
        <v>766</v>
      </c>
      <c r="AC407" s="11" t="s">
        <v>78</v>
      </c>
      <c r="AD407" s="12"/>
      <c r="AE407" s="12"/>
      <c r="AF407" s="11"/>
      <c r="AG407" s="11" t="s">
        <v>78</v>
      </c>
      <c r="AH407" s="11" t="s">
        <v>78</v>
      </c>
      <c r="AI407" s="12"/>
      <c r="AJ407" s="11" t="s">
        <v>78</v>
      </c>
      <c r="AK407" s="11" t="s">
        <v>78</v>
      </c>
      <c r="AL407" s="11" t="b">
        <v>0</v>
      </c>
      <c r="AM407" s="11" t="s">
        <v>767</v>
      </c>
      <c r="AN407" s="11" t="b">
        <v>0</v>
      </c>
      <c r="AO407" s="11" t="b">
        <v>0</v>
      </c>
      <c r="AP407" s="11" t="b">
        <v>0</v>
      </c>
      <c r="AQ407" s="11" t="b">
        <v>0</v>
      </c>
      <c r="AR407" s="11" t="b">
        <v>0</v>
      </c>
      <c r="AS407" s="11" t="s">
        <v>84</v>
      </c>
      <c r="AT407" s="11" t="b">
        <v>0</v>
      </c>
      <c r="AU407" s="11" t="s">
        <v>710</v>
      </c>
      <c r="AV407" s="11" t="s">
        <v>78</v>
      </c>
      <c r="AW407" s="11" t="s">
        <v>78</v>
      </c>
      <c r="AX407" s="12">
        <v>44879</v>
      </c>
      <c r="AY407" s="11" t="s">
        <v>85</v>
      </c>
      <c r="AZ407" s="11" t="s">
        <v>86</v>
      </c>
      <c r="BA407" s="11" t="s">
        <v>87</v>
      </c>
      <c r="BB407" s="11" t="b">
        <v>0</v>
      </c>
      <c r="BC407" s="11">
        <v>0</v>
      </c>
      <c r="BD407" s="11">
        <v>0</v>
      </c>
      <c r="BE407" s="11"/>
      <c r="BF407" s="11">
        <v>0</v>
      </c>
      <c r="BG407" s="11"/>
      <c r="BH407" s="11">
        <v>0</v>
      </c>
      <c r="BI407" s="11">
        <v>0</v>
      </c>
      <c r="BJ407" s="13">
        <v>326.06</v>
      </c>
    </row>
    <row r="408" spans="1:62" x14ac:dyDescent="0.25">
      <c r="A408" s="10" t="s">
        <v>993</v>
      </c>
      <c r="B408" s="11" t="s">
        <v>61</v>
      </c>
      <c r="C408" s="11" t="s">
        <v>62</v>
      </c>
      <c r="D408" s="11" t="s">
        <v>994</v>
      </c>
      <c r="E408" s="11" t="s">
        <v>994</v>
      </c>
      <c r="F408" s="11" t="s">
        <v>64</v>
      </c>
      <c r="G408" s="11" t="s">
        <v>994</v>
      </c>
      <c r="H408" s="11" t="s">
        <v>281</v>
      </c>
      <c r="I408" s="11" t="s">
        <v>66</v>
      </c>
      <c r="J408" s="11" t="s">
        <v>282</v>
      </c>
      <c r="K408" s="28">
        <v>327.42</v>
      </c>
      <c r="L408" s="28">
        <f t="shared" si="7"/>
        <v>327.42</v>
      </c>
      <c r="M408" s="28" t="e">
        <f>L408*(VLOOKUP(I408,#REF!,2,FALSE))</f>
        <v>#REF!</v>
      </c>
      <c r="N408" s="11" t="s">
        <v>67</v>
      </c>
      <c r="O408" s="11" t="s">
        <v>68</v>
      </c>
      <c r="P408" s="11" t="s">
        <v>69</v>
      </c>
      <c r="Q408" s="12">
        <v>45130.499583333331</v>
      </c>
      <c r="R408" s="12">
        <v>45496</v>
      </c>
      <c r="S408" s="11" t="s">
        <v>70</v>
      </c>
      <c r="T408" s="12">
        <v>45314</v>
      </c>
      <c r="U408" s="11" t="s">
        <v>71</v>
      </c>
      <c r="V408" s="11" t="s">
        <v>72</v>
      </c>
      <c r="W408" s="11" t="s">
        <v>73</v>
      </c>
      <c r="X408" s="11" t="s">
        <v>73</v>
      </c>
      <c r="Y408" s="11" t="s">
        <v>105</v>
      </c>
      <c r="Z408" s="11" t="s">
        <v>75</v>
      </c>
      <c r="AA408" s="11" t="s">
        <v>122</v>
      </c>
      <c r="AB408" s="11" t="s">
        <v>995</v>
      </c>
      <c r="AC408" s="11" t="s">
        <v>78</v>
      </c>
      <c r="AD408" s="12"/>
      <c r="AE408" s="12"/>
      <c r="AF408" s="11"/>
      <c r="AG408" s="11" t="s">
        <v>78</v>
      </c>
      <c r="AH408" s="11" t="s">
        <v>78</v>
      </c>
      <c r="AI408" s="12"/>
      <c r="AJ408" s="11" t="s">
        <v>996</v>
      </c>
      <c r="AK408" s="11" t="s">
        <v>78</v>
      </c>
      <c r="AL408" s="11" t="b">
        <v>0</v>
      </c>
      <c r="AM408" s="11" t="s">
        <v>997</v>
      </c>
      <c r="AN408" s="11" t="b">
        <v>0</v>
      </c>
      <c r="AO408" s="11" t="b">
        <v>0</v>
      </c>
      <c r="AP408" s="11" t="b">
        <v>0</v>
      </c>
      <c r="AQ408" s="11" t="b">
        <v>0</v>
      </c>
      <c r="AR408" s="11" t="b">
        <v>0</v>
      </c>
      <c r="AS408" s="11" t="s">
        <v>84</v>
      </c>
      <c r="AT408" s="11" t="b">
        <v>0</v>
      </c>
      <c r="AU408" s="11" t="s">
        <v>710</v>
      </c>
      <c r="AV408" s="11" t="s">
        <v>78</v>
      </c>
      <c r="AW408" s="11" t="s">
        <v>78</v>
      </c>
      <c r="AX408" s="12">
        <v>45119</v>
      </c>
      <c r="AY408" s="11" t="s">
        <v>85</v>
      </c>
      <c r="AZ408" s="11" t="s">
        <v>86</v>
      </c>
      <c r="BA408" s="11" t="s">
        <v>87</v>
      </c>
      <c r="BB408" s="11" t="b">
        <v>0</v>
      </c>
      <c r="BC408" s="11">
        <v>0</v>
      </c>
      <c r="BD408" s="11">
        <v>0</v>
      </c>
      <c r="BE408" s="11"/>
      <c r="BF408" s="11">
        <v>0</v>
      </c>
      <c r="BG408" s="11"/>
      <c r="BH408" s="11">
        <v>0</v>
      </c>
      <c r="BI408" s="11">
        <v>0</v>
      </c>
      <c r="BJ408" s="13">
        <v>327.42</v>
      </c>
    </row>
    <row r="409" spans="1:62" x14ac:dyDescent="0.25">
      <c r="A409" s="6" t="s">
        <v>3322</v>
      </c>
      <c r="B409" s="7" t="s">
        <v>2271</v>
      </c>
      <c r="C409" s="7" t="s">
        <v>2272</v>
      </c>
      <c r="D409" s="7" t="s">
        <v>3323</v>
      </c>
      <c r="E409" s="7" t="s">
        <v>3323</v>
      </c>
      <c r="F409" s="7" t="s">
        <v>64</v>
      </c>
      <c r="G409" s="7" t="s">
        <v>3323</v>
      </c>
      <c r="H409" s="7" t="s">
        <v>2330</v>
      </c>
      <c r="I409" s="7" t="s">
        <v>2274</v>
      </c>
      <c r="J409" s="7" t="s">
        <v>3318</v>
      </c>
      <c r="K409" s="33">
        <v>327.88</v>
      </c>
      <c r="L409" s="33">
        <f t="shared" si="7"/>
        <v>327.88</v>
      </c>
      <c r="M409" s="33" t="e">
        <f>L409*(VLOOKUP(I409,#REF!,2,FALSE))</f>
        <v>#REF!</v>
      </c>
      <c r="N409" s="7" t="s">
        <v>67</v>
      </c>
      <c r="O409" s="7" t="s">
        <v>68</v>
      </c>
      <c r="P409" s="7" t="s">
        <v>69</v>
      </c>
      <c r="Q409" s="8">
        <v>42100.349074074074</v>
      </c>
      <c r="R409" s="8">
        <v>45388.349074074074</v>
      </c>
      <c r="S409" s="7" t="s">
        <v>70</v>
      </c>
      <c r="T409" s="8">
        <v>45205</v>
      </c>
      <c r="U409" s="7" t="s">
        <v>71</v>
      </c>
      <c r="V409" s="7" t="s">
        <v>72</v>
      </c>
      <c r="W409" s="7" t="s">
        <v>73</v>
      </c>
      <c r="X409" s="7" t="s">
        <v>73</v>
      </c>
      <c r="Y409" s="7" t="s">
        <v>74</v>
      </c>
      <c r="Z409" s="7" t="s">
        <v>106</v>
      </c>
      <c r="AA409" s="7" t="s">
        <v>2276</v>
      </c>
      <c r="AB409" s="7" t="s">
        <v>3324</v>
      </c>
      <c r="AC409" s="7" t="s">
        <v>78</v>
      </c>
      <c r="AD409" s="8"/>
      <c r="AE409" s="8"/>
      <c r="AF409" s="7"/>
      <c r="AG409" s="7" t="s">
        <v>78</v>
      </c>
      <c r="AH409" s="7" t="s">
        <v>78</v>
      </c>
      <c r="AI409" s="8"/>
      <c r="AJ409" s="7" t="s">
        <v>3325</v>
      </c>
      <c r="AK409" s="7" t="s">
        <v>78</v>
      </c>
      <c r="AL409" s="7" t="b">
        <v>0</v>
      </c>
      <c r="AM409" s="7" t="s">
        <v>3326</v>
      </c>
      <c r="AN409" s="7" t="b">
        <v>0</v>
      </c>
      <c r="AO409" s="7" t="b">
        <v>0</v>
      </c>
      <c r="AP409" s="7" t="b">
        <v>0</v>
      </c>
      <c r="AQ409" s="7" t="b">
        <v>0</v>
      </c>
      <c r="AR409" s="7" t="b">
        <v>0</v>
      </c>
      <c r="AS409" s="7" t="s">
        <v>84</v>
      </c>
      <c r="AT409" s="7" t="b">
        <v>0</v>
      </c>
      <c r="AU409" s="7" t="s">
        <v>3296</v>
      </c>
      <c r="AV409" s="7" t="s">
        <v>1700</v>
      </c>
      <c r="AW409" s="7" t="s">
        <v>78</v>
      </c>
      <c r="AX409" s="8">
        <v>42094</v>
      </c>
      <c r="AY409" s="7" t="s">
        <v>85</v>
      </c>
      <c r="AZ409" s="7" t="s">
        <v>86</v>
      </c>
      <c r="BA409" s="7" t="s">
        <v>87</v>
      </c>
      <c r="BB409" s="7" t="b">
        <v>0</v>
      </c>
      <c r="BC409" s="7">
        <v>0</v>
      </c>
      <c r="BD409" s="7">
        <v>0</v>
      </c>
      <c r="BE409" s="7"/>
      <c r="BF409" s="7">
        <v>0</v>
      </c>
      <c r="BG409" s="7"/>
      <c r="BH409" s="7">
        <v>0</v>
      </c>
      <c r="BI409" s="7">
        <v>0</v>
      </c>
      <c r="BJ409" s="9">
        <v>327.88</v>
      </c>
    </row>
    <row r="410" spans="1:62" x14ac:dyDescent="0.25">
      <c r="A410" s="6" t="s">
        <v>1675</v>
      </c>
      <c r="B410" s="7" t="s">
        <v>1395</v>
      </c>
      <c r="C410" s="7" t="s">
        <v>1396</v>
      </c>
      <c r="D410" s="7" t="s">
        <v>1676</v>
      </c>
      <c r="E410" s="7" t="s">
        <v>1676</v>
      </c>
      <c r="F410" s="7" t="s">
        <v>64</v>
      </c>
      <c r="G410" s="7" t="s">
        <v>1676</v>
      </c>
      <c r="H410" s="7" t="s">
        <v>281</v>
      </c>
      <c r="I410" s="7" t="s">
        <v>1397</v>
      </c>
      <c r="J410" s="7" t="s">
        <v>1406</v>
      </c>
      <c r="K410" s="33">
        <v>328.53</v>
      </c>
      <c r="L410" s="33">
        <f t="shared" si="7"/>
        <v>328.53</v>
      </c>
      <c r="M410" s="33" t="e">
        <f>L410*(VLOOKUP(I410,#REF!,2,FALSE))</f>
        <v>#REF!</v>
      </c>
      <c r="N410" s="7" t="s">
        <v>67</v>
      </c>
      <c r="O410" s="7" t="s">
        <v>68</v>
      </c>
      <c r="P410" s="7" t="s">
        <v>69</v>
      </c>
      <c r="Q410" s="8">
        <v>43404.415138888886</v>
      </c>
      <c r="R410" s="8">
        <v>45230.415138888886</v>
      </c>
      <c r="S410" s="7" t="s">
        <v>70</v>
      </c>
      <c r="T410" s="8">
        <v>45230</v>
      </c>
      <c r="U410" s="7" t="s">
        <v>71</v>
      </c>
      <c r="V410" s="7" t="s">
        <v>104</v>
      </c>
      <c r="W410" s="7" t="s">
        <v>73</v>
      </c>
      <c r="X410" s="7" t="s">
        <v>73</v>
      </c>
      <c r="Y410" s="7" t="s">
        <v>105</v>
      </c>
      <c r="Z410" s="7" t="s">
        <v>106</v>
      </c>
      <c r="AA410" s="7" t="s">
        <v>1421</v>
      </c>
      <c r="AB410" s="7" t="s">
        <v>1677</v>
      </c>
      <c r="AC410" s="7" t="s">
        <v>1678</v>
      </c>
      <c r="AD410" s="8">
        <v>44404</v>
      </c>
      <c r="AE410" s="8"/>
      <c r="AF410" s="7" t="s">
        <v>1679</v>
      </c>
      <c r="AG410" s="7" t="s">
        <v>1680</v>
      </c>
      <c r="AH410" s="7" t="s">
        <v>1681</v>
      </c>
      <c r="AI410" s="8">
        <v>44403</v>
      </c>
      <c r="AJ410" s="7" t="s">
        <v>78</v>
      </c>
      <c r="AK410" s="7" t="s">
        <v>78</v>
      </c>
      <c r="AL410" s="7" t="b">
        <v>0</v>
      </c>
      <c r="AM410" s="7" t="s">
        <v>1682</v>
      </c>
      <c r="AN410" s="7" t="b">
        <v>0</v>
      </c>
      <c r="AO410" s="7" t="b">
        <v>0</v>
      </c>
      <c r="AP410" s="7" t="b">
        <v>0</v>
      </c>
      <c r="AQ410" s="7" t="b">
        <v>0</v>
      </c>
      <c r="AR410" s="7" t="b">
        <v>0</v>
      </c>
      <c r="AS410" s="7" t="s">
        <v>84</v>
      </c>
      <c r="AT410" s="7" t="b">
        <v>0</v>
      </c>
      <c r="AU410" s="7" t="s">
        <v>317</v>
      </c>
      <c r="AV410" s="7" t="s">
        <v>78</v>
      </c>
      <c r="AW410" s="7" t="s">
        <v>78</v>
      </c>
      <c r="AX410" s="8">
        <v>43399</v>
      </c>
      <c r="AY410" s="7" t="s">
        <v>85</v>
      </c>
      <c r="AZ410" s="7" t="s">
        <v>86</v>
      </c>
      <c r="BA410" s="7" t="s">
        <v>87</v>
      </c>
      <c r="BB410" s="7" t="b">
        <v>0</v>
      </c>
      <c r="BC410" s="7">
        <v>3</v>
      </c>
      <c r="BD410" s="7">
        <v>3</v>
      </c>
      <c r="BE410" s="7">
        <v>970.35</v>
      </c>
      <c r="BF410" s="7">
        <v>0</v>
      </c>
      <c r="BG410" s="7"/>
      <c r="BH410" s="7">
        <v>0</v>
      </c>
      <c r="BI410" s="7">
        <v>0</v>
      </c>
      <c r="BJ410" s="9">
        <v>328.53</v>
      </c>
    </row>
    <row r="411" spans="1:62" x14ac:dyDescent="0.25">
      <c r="A411" s="10" t="s">
        <v>446</v>
      </c>
      <c r="B411" s="11" t="s">
        <v>61</v>
      </c>
      <c r="C411" s="11" t="s">
        <v>62</v>
      </c>
      <c r="D411" s="11" t="s">
        <v>447</v>
      </c>
      <c r="E411" s="11" t="s">
        <v>447</v>
      </c>
      <c r="F411" s="11" t="s">
        <v>64</v>
      </c>
      <c r="G411" s="11" t="s">
        <v>447</v>
      </c>
      <c r="H411" s="11" t="s">
        <v>281</v>
      </c>
      <c r="I411" s="11" t="s">
        <v>66</v>
      </c>
      <c r="J411" s="11" t="s">
        <v>282</v>
      </c>
      <c r="K411" s="28">
        <v>329.01</v>
      </c>
      <c r="L411" s="28">
        <f t="shared" si="7"/>
        <v>329.01</v>
      </c>
      <c r="M411" s="28" t="e">
        <f>L411*(VLOOKUP(I411,#REF!,2,FALSE))</f>
        <v>#REF!</v>
      </c>
      <c r="N411" s="11" t="s">
        <v>67</v>
      </c>
      <c r="O411" s="11" t="s">
        <v>68</v>
      </c>
      <c r="P411" s="11" t="s">
        <v>69</v>
      </c>
      <c r="Q411" s="12">
        <v>43374.441006944442</v>
      </c>
      <c r="R411" s="12">
        <v>45200.441006944442</v>
      </c>
      <c r="S411" s="11" t="s">
        <v>70</v>
      </c>
      <c r="T411" s="12">
        <v>45200</v>
      </c>
      <c r="U411" s="11" t="s">
        <v>71</v>
      </c>
      <c r="V411" s="11" t="s">
        <v>104</v>
      </c>
      <c r="W411" s="11" t="s">
        <v>73</v>
      </c>
      <c r="X411" s="11" t="s">
        <v>73</v>
      </c>
      <c r="Y411" s="11" t="s">
        <v>105</v>
      </c>
      <c r="Z411" s="11" t="s">
        <v>75</v>
      </c>
      <c r="AA411" s="11" t="s">
        <v>76</v>
      </c>
      <c r="AB411" s="11" t="s">
        <v>448</v>
      </c>
      <c r="AC411" s="11" t="s">
        <v>78</v>
      </c>
      <c r="AD411" s="12"/>
      <c r="AE411" s="12"/>
      <c r="AF411" s="11"/>
      <c r="AG411" s="11" t="s">
        <v>78</v>
      </c>
      <c r="AH411" s="11" t="s">
        <v>78</v>
      </c>
      <c r="AI411" s="12"/>
      <c r="AJ411" s="11" t="s">
        <v>78</v>
      </c>
      <c r="AK411" s="11" t="s">
        <v>78</v>
      </c>
      <c r="AL411" s="11" t="b">
        <v>0</v>
      </c>
      <c r="AM411" s="11" t="s">
        <v>449</v>
      </c>
      <c r="AN411" s="11" t="b">
        <v>0</v>
      </c>
      <c r="AO411" s="11" t="b">
        <v>0</v>
      </c>
      <c r="AP411" s="11" t="b">
        <v>0</v>
      </c>
      <c r="AQ411" s="11" t="b">
        <v>0</v>
      </c>
      <c r="AR411" s="11" t="b">
        <v>0</v>
      </c>
      <c r="AS411" s="11" t="s">
        <v>84</v>
      </c>
      <c r="AT411" s="11" t="b">
        <v>0</v>
      </c>
      <c r="AU411" s="11" t="s">
        <v>317</v>
      </c>
      <c r="AV411" s="11" t="s">
        <v>78</v>
      </c>
      <c r="AW411" s="11" t="s">
        <v>78</v>
      </c>
      <c r="AX411" s="12">
        <v>43374</v>
      </c>
      <c r="AY411" s="11" t="s">
        <v>85</v>
      </c>
      <c r="AZ411" s="11" t="s">
        <v>86</v>
      </c>
      <c r="BA411" s="11" t="s">
        <v>87</v>
      </c>
      <c r="BB411" s="11" t="b">
        <v>0</v>
      </c>
      <c r="BC411" s="11">
        <v>3</v>
      </c>
      <c r="BD411" s="11">
        <v>2</v>
      </c>
      <c r="BE411" s="11">
        <v>850.64</v>
      </c>
      <c r="BF411" s="11">
        <v>0</v>
      </c>
      <c r="BG411" s="11"/>
      <c r="BH411" s="11">
        <v>0</v>
      </c>
      <c r="BI411" s="11">
        <v>0</v>
      </c>
      <c r="BJ411" s="13">
        <v>329.01</v>
      </c>
    </row>
    <row r="412" spans="1:62" x14ac:dyDescent="0.25">
      <c r="A412" s="6" t="s">
        <v>521</v>
      </c>
      <c r="B412" s="7" t="s">
        <v>61</v>
      </c>
      <c r="C412" s="7" t="s">
        <v>62</v>
      </c>
      <c r="D412" s="7" t="s">
        <v>522</v>
      </c>
      <c r="E412" s="7" t="s">
        <v>522</v>
      </c>
      <c r="F412" s="7" t="s">
        <v>64</v>
      </c>
      <c r="G412" s="7" t="s">
        <v>522</v>
      </c>
      <c r="H412" s="7" t="s">
        <v>296</v>
      </c>
      <c r="I412" s="7" t="s">
        <v>66</v>
      </c>
      <c r="J412" s="7" t="s">
        <v>297</v>
      </c>
      <c r="K412" s="33">
        <v>330.59</v>
      </c>
      <c r="L412" s="33">
        <f t="shared" si="7"/>
        <v>330.59</v>
      </c>
      <c r="M412" s="33" t="e">
        <f>L412*(VLOOKUP(I412,#REF!,2,FALSE))</f>
        <v>#REF!</v>
      </c>
      <c r="N412" s="7" t="s">
        <v>67</v>
      </c>
      <c r="O412" s="7" t="s">
        <v>68</v>
      </c>
      <c r="P412" s="7" t="s">
        <v>69</v>
      </c>
      <c r="Q412" s="8">
        <v>43650.617280092592</v>
      </c>
      <c r="R412" s="8">
        <v>45477.617280092592</v>
      </c>
      <c r="S412" s="7" t="s">
        <v>70</v>
      </c>
      <c r="T412" s="8">
        <v>45477</v>
      </c>
      <c r="U412" s="7" t="s">
        <v>71</v>
      </c>
      <c r="V412" s="7" t="s">
        <v>104</v>
      </c>
      <c r="W412" s="7" t="s">
        <v>73</v>
      </c>
      <c r="X412" s="7" t="s">
        <v>73</v>
      </c>
      <c r="Y412" s="7" t="s">
        <v>74</v>
      </c>
      <c r="Z412" s="7" t="s">
        <v>75</v>
      </c>
      <c r="AA412" s="7" t="s">
        <v>76</v>
      </c>
      <c r="AB412" s="7" t="s">
        <v>523</v>
      </c>
      <c r="AC412" s="7" t="s">
        <v>78</v>
      </c>
      <c r="AD412" s="8"/>
      <c r="AE412" s="8"/>
      <c r="AF412" s="7"/>
      <c r="AG412" s="7" t="s">
        <v>78</v>
      </c>
      <c r="AH412" s="7" t="s">
        <v>78</v>
      </c>
      <c r="AI412" s="8"/>
      <c r="AJ412" s="7" t="s">
        <v>78</v>
      </c>
      <c r="AK412" s="7" t="s">
        <v>78</v>
      </c>
      <c r="AL412" s="7" t="b">
        <v>0</v>
      </c>
      <c r="AM412" s="7" t="s">
        <v>524</v>
      </c>
      <c r="AN412" s="7" t="b">
        <v>0</v>
      </c>
      <c r="AO412" s="7" t="b">
        <v>0</v>
      </c>
      <c r="AP412" s="7" t="b">
        <v>0</v>
      </c>
      <c r="AQ412" s="7" t="b">
        <v>0</v>
      </c>
      <c r="AR412" s="7" t="b">
        <v>0</v>
      </c>
      <c r="AS412" s="7" t="s">
        <v>84</v>
      </c>
      <c r="AT412" s="7" t="b">
        <v>0</v>
      </c>
      <c r="AU412" s="7" t="s">
        <v>78</v>
      </c>
      <c r="AV412" s="7" t="s">
        <v>78</v>
      </c>
      <c r="AW412" s="7" t="s">
        <v>78</v>
      </c>
      <c r="AX412" s="8">
        <v>43720</v>
      </c>
      <c r="AY412" s="7" t="s">
        <v>85</v>
      </c>
      <c r="AZ412" s="7" t="s">
        <v>86</v>
      </c>
      <c r="BA412" s="7" t="s">
        <v>87</v>
      </c>
      <c r="BB412" s="7" t="b">
        <v>0</v>
      </c>
      <c r="BC412" s="7">
        <v>1</v>
      </c>
      <c r="BD412" s="7">
        <v>1</v>
      </c>
      <c r="BE412" s="7">
        <v>907</v>
      </c>
      <c r="BF412" s="7">
        <v>0</v>
      </c>
      <c r="BG412" s="7"/>
      <c r="BH412" s="7">
        <v>0</v>
      </c>
      <c r="BI412" s="7">
        <v>0</v>
      </c>
      <c r="BJ412" s="9">
        <v>330.59</v>
      </c>
    </row>
    <row r="413" spans="1:62" x14ac:dyDescent="0.25">
      <c r="A413" s="6" t="s">
        <v>430</v>
      </c>
      <c r="B413" s="7" t="s">
        <v>61</v>
      </c>
      <c r="C413" s="7" t="s">
        <v>62</v>
      </c>
      <c r="D413" s="7" t="s">
        <v>431</v>
      </c>
      <c r="E413" s="7" t="s">
        <v>432</v>
      </c>
      <c r="F413" s="7" t="s">
        <v>64</v>
      </c>
      <c r="G413" s="7" t="s">
        <v>432</v>
      </c>
      <c r="H413" s="7" t="s">
        <v>281</v>
      </c>
      <c r="I413" s="7" t="s">
        <v>66</v>
      </c>
      <c r="J413" s="7" t="s">
        <v>282</v>
      </c>
      <c r="K413" s="33">
        <v>330.96</v>
      </c>
      <c r="L413" s="33">
        <f t="shared" si="7"/>
        <v>330.96</v>
      </c>
      <c r="M413" s="33" t="e">
        <f>L413*(VLOOKUP(I413,#REF!,2,FALSE))</f>
        <v>#REF!</v>
      </c>
      <c r="N413" s="7" t="s">
        <v>67</v>
      </c>
      <c r="O413" s="7" t="s">
        <v>68</v>
      </c>
      <c r="P413" s="7" t="s">
        <v>69</v>
      </c>
      <c r="Q413" s="8">
        <v>43236.420023148145</v>
      </c>
      <c r="R413" s="8">
        <v>45428.555810185186</v>
      </c>
      <c r="S413" s="7" t="s">
        <v>70</v>
      </c>
      <c r="T413" s="8">
        <v>45428</v>
      </c>
      <c r="U413" s="7" t="s">
        <v>71</v>
      </c>
      <c r="V413" s="7" t="s">
        <v>104</v>
      </c>
      <c r="W413" s="7" t="s">
        <v>73</v>
      </c>
      <c r="X413" s="7" t="s">
        <v>73</v>
      </c>
      <c r="Y413" s="7" t="s">
        <v>433</v>
      </c>
      <c r="Z413" s="7" t="s">
        <v>75</v>
      </c>
      <c r="AA413" s="7" t="s">
        <v>122</v>
      </c>
      <c r="AB413" s="7" t="s">
        <v>434</v>
      </c>
      <c r="AC413" s="7" t="s">
        <v>78</v>
      </c>
      <c r="AD413" s="8"/>
      <c r="AE413" s="8"/>
      <c r="AF413" s="7"/>
      <c r="AG413" s="7" t="s">
        <v>78</v>
      </c>
      <c r="AH413" s="7" t="s">
        <v>78</v>
      </c>
      <c r="AI413" s="8"/>
      <c r="AJ413" s="7" t="s">
        <v>435</v>
      </c>
      <c r="AK413" s="7" t="s">
        <v>78</v>
      </c>
      <c r="AL413" s="7" t="b">
        <v>0</v>
      </c>
      <c r="AM413" s="7" t="s">
        <v>436</v>
      </c>
      <c r="AN413" s="7" t="b">
        <v>0</v>
      </c>
      <c r="AO413" s="7" t="b">
        <v>0</v>
      </c>
      <c r="AP413" s="7" t="b">
        <v>0</v>
      </c>
      <c r="AQ413" s="7" t="b">
        <v>0</v>
      </c>
      <c r="AR413" s="7" t="b">
        <v>0</v>
      </c>
      <c r="AS413" s="7" t="s">
        <v>84</v>
      </c>
      <c r="AT413" s="7" t="b">
        <v>0</v>
      </c>
      <c r="AU413" s="7" t="s">
        <v>317</v>
      </c>
      <c r="AV413" s="7" t="s">
        <v>78</v>
      </c>
      <c r="AW413" s="7" t="s">
        <v>78</v>
      </c>
      <c r="AX413" s="8">
        <v>43224</v>
      </c>
      <c r="AY413" s="7" t="s">
        <v>85</v>
      </c>
      <c r="AZ413" s="7" t="s">
        <v>86</v>
      </c>
      <c r="BA413" s="7" t="s">
        <v>87</v>
      </c>
      <c r="BB413" s="7" t="b">
        <v>0</v>
      </c>
      <c r="BC413" s="7">
        <v>0</v>
      </c>
      <c r="BD413" s="7">
        <v>0</v>
      </c>
      <c r="BE413" s="7"/>
      <c r="BF413" s="7">
        <v>0</v>
      </c>
      <c r="BG413" s="7"/>
      <c r="BH413" s="7">
        <v>0</v>
      </c>
      <c r="BI413" s="7">
        <v>0</v>
      </c>
      <c r="BJ413" s="9">
        <v>330.96</v>
      </c>
    </row>
    <row r="414" spans="1:62" x14ac:dyDescent="0.25">
      <c r="A414" s="10" t="s">
        <v>1595</v>
      </c>
      <c r="B414" s="11" t="s">
        <v>1395</v>
      </c>
      <c r="C414" s="11" t="s">
        <v>1396</v>
      </c>
      <c r="D414" s="11" t="s">
        <v>1596</v>
      </c>
      <c r="E414" s="11" t="s">
        <v>1596</v>
      </c>
      <c r="F414" s="11" t="s">
        <v>64</v>
      </c>
      <c r="G414" s="11" t="s">
        <v>1596</v>
      </c>
      <c r="H414" s="11" t="s">
        <v>281</v>
      </c>
      <c r="I414" s="11" t="s">
        <v>1397</v>
      </c>
      <c r="J414" s="11" t="s">
        <v>1406</v>
      </c>
      <c r="K414" s="28">
        <v>331.08</v>
      </c>
      <c r="L414" s="28">
        <f t="shared" si="7"/>
        <v>331.08</v>
      </c>
      <c r="M414" s="28" t="e">
        <f>L414*(VLOOKUP(I414,#REF!,2,FALSE))</f>
        <v>#REF!</v>
      </c>
      <c r="N414" s="11" t="s">
        <v>67</v>
      </c>
      <c r="O414" s="11" t="s">
        <v>68</v>
      </c>
      <c r="P414" s="11" t="s">
        <v>69</v>
      </c>
      <c r="Q414" s="12">
        <v>42317.418414351851</v>
      </c>
      <c r="R414" s="12">
        <v>45239.418414351851</v>
      </c>
      <c r="S414" s="11" t="s">
        <v>70</v>
      </c>
      <c r="T414" s="12">
        <v>45239</v>
      </c>
      <c r="U414" s="11" t="s">
        <v>71</v>
      </c>
      <c r="V414" s="11" t="s">
        <v>104</v>
      </c>
      <c r="W414" s="11" t="s">
        <v>73</v>
      </c>
      <c r="X414" s="11" t="s">
        <v>73</v>
      </c>
      <c r="Y414" s="11" t="s">
        <v>314</v>
      </c>
      <c r="Z414" s="11" t="s">
        <v>106</v>
      </c>
      <c r="AA414" s="11" t="s">
        <v>1398</v>
      </c>
      <c r="AB414" s="11" t="s">
        <v>1597</v>
      </c>
      <c r="AC414" s="11" t="s">
        <v>78</v>
      </c>
      <c r="AD414" s="12"/>
      <c r="AE414" s="12"/>
      <c r="AF414" s="11"/>
      <c r="AG414" s="11" t="s">
        <v>78</v>
      </c>
      <c r="AH414" s="11" t="s">
        <v>78</v>
      </c>
      <c r="AI414" s="12"/>
      <c r="AJ414" s="11" t="s">
        <v>78</v>
      </c>
      <c r="AK414" s="11" t="s">
        <v>78</v>
      </c>
      <c r="AL414" s="11" t="b">
        <v>0</v>
      </c>
      <c r="AM414" s="11" t="s">
        <v>1598</v>
      </c>
      <c r="AN414" s="11" t="b">
        <v>0</v>
      </c>
      <c r="AO414" s="11" t="b">
        <v>0</v>
      </c>
      <c r="AP414" s="11" t="b">
        <v>0</v>
      </c>
      <c r="AQ414" s="11" t="b">
        <v>0</v>
      </c>
      <c r="AR414" s="11" t="b">
        <v>0</v>
      </c>
      <c r="AS414" s="11" t="s">
        <v>84</v>
      </c>
      <c r="AT414" s="11" t="b">
        <v>0</v>
      </c>
      <c r="AU414" s="11" t="s">
        <v>317</v>
      </c>
      <c r="AV414" s="11" t="s">
        <v>78</v>
      </c>
      <c r="AW414" s="11" t="s">
        <v>78</v>
      </c>
      <c r="AX414" s="12">
        <v>42328</v>
      </c>
      <c r="AY414" s="11" t="s">
        <v>85</v>
      </c>
      <c r="AZ414" s="11" t="s">
        <v>86</v>
      </c>
      <c r="BA414" s="11" t="s">
        <v>87</v>
      </c>
      <c r="BB414" s="11" t="b">
        <v>0</v>
      </c>
      <c r="BC414" s="11">
        <v>1</v>
      </c>
      <c r="BD414" s="11">
        <v>1</v>
      </c>
      <c r="BE414" s="11">
        <v>370.26</v>
      </c>
      <c r="BF414" s="11">
        <v>1</v>
      </c>
      <c r="BG414" s="11">
        <v>370.26</v>
      </c>
      <c r="BH414" s="11">
        <v>1</v>
      </c>
      <c r="BI414" s="11">
        <v>370.26</v>
      </c>
      <c r="BJ414" s="13">
        <v>331.08</v>
      </c>
    </row>
    <row r="415" spans="1:62" x14ac:dyDescent="0.25">
      <c r="A415" s="10" t="s">
        <v>914</v>
      </c>
      <c r="B415" s="11" t="s">
        <v>61</v>
      </c>
      <c r="C415" s="11" t="s">
        <v>62</v>
      </c>
      <c r="D415" s="11" t="s">
        <v>915</v>
      </c>
      <c r="E415" s="11" t="s">
        <v>915</v>
      </c>
      <c r="F415" s="11" t="s">
        <v>64</v>
      </c>
      <c r="G415" s="11" t="s">
        <v>915</v>
      </c>
      <c r="H415" s="11" t="s">
        <v>281</v>
      </c>
      <c r="I415" s="11" t="s">
        <v>66</v>
      </c>
      <c r="J415" s="11" t="s">
        <v>282</v>
      </c>
      <c r="K415" s="28">
        <v>332.24</v>
      </c>
      <c r="L415" s="28">
        <f t="shared" si="7"/>
        <v>332.24</v>
      </c>
      <c r="M415" s="28" t="e">
        <f>L415*(VLOOKUP(I415,#REF!,2,FALSE))</f>
        <v>#REF!</v>
      </c>
      <c r="N415" s="11" t="s">
        <v>67</v>
      </c>
      <c r="O415" s="11" t="s">
        <v>68</v>
      </c>
      <c r="P415" s="11" t="s">
        <v>69</v>
      </c>
      <c r="Q415" s="12">
        <v>45012.589085648149</v>
      </c>
      <c r="R415" s="12">
        <v>45378.545381944445</v>
      </c>
      <c r="S415" s="11" t="s">
        <v>70</v>
      </c>
      <c r="T415" s="12">
        <v>45378</v>
      </c>
      <c r="U415" s="11" t="s">
        <v>71</v>
      </c>
      <c r="V415" s="11" t="s">
        <v>104</v>
      </c>
      <c r="W415" s="11" t="s">
        <v>73</v>
      </c>
      <c r="X415" s="11" t="s">
        <v>73</v>
      </c>
      <c r="Y415" s="11" t="s">
        <v>314</v>
      </c>
      <c r="Z415" s="11" t="s">
        <v>75</v>
      </c>
      <c r="AA415" s="11" t="s">
        <v>76</v>
      </c>
      <c r="AB415" s="11" t="s">
        <v>916</v>
      </c>
      <c r="AC415" s="11" t="s">
        <v>78</v>
      </c>
      <c r="AD415" s="12"/>
      <c r="AE415" s="12"/>
      <c r="AF415" s="11"/>
      <c r="AG415" s="11" t="s">
        <v>78</v>
      </c>
      <c r="AH415" s="11" t="s">
        <v>78</v>
      </c>
      <c r="AI415" s="12"/>
      <c r="AJ415" s="11" t="s">
        <v>917</v>
      </c>
      <c r="AK415" s="11" t="s">
        <v>78</v>
      </c>
      <c r="AL415" s="11" t="b">
        <v>0</v>
      </c>
      <c r="AM415" s="11" t="s">
        <v>918</v>
      </c>
      <c r="AN415" s="11" t="b">
        <v>0</v>
      </c>
      <c r="AO415" s="11" t="b">
        <v>0</v>
      </c>
      <c r="AP415" s="11" t="b">
        <v>0</v>
      </c>
      <c r="AQ415" s="11" t="b">
        <v>0</v>
      </c>
      <c r="AR415" s="11" t="b">
        <v>0</v>
      </c>
      <c r="AS415" s="11" t="s">
        <v>84</v>
      </c>
      <c r="AT415" s="11" t="b">
        <v>0</v>
      </c>
      <c r="AU415" s="11" t="s">
        <v>710</v>
      </c>
      <c r="AV415" s="11" t="s">
        <v>78</v>
      </c>
      <c r="AW415" s="11" t="s">
        <v>78</v>
      </c>
      <c r="AX415" s="12">
        <v>44992</v>
      </c>
      <c r="AY415" s="11" t="s">
        <v>85</v>
      </c>
      <c r="AZ415" s="11" t="s">
        <v>86</v>
      </c>
      <c r="BA415" s="11" t="s">
        <v>87</v>
      </c>
      <c r="BB415" s="11" t="b">
        <v>0</v>
      </c>
      <c r="BC415" s="11">
        <v>0</v>
      </c>
      <c r="BD415" s="11">
        <v>0</v>
      </c>
      <c r="BE415" s="11"/>
      <c r="BF415" s="11">
        <v>0</v>
      </c>
      <c r="BG415" s="11"/>
      <c r="BH415" s="11">
        <v>0</v>
      </c>
      <c r="BI415" s="11">
        <v>0</v>
      </c>
      <c r="BJ415" s="13">
        <v>332.24</v>
      </c>
    </row>
    <row r="416" spans="1:62" x14ac:dyDescent="0.25">
      <c r="A416" s="6" t="s">
        <v>2352</v>
      </c>
      <c r="B416" s="7" t="s">
        <v>61</v>
      </c>
      <c r="C416" s="7" t="s">
        <v>62</v>
      </c>
      <c r="D416" s="7" t="s">
        <v>2353</v>
      </c>
      <c r="E416" s="7" t="s">
        <v>2353</v>
      </c>
      <c r="F416" s="7" t="s">
        <v>64</v>
      </c>
      <c r="G416" s="7" t="s">
        <v>2353</v>
      </c>
      <c r="H416" s="7" t="s">
        <v>2330</v>
      </c>
      <c r="I416" s="7" t="s">
        <v>66</v>
      </c>
      <c r="J416" s="7"/>
      <c r="K416" s="33">
        <v>332.76</v>
      </c>
      <c r="L416" s="33">
        <f t="shared" si="7"/>
        <v>332.76</v>
      </c>
      <c r="M416" s="33" t="e">
        <f>L416*(VLOOKUP(I416,#REF!,2,FALSE))</f>
        <v>#REF!</v>
      </c>
      <c r="N416" s="7" t="s">
        <v>67</v>
      </c>
      <c r="O416" s="7" t="s">
        <v>68</v>
      </c>
      <c r="P416" s="7" t="s">
        <v>69</v>
      </c>
      <c r="Q416" s="8">
        <v>41589.530601851853</v>
      </c>
      <c r="R416" s="8">
        <v>45241.530601851853</v>
      </c>
      <c r="S416" s="7" t="s">
        <v>70</v>
      </c>
      <c r="T416" s="8">
        <v>45241</v>
      </c>
      <c r="U416" s="7" t="s">
        <v>71</v>
      </c>
      <c r="V416" s="7" t="s">
        <v>1223</v>
      </c>
      <c r="W416" s="7" t="s">
        <v>73</v>
      </c>
      <c r="X416" s="7" t="s">
        <v>73</v>
      </c>
      <c r="Y416" s="7" t="s">
        <v>314</v>
      </c>
      <c r="Z416" s="7" t="s">
        <v>75</v>
      </c>
      <c r="AA416" s="7" t="s">
        <v>467</v>
      </c>
      <c r="AB416" s="7" t="s">
        <v>2354</v>
      </c>
      <c r="AC416" s="7" t="s">
        <v>78</v>
      </c>
      <c r="AD416" s="8"/>
      <c r="AE416" s="8"/>
      <c r="AF416" s="7"/>
      <c r="AG416" s="7" t="s">
        <v>78</v>
      </c>
      <c r="AH416" s="7" t="s">
        <v>78</v>
      </c>
      <c r="AI416" s="8"/>
      <c r="AJ416" s="7" t="s">
        <v>78</v>
      </c>
      <c r="AK416" s="7" t="s">
        <v>78</v>
      </c>
      <c r="AL416" s="7" t="b">
        <v>0</v>
      </c>
      <c r="AM416" s="7" t="s">
        <v>2355</v>
      </c>
      <c r="AN416" s="7" t="b">
        <v>0</v>
      </c>
      <c r="AO416" s="7" t="b">
        <v>0</v>
      </c>
      <c r="AP416" s="7" t="b">
        <v>0</v>
      </c>
      <c r="AQ416" s="7" t="b">
        <v>0</v>
      </c>
      <c r="AR416" s="7" t="b">
        <v>0</v>
      </c>
      <c r="AS416" s="7" t="s">
        <v>84</v>
      </c>
      <c r="AT416" s="7" t="b">
        <v>0</v>
      </c>
      <c r="AU416" s="7" t="s">
        <v>1700</v>
      </c>
      <c r="AV416" s="7" t="s">
        <v>78</v>
      </c>
      <c r="AW416" s="7" t="s">
        <v>78</v>
      </c>
      <c r="AX416" s="8">
        <v>41649</v>
      </c>
      <c r="AY416" s="7" t="s">
        <v>85</v>
      </c>
      <c r="AZ416" s="7" t="s">
        <v>86</v>
      </c>
      <c r="BA416" s="7" t="s">
        <v>87</v>
      </c>
      <c r="BB416" s="7" t="b">
        <v>0</v>
      </c>
      <c r="BC416" s="7">
        <v>0</v>
      </c>
      <c r="BD416" s="7">
        <v>0</v>
      </c>
      <c r="BE416" s="7"/>
      <c r="BF416" s="7">
        <v>0</v>
      </c>
      <c r="BG416" s="7"/>
      <c r="BH416" s="7">
        <v>0</v>
      </c>
      <c r="BI416" s="7">
        <v>0</v>
      </c>
      <c r="BJ416" s="9">
        <v>332.76</v>
      </c>
    </row>
    <row r="417" spans="1:62" x14ac:dyDescent="0.25">
      <c r="A417" s="6" t="s">
        <v>1572</v>
      </c>
      <c r="B417" s="7" t="s">
        <v>1395</v>
      </c>
      <c r="C417" s="7" t="s">
        <v>1396</v>
      </c>
      <c r="D417" s="7" t="s">
        <v>384</v>
      </c>
      <c r="E417" s="7" t="s">
        <v>385</v>
      </c>
      <c r="F417" s="7" t="s">
        <v>64</v>
      </c>
      <c r="G417" s="7" t="s">
        <v>385</v>
      </c>
      <c r="H417" s="7" t="s">
        <v>281</v>
      </c>
      <c r="I417" s="7" t="s">
        <v>1397</v>
      </c>
      <c r="J417" s="7" t="s">
        <v>1406</v>
      </c>
      <c r="K417" s="33">
        <v>334.61</v>
      </c>
      <c r="L417" s="33">
        <f t="shared" si="7"/>
        <v>334.61</v>
      </c>
      <c r="M417" s="33" t="e">
        <f>L417*(VLOOKUP(I417,#REF!,2,FALSE))</f>
        <v>#REF!</v>
      </c>
      <c r="N417" s="7" t="s">
        <v>67</v>
      </c>
      <c r="O417" s="7" t="s">
        <v>68</v>
      </c>
      <c r="P417" s="7" t="s">
        <v>69</v>
      </c>
      <c r="Q417" s="8">
        <v>42040.484502314815</v>
      </c>
      <c r="R417" s="8">
        <v>45327.484502314815</v>
      </c>
      <c r="S417" s="7" t="s">
        <v>70</v>
      </c>
      <c r="T417" s="8">
        <v>45327</v>
      </c>
      <c r="U417" s="7" t="s">
        <v>71</v>
      </c>
      <c r="V417" s="7" t="s">
        <v>104</v>
      </c>
      <c r="W417" s="7" t="s">
        <v>73</v>
      </c>
      <c r="X417" s="7" t="s">
        <v>73</v>
      </c>
      <c r="Y417" s="7" t="s">
        <v>74</v>
      </c>
      <c r="Z417" s="7" t="s">
        <v>106</v>
      </c>
      <c r="AA417" s="7" t="s">
        <v>1398</v>
      </c>
      <c r="AB417" s="7" t="s">
        <v>1573</v>
      </c>
      <c r="AC417" s="7" t="s">
        <v>78</v>
      </c>
      <c r="AD417" s="8"/>
      <c r="AE417" s="8"/>
      <c r="AF417" s="7"/>
      <c r="AG417" s="7" t="s">
        <v>78</v>
      </c>
      <c r="AH417" s="7" t="s">
        <v>78</v>
      </c>
      <c r="AI417" s="8"/>
      <c r="AJ417" s="7" t="s">
        <v>1574</v>
      </c>
      <c r="AK417" s="7" t="s">
        <v>78</v>
      </c>
      <c r="AL417" s="7" t="b">
        <v>0</v>
      </c>
      <c r="AM417" s="7" t="s">
        <v>1575</v>
      </c>
      <c r="AN417" s="7" t="b">
        <v>0</v>
      </c>
      <c r="AO417" s="7" t="b">
        <v>0</v>
      </c>
      <c r="AP417" s="7" t="b">
        <v>0</v>
      </c>
      <c r="AQ417" s="7" t="b">
        <v>0</v>
      </c>
      <c r="AR417" s="7" t="b">
        <v>0</v>
      </c>
      <c r="AS417" s="7" t="s">
        <v>84</v>
      </c>
      <c r="AT417" s="7" t="b">
        <v>0</v>
      </c>
      <c r="AU417" s="7" t="s">
        <v>78</v>
      </c>
      <c r="AV417" s="7" t="s">
        <v>78</v>
      </c>
      <c r="AW417" s="7" t="s">
        <v>78</v>
      </c>
      <c r="AX417" s="8">
        <v>42038</v>
      </c>
      <c r="AY417" s="7" t="s">
        <v>85</v>
      </c>
      <c r="AZ417" s="7" t="s">
        <v>86</v>
      </c>
      <c r="BA417" s="7" t="s">
        <v>87</v>
      </c>
      <c r="BB417" s="7" t="b">
        <v>0</v>
      </c>
      <c r="BC417" s="7">
        <v>0</v>
      </c>
      <c r="BD417" s="7">
        <v>0</v>
      </c>
      <c r="BE417" s="7"/>
      <c r="BF417" s="7">
        <v>0</v>
      </c>
      <c r="BG417" s="7"/>
      <c r="BH417" s="7">
        <v>0</v>
      </c>
      <c r="BI417" s="7">
        <v>0</v>
      </c>
      <c r="BJ417" s="9">
        <v>334.61</v>
      </c>
    </row>
    <row r="418" spans="1:62" x14ac:dyDescent="0.25">
      <c r="A418" s="6" t="s">
        <v>334</v>
      </c>
      <c r="B418" s="7" t="s">
        <v>61</v>
      </c>
      <c r="C418" s="7" t="s">
        <v>62</v>
      </c>
      <c r="D418" s="7" t="s">
        <v>335</v>
      </c>
      <c r="E418" s="7" t="s">
        <v>335</v>
      </c>
      <c r="F418" s="7" t="s">
        <v>64</v>
      </c>
      <c r="G418" s="7" t="s">
        <v>335</v>
      </c>
      <c r="H418" s="7" t="s">
        <v>336</v>
      </c>
      <c r="I418" s="7" t="s">
        <v>66</v>
      </c>
      <c r="J418" s="7"/>
      <c r="K418" s="33">
        <v>334.63</v>
      </c>
      <c r="L418" s="33">
        <f t="shared" si="7"/>
        <v>334.63</v>
      </c>
      <c r="M418" s="33" t="e">
        <f>L418*(VLOOKUP(I418,#REF!,2,FALSE))</f>
        <v>#REF!</v>
      </c>
      <c r="N418" s="7" t="s">
        <v>67</v>
      </c>
      <c r="O418" s="7" t="s">
        <v>68</v>
      </c>
      <c r="P418" s="7" t="s">
        <v>69</v>
      </c>
      <c r="Q418" s="8">
        <v>42631.48715277778</v>
      </c>
      <c r="R418" s="8">
        <v>45170</v>
      </c>
      <c r="S418" s="7" t="s">
        <v>70</v>
      </c>
      <c r="T418" s="8">
        <v>45170</v>
      </c>
      <c r="U418" s="7" t="s">
        <v>91</v>
      </c>
      <c r="V418" s="7" t="s">
        <v>104</v>
      </c>
      <c r="W418" s="7" t="s">
        <v>73</v>
      </c>
      <c r="X418" s="7" t="s">
        <v>73</v>
      </c>
      <c r="Y418" s="7" t="s">
        <v>105</v>
      </c>
      <c r="Z418" s="7" t="s">
        <v>75</v>
      </c>
      <c r="AA418" s="7" t="s">
        <v>76</v>
      </c>
      <c r="AB418" s="7" t="s">
        <v>337</v>
      </c>
      <c r="AC418" s="7" t="s">
        <v>338</v>
      </c>
      <c r="AD418" s="8"/>
      <c r="AE418" s="8"/>
      <c r="AF418" s="7"/>
      <c r="AG418" s="7" t="s">
        <v>78</v>
      </c>
      <c r="AH418" s="7" t="s">
        <v>78</v>
      </c>
      <c r="AI418" s="8"/>
      <c r="AJ418" s="7" t="s">
        <v>78</v>
      </c>
      <c r="AK418" s="7" t="s">
        <v>78</v>
      </c>
      <c r="AL418" s="7" t="b">
        <v>0</v>
      </c>
      <c r="AM418" s="7" t="s">
        <v>339</v>
      </c>
      <c r="AN418" s="7" t="b">
        <v>0</v>
      </c>
      <c r="AO418" s="7" t="b">
        <v>0</v>
      </c>
      <c r="AP418" s="7" t="b">
        <v>0</v>
      </c>
      <c r="AQ418" s="7" t="b">
        <v>0</v>
      </c>
      <c r="AR418" s="7" t="b">
        <v>0</v>
      </c>
      <c r="AS418" s="7" t="s">
        <v>96</v>
      </c>
      <c r="AT418" s="7" t="b">
        <v>0</v>
      </c>
      <c r="AU418" s="7" t="s">
        <v>340</v>
      </c>
      <c r="AV418" s="7" t="s">
        <v>78</v>
      </c>
      <c r="AW418" s="7" t="s">
        <v>78</v>
      </c>
      <c r="AX418" s="8">
        <v>42619</v>
      </c>
      <c r="AY418" s="7" t="s">
        <v>85</v>
      </c>
      <c r="AZ418" s="7" t="s">
        <v>86</v>
      </c>
      <c r="BA418" s="7" t="s">
        <v>87</v>
      </c>
      <c r="BB418" s="7" t="b">
        <v>0</v>
      </c>
      <c r="BC418" s="7">
        <v>0</v>
      </c>
      <c r="BD418" s="7">
        <v>0</v>
      </c>
      <c r="BE418" s="7"/>
      <c r="BF418" s="7">
        <v>0</v>
      </c>
      <c r="BG418" s="7"/>
      <c r="BH418" s="7">
        <v>0</v>
      </c>
      <c r="BI418" s="7">
        <v>0</v>
      </c>
      <c r="BJ418" s="9">
        <v>334.63</v>
      </c>
    </row>
    <row r="419" spans="1:62" x14ac:dyDescent="0.25">
      <c r="A419" s="6" t="s">
        <v>813</v>
      </c>
      <c r="B419" s="7" t="s">
        <v>61</v>
      </c>
      <c r="C419" s="7" t="s">
        <v>62</v>
      </c>
      <c r="D419" s="7" t="s">
        <v>228</v>
      </c>
      <c r="E419" s="7" t="s">
        <v>228</v>
      </c>
      <c r="F419" s="7" t="s">
        <v>64</v>
      </c>
      <c r="G419" s="7" t="s">
        <v>228</v>
      </c>
      <c r="H419" s="7" t="s">
        <v>281</v>
      </c>
      <c r="I419" s="7" t="s">
        <v>66</v>
      </c>
      <c r="J419" s="7" t="s">
        <v>282</v>
      </c>
      <c r="K419" s="33">
        <v>335.19</v>
      </c>
      <c r="L419" s="33">
        <f t="shared" si="7"/>
        <v>335.19</v>
      </c>
      <c r="M419" s="33" t="e">
        <f>L419*(VLOOKUP(I419,#REF!,2,FALSE))</f>
        <v>#REF!</v>
      </c>
      <c r="N419" s="7" t="s">
        <v>67</v>
      </c>
      <c r="O419" s="7" t="s">
        <v>68</v>
      </c>
      <c r="P419" s="7" t="s">
        <v>69</v>
      </c>
      <c r="Q419" s="8">
        <v>44938.651134259257</v>
      </c>
      <c r="R419" s="8">
        <v>45303.39607638889</v>
      </c>
      <c r="S419" s="7" t="s">
        <v>70</v>
      </c>
      <c r="T419" s="8">
        <v>45303</v>
      </c>
      <c r="U419" s="7" t="s">
        <v>215</v>
      </c>
      <c r="V419" s="7" t="s">
        <v>104</v>
      </c>
      <c r="W419" s="7" t="s">
        <v>73</v>
      </c>
      <c r="X419" s="7" t="s">
        <v>73</v>
      </c>
      <c r="Y419" s="7" t="s">
        <v>92</v>
      </c>
      <c r="Z419" s="7" t="s">
        <v>75</v>
      </c>
      <c r="AA419" s="7" t="s">
        <v>122</v>
      </c>
      <c r="AB419" s="7" t="s">
        <v>814</v>
      </c>
      <c r="AC419" s="7" t="s">
        <v>78</v>
      </c>
      <c r="AD419" s="8"/>
      <c r="AE419" s="8"/>
      <c r="AF419" s="7"/>
      <c r="AG419" s="7" t="s">
        <v>78</v>
      </c>
      <c r="AH419" s="7" t="s">
        <v>78</v>
      </c>
      <c r="AI419" s="8"/>
      <c r="AJ419" s="7" t="s">
        <v>815</v>
      </c>
      <c r="AK419" s="7" t="s">
        <v>78</v>
      </c>
      <c r="AL419" s="7" t="b">
        <v>0</v>
      </c>
      <c r="AM419" s="7" t="s">
        <v>816</v>
      </c>
      <c r="AN419" s="7" t="b">
        <v>0</v>
      </c>
      <c r="AO419" s="7" t="b">
        <v>0</v>
      </c>
      <c r="AP419" s="7" t="b">
        <v>0</v>
      </c>
      <c r="AQ419" s="7" t="b">
        <v>0</v>
      </c>
      <c r="AR419" s="7" t="b">
        <v>0</v>
      </c>
      <c r="AS419" s="7" t="s">
        <v>84</v>
      </c>
      <c r="AT419" s="7" t="b">
        <v>0</v>
      </c>
      <c r="AU419" s="7" t="s">
        <v>710</v>
      </c>
      <c r="AV419" s="7" t="s">
        <v>78</v>
      </c>
      <c r="AW419" s="7" t="s">
        <v>78</v>
      </c>
      <c r="AX419" s="8">
        <v>44918</v>
      </c>
      <c r="AY419" s="7" t="s">
        <v>85</v>
      </c>
      <c r="AZ419" s="7" t="s">
        <v>86</v>
      </c>
      <c r="BA419" s="7" t="s">
        <v>87</v>
      </c>
      <c r="BB419" s="7" t="b">
        <v>0</v>
      </c>
      <c r="BC419" s="7">
        <v>0</v>
      </c>
      <c r="BD419" s="7">
        <v>0</v>
      </c>
      <c r="BE419" s="7"/>
      <c r="BF419" s="7">
        <v>0</v>
      </c>
      <c r="BG419" s="7"/>
      <c r="BH419" s="7">
        <v>0</v>
      </c>
      <c r="BI419" s="7">
        <v>0</v>
      </c>
      <c r="BJ419" s="9">
        <v>335.19</v>
      </c>
    </row>
    <row r="420" spans="1:62" x14ac:dyDescent="0.25">
      <c r="A420" s="10" t="s">
        <v>2034</v>
      </c>
      <c r="B420" s="11" t="s">
        <v>259</v>
      </c>
      <c r="C420" s="11" t="s">
        <v>260</v>
      </c>
      <c r="D420" s="11" t="s">
        <v>2035</v>
      </c>
      <c r="E420" s="11" t="s">
        <v>2035</v>
      </c>
      <c r="F420" s="11" t="s">
        <v>2036</v>
      </c>
      <c r="G420" s="11" t="s">
        <v>2035</v>
      </c>
      <c r="H420" s="11" t="s">
        <v>281</v>
      </c>
      <c r="I420" s="11" t="s">
        <v>2037</v>
      </c>
      <c r="J420" s="11" t="s">
        <v>2038</v>
      </c>
      <c r="K420" s="25">
        <v>336.52</v>
      </c>
      <c r="L420" s="25">
        <f t="shared" si="7"/>
        <v>336.52</v>
      </c>
      <c r="M420" s="25" t="e">
        <f>L420*(VLOOKUP(I420,#REF!,2,FALSE))</f>
        <v>#REF!</v>
      </c>
      <c r="N420" s="11" t="s">
        <v>67</v>
      </c>
      <c r="O420" s="11" t="s">
        <v>68</v>
      </c>
      <c r="P420" s="11" t="s">
        <v>160</v>
      </c>
      <c r="Q420" s="12">
        <v>42108.400775462964</v>
      </c>
      <c r="R420" s="12">
        <v>45396</v>
      </c>
      <c r="S420" s="11" t="s">
        <v>70</v>
      </c>
      <c r="T420" s="12">
        <v>45213</v>
      </c>
      <c r="U420" s="11" t="s">
        <v>215</v>
      </c>
      <c r="V420" s="11" t="s">
        <v>72</v>
      </c>
      <c r="W420" s="11" t="s">
        <v>73</v>
      </c>
      <c r="X420" s="11" t="s">
        <v>73</v>
      </c>
      <c r="Y420" s="11" t="s">
        <v>74</v>
      </c>
      <c r="Z420" s="11" t="s">
        <v>250</v>
      </c>
      <c r="AA420" s="11" t="s">
        <v>2039</v>
      </c>
      <c r="AB420" s="11" t="s">
        <v>2040</v>
      </c>
      <c r="AC420" s="11" t="s">
        <v>78</v>
      </c>
      <c r="AD420" s="12"/>
      <c r="AE420" s="12"/>
      <c r="AF420" s="11"/>
      <c r="AG420" s="11" t="s">
        <v>78</v>
      </c>
      <c r="AH420" s="11" t="s">
        <v>78</v>
      </c>
      <c r="AI420" s="12"/>
      <c r="AJ420" s="11" t="s">
        <v>2041</v>
      </c>
      <c r="AK420" s="11" t="s">
        <v>78</v>
      </c>
      <c r="AL420" s="11" t="b">
        <v>0</v>
      </c>
      <c r="AM420" s="11" t="s">
        <v>2042</v>
      </c>
      <c r="AN420" s="11" t="b">
        <v>0</v>
      </c>
      <c r="AO420" s="11" t="b">
        <v>0</v>
      </c>
      <c r="AP420" s="11" t="b">
        <v>0</v>
      </c>
      <c r="AQ420" s="11" t="b">
        <v>0</v>
      </c>
      <c r="AR420" s="11" t="b">
        <v>0</v>
      </c>
      <c r="AS420" s="11" t="s">
        <v>84</v>
      </c>
      <c r="AT420" s="11" t="b">
        <v>0</v>
      </c>
      <c r="AU420" s="11" t="s">
        <v>317</v>
      </c>
      <c r="AV420" s="11" t="s">
        <v>78</v>
      </c>
      <c r="AW420" s="11" t="s">
        <v>78</v>
      </c>
      <c r="AX420" s="12">
        <v>42108</v>
      </c>
      <c r="AY420" s="11" t="s">
        <v>85</v>
      </c>
      <c r="AZ420" s="11" t="s">
        <v>86</v>
      </c>
      <c r="BA420" s="11" t="s">
        <v>87</v>
      </c>
      <c r="BB420" s="11" t="b">
        <v>0</v>
      </c>
      <c r="BC420" s="11">
        <v>4</v>
      </c>
      <c r="BD420" s="11">
        <v>1</v>
      </c>
      <c r="BE420" s="11">
        <v>66.55</v>
      </c>
      <c r="BF420" s="11">
        <v>0</v>
      </c>
      <c r="BG420" s="11">
        <v>0</v>
      </c>
      <c r="BH420" s="11">
        <v>0</v>
      </c>
      <c r="BI420" s="11">
        <v>0</v>
      </c>
      <c r="BJ420" s="13">
        <v>336.52</v>
      </c>
    </row>
    <row r="421" spans="1:62" x14ac:dyDescent="0.25">
      <c r="A421" s="10" t="s">
        <v>3289</v>
      </c>
      <c r="B421" s="11" t="s">
        <v>2271</v>
      </c>
      <c r="C421" s="11" t="s">
        <v>2272</v>
      </c>
      <c r="D421" s="11" t="s">
        <v>1217</v>
      </c>
      <c r="E421" s="11" t="s">
        <v>1217</v>
      </c>
      <c r="F421" s="11" t="s">
        <v>64</v>
      </c>
      <c r="G421" s="11" t="s">
        <v>1217</v>
      </c>
      <c r="H421" s="11" t="s">
        <v>2330</v>
      </c>
      <c r="I421" s="11" t="s">
        <v>2274</v>
      </c>
      <c r="J421" s="11" t="s">
        <v>3286</v>
      </c>
      <c r="K421" s="28">
        <v>338.26</v>
      </c>
      <c r="L421" s="28">
        <f t="shared" si="7"/>
        <v>338.26</v>
      </c>
      <c r="M421" s="28" t="e">
        <f>L421*(VLOOKUP(I421,#REF!,2,FALSE))</f>
        <v>#REF!</v>
      </c>
      <c r="N421" s="11" t="s">
        <v>67</v>
      </c>
      <c r="O421" s="11" t="s">
        <v>68</v>
      </c>
      <c r="P421" s="11" t="s">
        <v>69</v>
      </c>
      <c r="Q421" s="12">
        <v>40884.613819444443</v>
      </c>
      <c r="R421" s="12">
        <v>45267.613819444443</v>
      </c>
      <c r="S421" s="11" t="s">
        <v>70</v>
      </c>
      <c r="T421" s="12">
        <v>45267</v>
      </c>
      <c r="U421" s="11" t="s">
        <v>71</v>
      </c>
      <c r="V421" s="11" t="s">
        <v>104</v>
      </c>
      <c r="W421" s="11" t="s">
        <v>73</v>
      </c>
      <c r="X421" s="11" t="s">
        <v>73</v>
      </c>
      <c r="Y421" s="11" t="s">
        <v>151</v>
      </c>
      <c r="Z421" s="11" t="s">
        <v>106</v>
      </c>
      <c r="AA421" s="11" t="s">
        <v>2276</v>
      </c>
      <c r="AB421" s="11" t="s">
        <v>3290</v>
      </c>
      <c r="AC421" s="11" t="s">
        <v>78</v>
      </c>
      <c r="AD421" s="12"/>
      <c r="AE421" s="12"/>
      <c r="AF421" s="11"/>
      <c r="AG421" s="11" t="s">
        <v>78</v>
      </c>
      <c r="AH421" s="11" t="s">
        <v>78</v>
      </c>
      <c r="AI421" s="12"/>
      <c r="AJ421" s="11" t="s">
        <v>78</v>
      </c>
      <c r="AK421" s="11" t="s">
        <v>78</v>
      </c>
      <c r="AL421" s="11" t="b">
        <v>0</v>
      </c>
      <c r="AM421" s="11" t="s">
        <v>3291</v>
      </c>
      <c r="AN421" s="11" t="b">
        <v>0</v>
      </c>
      <c r="AO421" s="11" t="b">
        <v>0</v>
      </c>
      <c r="AP421" s="11" t="b">
        <v>0</v>
      </c>
      <c r="AQ421" s="11" t="b">
        <v>0</v>
      </c>
      <c r="AR421" s="11" t="b">
        <v>0</v>
      </c>
      <c r="AS421" s="11" t="s">
        <v>84</v>
      </c>
      <c r="AT421" s="11" t="b">
        <v>0</v>
      </c>
      <c r="AU421" s="11" t="s">
        <v>2351</v>
      </c>
      <c r="AV421" s="11" t="s">
        <v>78</v>
      </c>
      <c r="AW421" s="11" t="s">
        <v>78</v>
      </c>
      <c r="AX421" s="12">
        <v>40947</v>
      </c>
      <c r="AY421" s="11" t="s">
        <v>85</v>
      </c>
      <c r="AZ421" s="11" t="s">
        <v>86</v>
      </c>
      <c r="BA421" s="11" t="s">
        <v>87</v>
      </c>
      <c r="BB421" s="11" t="b">
        <v>0</v>
      </c>
      <c r="BC421" s="11">
        <v>0</v>
      </c>
      <c r="BD421" s="11">
        <v>0</v>
      </c>
      <c r="BE421" s="11"/>
      <c r="BF421" s="11">
        <v>0</v>
      </c>
      <c r="BG421" s="11"/>
      <c r="BH421" s="11">
        <v>0</v>
      </c>
      <c r="BI421" s="11">
        <v>0</v>
      </c>
      <c r="BJ421" s="13">
        <v>338.26</v>
      </c>
    </row>
    <row r="422" spans="1:62" x14ac:dyDescent="0.25">
      <c r="A422" s="6" t="s">
        <v>1099</v>
      </c>
      <c r="B422" s="7" t="s">
        <v>234</v>
      </c>
      <c r="C422" s="7" t="s">
        <v>235</v>
      </c>
      <c r="D422" s="7" t="s">
        <v>1094</v>
      </c>
      <c r="E422" s="7" t="s">
        <v>1095</v>
      </c>
      <c r="F422" s="7" t="s">
        <v>64</v>
      </c>
      <c r="G422" s="7" t="s">
        <v>1094</v>
      </c>
      <c r="H422" s="7" t="s">
        <v>281</v>
      </c>
      <c r="I422" s="7" t="s">
        <v>1077</v>
      </c>
      <c r="J422" s="7" t="s">
        <v>1022</v>
      </c>
      <c r="K422" s="33">
        <v>338.6</v>
      </c>
      <c r="L422" s="33">
        <f t="shared" si="7"/>
        <v>338.6</v>
      </c>
      <c r="M422" s="33" t="e">
        <f>L422*(VLOOKUP(I422,#REF!,2,FALSE))</f>
        <v>#REF!</v>
      </c>
      <c r="N422" s="7" t="s">
        <v>67</v>
      </c>
      <c r="O422" s="7" t="s">
        <v>68</v>
      </c>
      <c r="P422" s="7" t="s">
        <v>69</v>
      </c>
      <c r="Q422" s="8">
        <v>44483.496469907404</v>
      </c>
      <c r="R422" s="8">
        <v>45213.496469907404</v>
      </c>
      <c r="S422" s="7" t="s">
        <v>70</v>
      </c>
      <c r="T422" s="8">
        <v>45213</v>
      </c>
      <c r="U422" s="7" t="s">
        <v>71</v>
      </c>
      <c r="V422" s="7" t="s">
        <v>104</v>
      </c>
      <c r="W422" s="7" t="s">
        <v>73</v>
      </c>
      <c r="X422" s="7" t="s">
        <v>73</v>
      </c>
      <c r="Y422" s="7" t="s">
        <v>74</v>
      </c>
      <c r="Z422" s="7" t="s">
        <v>75</v>
      </c>
      <c r="AA422" s="7" t="s">
        <v>1100</v>
      </c>
      <c r="AB422" s="7" t="s">
        <v>1101</v>
      </c>
      <c r="AC422" s="7" t="s">
        <v>78</v>
      </c>
      <c r="AD422" s="8"/>
      <c r="AE422" s="8"/>
      <c r="AF422" s="7"/>
      <c r="AG422" s="7" t="s">
        <v>78</v>
      </c>
      <c r="AH422" s="7" t="s">
        <v>78</v>
      </c>
      <c r="AI422" s="8"/>
      <c r="AJ422" s="7" t="s">
        <v>78</v>
      </c>
      <c r="AK422" s="7" t="s">
        <v>78</v>
      </c>
      <c r="AL422" s="7" t="b">
        <v>0</v>
      </c>
      <c r="AM422" s="7" t="s">
        <v>1102</v>
      </c>
      <c r="AN422" s="7" t="b">
        <v>0</v>
      </c>
      <c r="AO422" s="7" t="b">
        <v>0</v>
      </c>
      <c r="AP422" s="7" t="b">
        <v>0</v>
      </c>
      <c r="AQ422" s="7" t="b">
        <v>0</v>
      </c>
      <c r="AR422" s="7" t="b">
        <v>0</v>
      </c>
      <c r="AS422" s="7" t="s">
        <v>84</v>
      </c>
      <c r="AT422" s="7" t="b">
        <v>0</v>
      </c>
      <c r="AU422" s="7" t="s">
        <v>317</v>
      </c>
      <c r="AV422" s="7" t="s">
        <v>78</v>
      </c>
      <c r="AW422" s="7" t="s">
        <v>78</v>
      </c>
      <c r="AX422" s="8">
        <v>44495</v>
      </c>
      <c r="AY422" s="7" t="s">
        <v>85</v>
      </c>
      <c r="AZ422" s="7" t="s">
        <v>86</v>
      </c>
      <c r="BA422" s="7" t="s">
        <v>87</v>
      </c>
      <c r="BB422" s="7" t="b">
        <v>0</v>
      </c>
      <c r="BC422" s="7">
        <v>0</v>
      </c>
      <c r="BD422" s="7">
        <v>0</v>
      </c>
      <c r="BE422" s="7"/>
      <c r="BF422" s="7">
        <v>0</v>
      </c>
      <c r="BG422" s="7"/>
      <c r="BH422" s="7">
        <v>0</v>
      </c>
      <c r="BI422" s="7">
        <v>0</v>
      </c>
      <c r="BJ422" s="9">
        <v>338.6</v>
      </c>
    </row>
    <row r="423" spans="1:62" x14ac:dyDescent="0.25">
      <c r="A423" s="10" t="s">
        <v>2876</v>
      </c>
      <c r="B423" s="11" t="s">
        <v>1395</v>
      </c>
      <c r="C423" s="11" t="s">
        <v>1396</v>
      </c>
      <c r="D423" s="11" t="s">
        <v>2877</v>
      </c>
      <c r="E423" s="11" t="s">
        <v>2877</v>
      </c>
      <c r="F423" s="11" t="s">
        <v>64</v>
      </c>
      <c r="G423" s="11" t="s">
        <v>2877</v>
      </c>
      <c r="H423" s="11" t="s">
        <v>2330</v>
      </c>
      <c r="I423" s="11" t="s">
        <v>1397</v>
      </c>
      <c r="J423" s="11" t="s">
        <v>2691</v>
      </c>
      <c r="K423" s="28">
        <v>339.66</v>
      </c>
      <c r="L423" s="28">
        <f t="shared" si="7"/>
        <v>339.66</v>
      </c>
      <c r="M423" s="28" t="e">
        <f>L423*(VLOOKUP(I423,#REF!,2,FALSE))</f>
        <v>#REF!</v>
      </c>
      <c r="N423" s="11" t="s">
        <v>67</v>
      </c>
      <c r="O423" s="11" t="s">
        <v>68</v>
      </c>
      <c r="P423" s="11" t="s">
        <v>69</v>
      </c>
      <c r="Q423" s="12">
        <v>43324.653657407405</v>
      </c>
      <c r="R423" s="12">
        <v>45516.493518518517</v>
      </c>
      <c r="S423" s="11" t="s">
        <v>70</v>
      </c>
      <c r="T423" s="12">
        <v>45516</v>
      </c>
      <c r="U423" s="11" t="s">
        <v>71</v>
      </c>
      <c r="V423" s="11" t="s">
        <v>104</v>
      </c>
      <c r="W423" s="11" t="s">
        <v>73</v>
      </c>
      <c r="X423" s="11" t="s">
        <v>73</v>
      </c>
      <c r="Y423" s="11" t="s">
        <v>105</v>
      </c>
      <c r="Z423" s="11" t="s">
        <v>106</v>
      </c>
      <c r="AA423" s="11" t="s">
        <v>1421</v>
      </c>
      <c r="AB423" s="11" t="s">
        <v>2878</v>
      </c>
      <c r="AC423" s="11" t="s">
        <v>78</v>
      </c>
      <c r="AD423" s="12"/>
      <c r="AE423" s="12"/>
      <c r="AF423" s="11"/>
      <c r="AG423" s="11" t="s">
        <v>78</v>
      </c>
      <c r="AH423" s="11" t="s">
        <v>78</v>
      </c>
      <c r="AI423" s="12"/>
      <c r="AJ423" s="11" t="s">
        <v>2879</v>
      </c>
      <c r="AK423" s="11" t="s">
        <v>78</v>
      </c>
      <c r="AL423" s="11" t="b">
        <v>0</v>
      </c>
      <c r="AM423" s="11" t="s">
        <v>2880</v>
      </c>
      <c r="AN423" s="11" t="b">
        <v>0</v>
      </c>
      <c r="AO423" s="11" t="b">
        <v>0</v>
      </c>
      <c r="AP423" s="11" t="b">
        <v>0</v>
      </c>
      <c r="AQ423" s="11" t="b">
        <v>0</v>
      </c>
      <c r="AR423" s="11" t="b">
        <v>0</v>
      </c>
      <c r="AS423" s="11" t="s">
        <v>84</v>
      </c>
      <c r="AT423" s="11" t="b">
        <v>0</v>
      </c>
      <c r="AU423" s="11" t="s">
        <v>1700</v>
      </c>
      <c r="AV423" s="11" t="s">
        <v>78</v>
      </c>
      <c r="AW423" s="11" t="s">
        <v>78</v>
      </c>
      <c r="AX423" s="12">
        <v>43320</v>
      </c>
      <c r="AY423" s="11" t="s">
        <v>85</v>
      </c>
      <c r="AZ423" s="11" t="s">
        <v>86</v>
      </c>
      <c r="BA423" s="11" t="s">
        <v>87</v>
      </c>
      <c r="BB423" s="11" t="b">
        <v>0</v>
      </c>
      <c r="BC423" s="11">
        <v>0</v>
      </c>
      <c r="BD423" s="11">
        <v>0</v>
      </c>
      <c r="BE423" s="11"/>
      <c r="BF423" s="11">
        <v>0</v>
      </c>
      <c r="BG423" s="11"/>
      <c r="BH423" s="11">
        <v>0</v>
      </c>
      <c r="BI423" s="11">
        <v>0</v>
      </c>
      <c r="BJ423" s="13">
        <v>339.66</v>
      </c>
    </row>
    <row r="424" spans="1:62" x14ac:dyDescent="0.25">
      <c r="A424" s="10" t="s">
        <v>2479</v>
      </c>
      <c r="B424" s="11" t="s">
        <v>61</v>
      </c>
      <c r="C424" s="11" t="s">
        <v>62</v>
      </c>
      <c r="D424" s="11" t="s">
        <v>1009</v>
      </c>
      <c r="E424" s="11" t="s">
        <v>1009</v>
      </c>
      <c r="F424" s="11" t="s">
        <v>64</v>
      </c>
      <c r="G424" s="11" t="s">
        <v>1009</v>
      </c>
      <c r="H424" s="11" t="s">
        <v>2330</v>
      </c>
      <c r="I424" s="11" t="s">
        <v>66</v>
      </c>
      <c r="J424" s="11" t="s">
        <v>2342</v>
      </c>
      <c r="K424" s="28">
        <v>339.7</v>
      </c>
      <c r="L424" s="28">
        <f t="shared" si="7"/>
        <v>339.7</v>
      </c>
      <c r="M424" s="28" t="e">
        <f>L424*(VLOOKUP(I424,#REF!,2,FALSE))</f>
        <v>#REF!</v>
      </c>
      <c r="N424" s="11" t="s">
        <v>67</v>
      </c>
      <c r="O424" s="11" t="s">
        <v>68</v>
      </c>
      <c r="P424" s="11" t="s">
        <v>69</v>
      </c>
      <c r="Q424" s="12">
        <v>44987.590046296296</v>
      </c>
      <c r="R424" s="12">
        <v>45495.590046296296</v>
      </c>
      <c r="S424" s="11" t="s">
        <v>70</v>
      </c>
      <c r="T424" s="12">
        <v>45495</v>
      </c>
      <c r="U424" s="11" t="s">
        <v>71</v>
      </c>
      <c r="V424" s="11" t="s">
        <v>104</v>
      </c>
      <c r="W424" s="11" t="s">
        <v>73</v>
      </c>
      <c r="X424" s="11" t="s">
        <v>73</v>
      </c>
      <c r="Y424" s="11" t="s">
        <v>314</v>
      </c>
      <c r="Z424" s="11" t="s">
        <v>75</v>
      </c>
      <c r="AA424" s="11" t="s">
        <v>122</v>
      </c>
      <c r="AB424" s="11" t="s">
        <v>2480</v>
      </c>
      <c r="AC424" s="11" t="s">
        <v>78</v>
      </c>
      <c r="AD424" s="12"/>
      <c r="AE424" s="12"/>
      <c r="AF424" s="11"/>
      <c r="AG424" s="11" t="s">
        <v>78</v>
      </c>
      <c r="AH424" s="11" t="s">
        <v>78</v>
      </c>
      <c r="AI424" s="12"/>
      <c r="AJ424" s="11" t="s">
        <v>2481</v>
      </c>
      <c r="AK424" s="11" t="s">
        <v>78</v>
      </c>
      <c r="AL424" s="11" t="b">
        <v>0</v>
      </c>
      <c r="AM424" s="11" t="s">
        <v>2482</v>
      </c>
      <c r="AN424" s="11" t="b">
        <v>0</v>
      </c>
      <c r="AO424" s="11" t="b">
        <v>0</v>
      </c>
      <c r="AP424" s="11" t="b">
        <v>0</v>
      </c>
      <c r="AQ424" s="11" t="b">
        <v>0</v>
      </c>
      <c r="AR424" s="11" t="b">
        <v>0</v>
      </c>
      <c r="AS424" s="11" t="s">
        <v>84</v>
      </c>
      <c r="AT424" s="11" t="b">
        <v>0</v>
      </c>
      <c r="AU424" s="11" t="s">
        <v>2451</v>
      </c>
      <c r="AV424" s="11" t="s">
        <v>78</v>
      </c>
      <c r="AW424" s="11" t="s">
        <v>78</v>
      </c>
      <c r="AX424" s="12">
        <v>44998</v>
      </c>
      <c r="AY424" s="11" t="s">
        <v>85</v>
      </c>
      <c r="AZ424" s="11" t="s">
        <v>86</v>
      </c>
      <c r="BA424" s="11" t="s">
        <v>87</v>
      </c>
      <c r="BB424" s="11" t="b">
        <v>0</v>
      </c>
      <c r="BC424" s="11">
        <v>0</v>
      </c>
      <c r="BD424" s="11">
        <v>0</v>
      </c>
      <c r="BE424" s="11"/>
      <c r="BF424" s="11">
        <v>0</v>
      </c>
      <c r="BG424" s="11"/>
      <c r="BH424" s="11">
        <v>0</v>
      </c>
      <c r="BI424" s="11">
        <v>0</v>
      </c>
      <c r="BJ424" s="13">
        <v>339.7</v>
      </c>
    </row>
    <row r="425" spans="1:62" x14ac:dyDescent="0.25">
      <c r="A425" s="10" t="s">
        <v>1539</v>
      </c>
      <c r="B425" s="11" t="s">
        <v>1540</v>
      </c>
      <c r="C425" s="11" t="s">
        <v>1300</v>
      </c>
      <c r="D425" s="11" t="s">
        <v>1541</v>
      </c>
      <c r="E425" s="11" t="s">
        <v>1541</v>
      </c>
      <c r="F425" s="11" t="s">
        <v>168</v>
      </c>
      <c r="G425" s="11" t="s">
        <v>1541</v>
      </c>
      <c r="H425" s="11" t="s">
        <v>65</v>
      </c>
      <c r="I425" s="11" t="s">
        <v>1303</v>
      </c>
      <c r="J425" s="11"/>
      <c r="K425" s="25">
        <v>340</v>
      </c>
      <c r="L425" s="25">
        <f t="shared" si="7"/>
        <v>340</v>
      </c>
      <c r="M425" s="25" t="e">
        <f>L425*(VLOOKUP(I425,#REF!,2,FALSE))</f>
        <v>#REF!</v>
      </c>
      <c r="N425" s="11" t="s">
        <v>67</v>
      </c>
      <c r="O425" s="11" t="s">
        <v>68</v>
      </c>
      <c r="P425" s="11" t="s">
        <v>160</v>
      </c>
      <c r="Q425" s="12">
        <v>38091</v>
      </c>
      <c r="R425" s="12">
        <v>45396</v>
      </c>
      <c r="S425" s="11" t="s">
        <v>78</v>
      </c>
      <c r="T425" s="12">
        <v>45396</v>
      </c>
      <c r="U425" s="11" t="s">
        <v>91</v>
      </c>
      <c r="V425" s="11" t="s">
        <v>104</v>
      </c>
      <c r="W425" s="11" t="s">
        <v>73</v>
      </c>
      <c r="X425" s="11" t="s">
        <v>73</v>
      </c>
      <c r="Y425" s="11" t="s">
        <v>74</v>
      </c>
      <c r="Z425" s="11" t="s">
        <v>106</v>
      </c>
      <c r="AA425" s="11" t="s">
        <v>1524</v>
      </c>
      <c r="AB425" s="11" t="s">
        <v>1542</v>
      </c>
      <c r="AC425" s="11" t="s">
        <v>78</v>
      </c>
      <c r="AD425" s="12"/>
      <c r="AE425" s="12"/>
      <c r="AF425" s="11"/>
      <c r="AG425" s="11" t="s">
        <v>78</v>
      </c>
      <c r="AH425" s="11" t="s">
        <v>78</v>
      </c>
      <c r="AI425" s="12"/>
      <c r="AJ425" s="11" t="s">
        <v>78</v>
      </c>
      <c r="AK425" s="11" t="s">
        <v>78</v>
      </c>
      <c r="AL425" s="11" t="b">
        <v>1</v>
      </c>
      <c r="AM425" s="11" t="s">
        <v>1543</v>
      </c>
      <c r="AN425" s="11" t="b">
        <v>0</v>
      </c>
      <c r="AO425" s="11" t="b">
        <v>0</v>
      </c>
      <c r="AP425" s="11" t="b">
        <v>0</v>
      </c>
      <c r="AQ425" s="11" t="b">
        <v>0</v>
      </c>
      <c r="AR425" s="11" t="b">
        <v>0</v>
      </c>
      <c r="AS425" s="11" t="s">
        <v>96</v>
      </c>
      <c r="AT425" s="11" t="b">
        <v>0</v>
      </c>
      <c r="AU425" s="11" t="s">
        <v>78</v>
      </c>
      <c r="AV425" s="11" t="s">
        <v>78</v>
      </c>
      <c r="AW425" s="11" t="s">
        <v>78</v>
      </c>
      <c r="AX425" s="12">
        <v>38092</v>
      </c>
      <c r="AY425" s="11" t="s">
        <v>85</v>
      </c>
      <c r="AZ425" s="11" t="s">
        <v>86</v>
      </c>
      <c r="BA425" s="11" t="s">
        <v>87</v>
      </c>
      <c r="BB425" s="11" t="b">
        <v>0</v>
      </c>
      <c r="BC425" s="11">
        <v>1</v>
      </c>
      <c r="BD425" s="11">
        <v>0</v>
      </c>
      <c r="BE425" s="11">
        <v>0</v>
      </c>
      <c r="BF425" s="11">
        <v>0</v>
      </c>
      <c r="BG425" s="11"/>
      <c r="BH425" s="11">
        <v>0</v>
      </c>
      <c r="BI425" s="11">
        <v>0</v>
      </c>
      <c r="BJ425" s="13">
        <v>340</v>
      </c>
    </row>
    <row r="426" spans="1:62" x14ac:dyDescent="0.25">
      <c r="A426" s="6" t="s">
        <v>1641</v>
      </c>
      <c r="B426" s="7" t="s">
        <v>1395</v>
      </c>
      <c r="C426" s="7" t="s">
        <v>1396</v>
      </c>
      <c r="D426" s="7" t="s">
        <v>1642</v>
      </c>
      <c r="E426" s="7" t="s">
        <v>1642</v>
      </c>
      <c r="F426" s="7" t="s">
        <v>64</v>
      </c>
      <c r="G426" s="7" t="s">
        <v>1642</v>
      </c>
      <c r="H426" s="7" t="s">
        <v>281</v>
      </c>
      <c r="I426" s="7" t="s">
        <v>1397</v>
      </c>
      <c r="J426" s="7" t="s">
        <v>1406</v>
      </c>
      <c r="K426" s="33">
        <v>342.38</v>
      </c>
      <c r="L426" s="33">
        <f t="shared" si="7"/>
        <v>342.38</v>
      </c>
      <c r="M426" s="33" t="e">
        <f>L426*(VLOOKUP(I426,#REF!,2,FALSE))</f>
        <v>#REF!</v>
      </c>
      <c r="N426" s="7" t="s">
        <v>67</v>
      </c>
      <c r="O426" s="7" t="s">
        <v>68</v>
      </c>
      <c r="P426" s="7" t="s">
        <v>69</v>
      </c>
      <c r="Q426" s="8">
        <v>42721.346215277779</v>
      </c>
      <c r="R426" s="8">
        <v>45277.346215277779</v>
      </c>
      <c r="S426" s="7" t="s">
        <v>70</v>
      </c>
      <c r="T426" s="8">
        <v>45277</v>
      </c>
      <c r="U426" s="7" t="s">
        <v>71</v>
      </c>
      <c r="V426" s="7" t="s">
        <v>104</v>
      </c>
      <c r="W426" s="7" t="s">
        <v>73</v>
      </c>
      <c r="X426" s="7" t="s">
        <v>73</v>
      </c>
      <c r="Y426" s="7" t="s">
        <v>74</v>
      </c>
      <c r="Z426" s="7" t="s">
        <v>106</v>
      </c>
      <c r="AA426" s="7" t="s">
        <v>1643</v>
      </c>
      <c r="AB426" s="7" t="s">
        <v>1644</v>
      </c>
      <c r="AC426" s="7" t="s">
        <v>78</v>
      </c>
      <c r="AD426" s="8"/>
      <c r="AE426" s="8"/>
      <c r="AF426" s="7"/>
      <c r="AG426" s="7" t="s">
        <v>78</v>
      </c>
      <c r="AH426" s="7" t="s">
        <v>78</v>
      </c>
      <c r="AI426" s="8"/>
      <c r="AJ426" s="7" t="s">
        <v>1645</v>
      </c>
      <c r="AK426" s="7" t="s">
        <v>78</v>
      </c>
      <c r="AL426" s="7" t="b">
        <v>0</v>
      </c>
      <c r="AM426" s="7" t="s">
        <v>1646</v>
      </c>
      <c r="AN426" s="7" t="b">
        <v>0</v>
      </c>
      <c r="AO426" s="7" t="b">
        <v>0</v>
      </c>
      <c r="AP426" s="7" t="b">
        <v>0</v>
      </c>
      <c r="AQ426" s="7" t="b">
        <v>0</v>
      </c>
      <c r="AR426" s="7" t="b">
        <v>0</v>
      </c>
      <c r="AS426" s="7" t="s">
        <v>84</v>
      </c>
      <c r="AT426" s="7" t="b">
        <v>0</v>
      </c>
      <c r="AU426" s="7" t="s">
        <v>78</v>
      </c>
      <c r="AV426" s="7" t="s">
        <v>78</v>
      </c>
      <c r="AW426" s="7" t="s">
        <v>78</v>
      </c>
      <c r="AX426" s="8">
        <v>42696</v>
      </c>
      <c r="AY426" s="7" t="s">
        <v>85</v>
      </c>
      <c r="AZ426" s="7" t="s">
        <v>86</v>
      </c>
      <c r="BA426" s="7" t="s">
        <v>87</v>
      </c>
      <c r="BB426" s="7" t="b">
        <v>0</v>
      </c>
      <c r="BC426" s="7">
        <v>0</v>
      </c>
      <c r="BD426" s="7">
        <v>0</v>
      </c>
      <c r="BE426" s="7"/>
      <c r="BF426" s="7">
        <v>0</v>
      </c>
      <c r="BG426" s="7"/>
      <c r="BH426" s="7">
        <v>0</v>
      </c>
      <c r="BI426" s="7">
        <v>0</v>
      </c>
      <c r="BJ426" s="9">
        <v>342.38</v>
      </c>
    </row>
    <row r="427" spans="1:62" x14ac:dyDescent="0.25">
      <c r="A427" s="6" t="s">
        <v>574</v>
      </c>
      <c r="B427" s="7" t="s">
        <v>61</v>
      </c>
      <c r="C427" s="7" t="s">
        <v>62</v>
      </c>
      <c r="D427" s="7" t="s">
        <v>575</v>
      </c>
      <c r="E427" s="7" t="s">
        <v>576</v>
      </c>
      <c r="F427" s="7" t="s">
        <v>64</v>
      </c>
      <c r="G427" s="7" t="s">
        <v>576</v>
      </c>
      <c r="H427" s="7" t="s">
        <v>281</v>
      </c>
      <c r="I427" s="7" t="s">
        <v>66</v>
      </c>
      <c r="J427" s="7" t="s">
        <v>282</v>
      </c>
      <c r="K427" s="33">
        <v>344.08</v>
      </c>
      <c r="L427" s="33">
        <f t="shared" si="7"/>
        <v>344.08</v>
      </c>
      <c r="M427" s="33" t="e">
        <f>L427*(VLOOKUP(I427,#REF!,2,FALSE))</f>
        <v>#REF!</v>
      </c>
      <c r="N427" s="7" t="s">
        <v>67</v>
      </c>
      <c r="O427" s="7" t="s">
        <v>68</v>
      </c>
      <c r="P427" s="7" t="s">
        <v>69</v>
      </c>
      <c r="Q427" s="8">
        <v>44183.449513888889</v>
      </c>
      <c r="R427" s="8">
        <v>45278.449513888889</v>
      </c>
      <c r="S427" s="7" t="s">
        <v>70</v>
      </c>
      <c r="T427" s="8">
        <v>45278</v>
      </c>
      <c r="U427" s="7" t="s">
        <v>71</v>
      </c>
      <c r="V427" s="7" t="s">
        <v>104</v>
      </c>
      <c r="W427" s="7" t="s">
        <v>73</v>
      </c>
      <c r="X427" s="7" t="s">
        <v>73</v>
      </c>
      <c r="Y427" s="7" t="s">
        <v>287</v>
      </c>
      <c r="Z427" s="7" t="s">
        <v>75</v>
      </c>
      <c r="AA427" s="7" t="s">
        <v>122</v>
      </c>
      <c r="AB427" s="7" t="s">
        <v>577</v>
      </c>
      <c r="AC427" s="7" t="s">
        <v>78</v>
      </c>
      <c r="AD427" s="8"/>
      <c r="AE427" s="8"/>
      <c r="AF427" s="7"/>
      <c r="AG427" s="7" t="s">
        <v>78</v>
      </c>
      <c r="AH427" s="7" t="s">
        <v>78</v>
      </c>
      <c r="AI427" s="8"/>
      <c r="AJ427" s="7" t="s">
        <v>578</v>
      </c>
      <c r="AK427" s="7" t="s">
        <v>78</v>
      </c>
      <c r="AL427" s="7" t="b">
        <v>0</v>
      </c>
      <c r="AM427" s="7" t="s">
        <v>579</v>
      </c>
      <c r="AN427" s="7" t="b">
        <v>0</v>
      </c>
      <c r="AO427" s="7" t="b">
        <v>0</v>
      </c>
      <c r="AP427" s="7" t="b">
        <v>0</v>
      </c>
      <c r="AQ427" s="7" t="b">
        <v>0</v>
      </c>
      <c r="AR427" s="7" t="b">
        <v>0</v>
      </c>
      <c r="AS427" s="7" t="s">
        <v>84</v>
      </c>
      <c r="AT427" s="7" t="b">
        <v>0</v>
      </c>
      <c r="AU427" s="7" t="s">
        <v>317</v>
      </c>
      <c r="AV427" s="7" t="s">
        <v>78</v>
      </c>
      <c r="AW427" s="7" t="s">
        <v>78</v>
      </c>
      <c r="AX427" s="8">
        <v>44183</v>
      </c>
      <c r="AY427" s="7" t="s">
        <v>85</v>
      </c>
      <c r="AZ427" s="7" t="s">
        <v>86</v>
      </c>
      <c r="BA427" s="7" t="s">
        <v>87</v>
      </c>
      <c r="BB427" s="7" t="b">
        <v>0</v>
      </c>
      <c r="BC427" s="7">
        <v>0</v>
      </c>
      <c r="BD427" s="7">
        <v>0</v>
      </c>
      <c r="BE427" s="7"/>
      <c r="BF427" s="7">
        <v>0</v>
      </c>
      <c r="BG427" s="7"/>
      <c r="BH427" s="7">
        <v>0</v>
      </c>
      <c r="BI427" s="7">
        <v>0</v>
      </c>
      <c r="BJ427" s="9">
        <v>344.08</v>
      </c>
    </row>
    <row r="428" spans="1:62" x14ac:dyDescent="0.25">
      <c r="A428" s="6" t="s">
        <v>909</v>
      </c>
      <c r="B428" s="7" t="s">
        <v>61</v>
      </c>
      <c r="C428" s="7" t="s">
        <v>62</v>
      </c>
      <c r="D428" s="7" t="s">
        <v>910</v>
      </c>
      <c r="E428" s="7" t="s">
        <v>910</v>
      </c>
      <c r="F428" s="7" t="s">
        <v>64</v>
      </c>
      <c r="G428" s="7" t="s">
        <v>910</v>
      </c>
      <c r="H428" s="7" t="s">
        <v>281</v>
      </c>
      <c r="I428" s="7" t="s">
        <v>66</v>
      </c>
      <c r="J428" s="7" t="s">
        <v>282</v>
      </c>
      <c r="K428" s="33">
        <v>345.52</v>
      </c>
      <c r="L428" s="33">
        <f t="shared" si="7"/>
        <v>345.52</v>
      </c>
      <c r="M428" s="33" t="e">
        <f>L428*(VLOOKUP(I428,#REF!,2,FALSE))</f>
        <v>#REF!</v>
      </c>
      <c r="N428" s="7" t="s">
        <v>67</v>
      </c>
      <c r="O428" s="7" t="s">
        <v>68</v>
      </c>
      <c r="P428" s="7" t="s">
        <v>69</v>
      </c>
      <c r="Q428" s="8">
        <v>45023.618148148147</v>
      </c>
      <c r="R428" s="8">
        <v>45389.309895833336</v>
      </c>
      <c r="S428" s="7" t="s">
        <v>70</v>
      </c>
      <c r="T428" s="8">
        <v>45389</v>
      </c>
      <c r="U428" s="7" t="s">
        <v>71</v>
      </c>
      <c r="V428" s="7" t="s">
        <v>104</v>
      </c>
      <c r="W428" s="7" t="s">
        <v>73</v>
      </c>
      <c r="X428" s="7" t="s">
        <v>73</v>
      </c>
      <c r="Y428" s="7" t="s">
        <v>105</v>
      </c>
      <c r="Z428" s="7" t="s">
        <v>75</v>
      </c>
      <c r="AA428" s="7" t="s">
        <v>122</v>
      </c>
      <c r="AB428" s="7" t="s">
        <v>911</v>
      </c>
      <c r="AC428" s="7" t="s">
        <v>78</v>
      </c>
      <c r="AD428" s="8"/>
      <c r="AE428" s="8"/>
      <c r="AF428" s="7"/>
      <c r="AG428" s="7" t="s">
        <v>78</v>
      </c>
      <c r="AH428" s="7" t="s">
        <v>78</v>
      </c>
      <c r="AI428" s="8"/>
      <c r="AJ428" s="7" t="s">
        <v>912</v>
      </c>
      <c r="AK428" s="7" t="s">
        <v>78</v>
      </c>
      <c r="AL428" s="7" t="b">
        <v>0</v>
      </c>
      <c r="AM428" s="7" t="s">
        <v>913</v>
      </c>
      <c r="AN428" s="7" t="b">
        <v>0</v>
      </c>
      <c r="AO428" s="7" t="b">
        <v>0</v>
      </c>
      <c r="AP428" s="7" t="b">
        <v>0</v>
      </c>
      <c r="AQ428" s="7" t="b">
        <v>0</v>
      </c>
      <c r="AR428" s="7" t="b">
        <v>0</v>
      </c>
      <c r="AS428" s="7" t="s">
        <v>84</v>
      </c>
      <c r="AT428" s="7" t="b">
        <v>0</v>
      </c>
      <c r="AU428" s="7" t="s">
        <v>710</v>
      </c>
      <c r="AV428" s="7" t="s">
        <v>78</v>
      </c>
      <c r="AW428" s="7" t="s">
        <v>78</v>
      </c>
      <c r="AX428" s="8">
        <v>44992</v>
      </c>
      <c r="AY428" s="7" t="s">
        <v>85</v>
      </c>
      <c r="AZ428" s="7" t="s">
        <v>86</v>
      </c>
      <c r="BA428" s="7" t="s">
        <v>87</v>
      </c>
      <c r="BB428" s="7" t="b">
        <v>0</v>
      </c>
      <c r="BC428" s="7">
        <v>0</v>
      </c>
      <c r="BD428" s="7">
        <v>0</v>
      </c>
      <c r="BE428" s="7"/>
      <c r="BF428" s="7">
        <v>0</v>
      </c>
      <c r="BG428" s="7"/>
      <c r="BH428" s="7">
        <v>0</v>
      </c>
      <c r="BI428" s="7">
        <v>0</v>
      </c>
      <c r="BJ428" s="9">
        <v>345.52</v>
      </c>
    </row>
    <row r="429" spans="1:62" x14ac:dyDescent="0.25">
      <c r="A429" s="6" t="s">
        <v>470</v>
      </c>
      <c r="B429" s="7" t="s">
        <v>61</v>
      </c>
      <c r="C429" s="7" t="s">
        <v>62</v>
      </c>
      <c r="D429" s="7" t="s">
        <v>471</v>
      </c>
      <c r="E429" s="7" t="s">
        <v>471</v>
      </c>
      <c r="F429" s="7" t="s">
        <v>64</v>
      </c>
      <c r="G429" s="7" t="s">
        <v>471</v>
      </c>
      <c r="H429" s="7" t="s">
        <v>281</v>
      </c>
      <c r="I429" s="7" t="s">
        <v>66</v>
      </c>
      <c r="J429" s="7" t="s">
        <v>282</v>
      </c>
      <c r="K429" s="33">
        <v>345.56</v>
      </c>
      <c r="L429" s="33">
        <f t="shared" si="7"/>
        <v>345.56</v>
      </c>
      <c r="M429" s="33" t="e">
        <f>L429*(VLOOKUP(I429,#REF!,2,FALSE))</f>
        <v>#REF!</v>
      </c>
      <c r="N429" s="7" t="s">
        <v>67</v>
      </c>
      <c r="O429" s="7" t="s">
        <v>68</v>
      </c>
      <c r="P429" s="7" t="s">
        <v>69</v>
      </c>
      <c r="Q429" s="8">
        <v>43523.583634259259</v>
      </c>
      <c r="R429" s="8">
        <v>45349.583634259259</v>
      </c>
      <c r="S429" s="7" t="s">
        <v>70</v>
      </c>
      <c r="T429" s="8">
        <v>45349</v>
      </c>
      <c r="U429" s="7" t="s">
        <v>71</v>
      </c>
      <c r="V429" s="7" t="s">
        <v>72</v>
      </c>
      <c r="W429" s="7" t="s">
        <v>73</v>
      </c>
      <c r="X429" s="7" t="s">
        <v>73</v>
      </c>
      <c r="Y429" s="7" t="s">
        <v>135</v>
      </c>
      <c r="Z429" s="7" t="s">
        <v>75</v>
      </c>
      <c r="AA429" s="7" t="s">
        <v>122</v>
      </c>
      <c r="AB429" s="7" t="s">
        <v>472</v>
      </c>
      <c r="AC429" s="7" t="s">
        <v>78</v>
      </c>
      <c r="AD429" s="8"/>
      <c r="AE429" s="8"/>
      <c r="AF429" s="7"/>
      <c r="AG429" s="7" t="s">
        <v>78</v>
      </c>
      <c r="AH429" s="7" t="s">
        <v>78</v>
      </c>
      <c r="AI429" s="8"/>
      <c r="AJ429" s="7" t="s">
        <v>78</v>
      </c>
      <c r="AK429" s="7" t="s">
        <v>78</v>
      </c>
      <c r="AL429" s="7" t="b">
        <v>0</v>
      </c>
      <c r="AM429" s="7" t="s">
        <v>473</v>
      </c>
      <c r="AN429" s="7" t="b">
        <v>0</v>
      </c>
      <c r="AO429" s="7" t="b">
        <v>0</v>
      </c>
      <c r="AP429" s="7" t="b">
        <v>0</v>
      </c>
      <c r="AQ429" s="7" t="b">
        <v>0</v>
      </c>
      <c r="AR429" s="7" t="b">
        <v>0</v>
      </c>
      <c r="AS429" s="7" t="s">
        <v>84</v>
      </c>
      <c r="AT429" s="7" t="b">
        <v>0</v>
      </c>
      <c r="AU429" s="7" t="s">
        <v>317</v>
      </c>
      <c r="AV429" s="7" t="s">
        <v>78</v>
      </c>
      <c r="AW429" s="7" t="s">
        <v>78</v>
      </c>
      <c r="AX429" s="8">
        <v>43538</v>
      </c>
      <c r="AY429" s="7" t="s">
        <v>85</v>
      </c>
      <c r="AZ429" s="7" t="s">
        <v>86</v>
      </c>
      <c r="BA429" s="7" t="s">
        <v>87</v>
      </c>
      <c r="BB429" s="7" t="b">
        <v>0</v>
      </c>
      <c r="BC429" s="7">
        <v>0</v>
      </c>
      <c r="BD429" s="7">
        <v>0</v>
      </c>
      <c r="BE429" s="7"/>
      <c r="BF429" s="7">
        <v>0</v>
      </c>
      <c r="BG429" s="7"/>
      <c r="BH429" s="7">
        <v>0</v>
      </c>
      <c r="BI429" s="7">
        <v>0</v>
      </c>
      <c r="BJ429" s="9">
        <v>345.56</v>
      </c>
    </row>
    <row r="430" spans="1:62" x14ac:dyDescent="0.25">
      <c r="A430" s="10" t="s">
        <v>2666</v>
      </c>
      <c r="B430" s="11" t="s">
        <v>1395</v>
      </c>
      <c r="C430" s="11" t="s">
        <v>1396</v>
      </c>
      <c r="D430" s="11" t="s">
        <v>2667</v>
      </c>
      <c r="E430" s="11" t="s">
        <v>2667</v>
      </c>
      <c r="F430" s="11" t="s">
        <v>64</v>
      </c>
      <c r="G430" s="11" t="s">
        <v>2667</v>
      </c>
      <c r="H430" s="11" t="s">
        <v>2330</v>
      </c>
      <c r="I430" s="11" t="s">
        <v>1397</v>
      </c>
      <c r="J430" s="11"/>
      <c r="K430" s="28">
        <v>346.01</v>
      </c>
      <c r="L430" s="28">
        <f t="shared" si="7"/>
        <v>346.01</v>
      </c>
      <c r="M430" s="28" t="e">
        <f>L430*(VLOOKUP(I430,#REF!,2,FALSE))</f>
        <v>#REF!</v>
      </c>
      <c r="N430" s="11" t="s">
        <v>67</v>
      </c>
      <c r="O430" s="11" t="s">
        <v>68</v>
      </c>
      <c r="P430" s="11" t="s">
        <v>69</v>
      </c>
      <c r="Q430" s="12">
        <v>41564.426874999997</v>
      </c>
      <c r="R430" s="12">
        <v>45216.426874999997</v>
      </c>
      <c r="S430" s="11" t="s">
        <v>70</v>
      </c>
      <c r="T430" s="12">
        <v>45216</v>
      </c>
      <c r="U430" s="11" t="s">
        <v>71</v>
      </c>
      <c r="V430" s="11" t="s">
        <v>104</v>
      </c>
      <c r="W430" s="11" t="s">
        <v>73</v>
      </c>
      <c r="X430" s="11" t="s">
        <v>73</v>
      </c>
      <c r="Y430" s="11" t="s">
        <v>1088</v>
      </c>
      <c r="Z430" s="11" t="s">
        <v>106</v>
      </c>
      <c r="AA430" s="11" t="s">
        <v>1421</v>
      </c>
      <c r="AB430" s="11" t="s">
        <v>2668</v>
      </c>
      <c r="AC430" s="11" t="s">
        <v>78</v>
      </c>
      <c r="AD430" s="12"/>
      <c r="AE430" s="12"/>
      <c r="AF430" s="11"/>
      <c r="AG430" s="11" t="s">
        <v>78</v>
      </c>
      <c r="AH430" s="11" t="s">
        <v>78</v>
      </c>
      <c r="AI430" s="12"/>
      <c r="AJ430" s="11" t="s">
        <v>78</v>
      </c>
      <c r="AK430" s="11" t="s">
        <v>78</v>
      </c>
      <c r="AL430" s="11" t="b">
        <v>0</v>
      </c>
      <c r="AM430" s="11" t="s">
        <v>2669</v>
      </c>
      <c r="AN430" s="11" t="b">
        <v>0</v>
      </c>
      <c r="AO430" s="11" t="b">
        <v>0</v>
      </c>
      <c r="AP430" s="11" t="b">
        <v>0</v>
      </c>
      <c r="AQ430" s="11" t="b">
        <v>0</v>
      </c>
      <c r="AR430" s="11" t="b">
        <v>0</v>
      </c>
      <c r="AS430" s="11" t="s">
        <v>84</v>
      </c>
      <c r="AT430" s="11" t="b">
        <v>0</v>
      </c>
      <c r="AU430" s="11" t="s">
        <v>1700</v>
      </c>
      <c r="AV430" s="11" t="s">
        <v>78</v>
      </c>
      <c r="AW430" s="11" t="s">
        <v>78</v>
      </c>
      <c r="AX430" s="12">
        <v>41576</v>
      </c>
      <c r="AY430" s="11" t="s">
        <v>85</v>
      </c>
      <c r="AZ430" s="11" t="s">
        <v>86</v>
      </c>
      <c r="BA430" s="11" t="s">
        <v>87</v>
      </c>
      <c r="BB430" s="11" t="b">
        <v>0</v>
      </c>
      <c r="BC430" s="11">
        <v>3</v>
      </c>
      <c r="BD430" s="11">
        <v>3</v>
      </c>
      <c r="BE430" s="11">
        <v>771.43</v>
      </c>
      <c r="BF430" s="11">
        <v>0</v>
      </c>
      <c r="BG430" s="11"/>
      <c r="BH430" s="11">
        <v>0</v>
      </c>
      <c r="BI430" s="11">
        <v>0</v>
      </c>
      <c r="BJ430" s="13">
        <v>346.01</v>
      </c>
    </row>
    <row r="431" spans="1:62" x14ac:dyDescent="0.25">
      <c r="A431" s="6" t="s">
        <v>2446</v>
      </c>
      <c r="B431" s="7" t="s">
        <v>61</v>
      </c>
      <c r="C431" s="7" t="s">
        <v>62</v>
      </c>
      <c r="D431" s="7" t="s">
        <v>2447</v>
      </c>
      <c r="E431" s="7" t="s">
        <v>2447</v>
      </c>
      <c r="F431" s="7" t="s">
        <v>64</v>
      </c>
      <c r="G431" s="7" t="s">
        <v>2447</v>
      </c>
      <c r="H431" s="7" t="s">
        <v>2330</v>
      </c>
      <c r="I431" s="7" t="s">
        <v>66</v>
      </c>
      <c r="J431" s="7" t="s">
        <v>2342</v>
      </c>
      <c r="K431" s="33">
        <v>346.42</v>
      </c>
      <c r="L431" s="33">
        <f t="shared" si="7"/>
        <v>346.42</v>
      </c>
      <c r="M431" s="33" t="e">
        <f>L431*(VLOOKUP(I431,#REF!,2,FALSE))</f>
        <v>#REF!</v>
      </c>
      <c r="N431" s="7" t="s">
        <v>67</v>
      </c>
      <c r="O431" s="7" t="s">
        <v>68</v>
      </c>
      <c r="P431" s="7" t="s">
        <v>69</v>
      </c>
      <c r="Q431" s="8">
        <v>44127.483657407407</v>
      </c>
      <c r="R431" s="8">
        <v>45344.483657407407</v>
      </c>
      <c r="S431" s="7" t="s">
        <v>70</v>
      </c>
      <c r="T431" s="8">
        <v>45344</v>
      </c>
      <c r="U431" s="7" t="s">
        <v>71</v>
      </c>
      <c r="V431" s="7" t="s">
        <v>72</v>
      </c>
      <c r="W431" s="7" t="s">
        <v>73</v>
      </c>
      <c r="X431" s="7" t="s">
        <v>73</v>
      </c>
      <c r="Y431" s="7" t="s">
        <v>92</v>
      </c>
      <c r="Z431" s="7" t="s">
        <v>75</v>
      </c>
      <c r="AA431" s="7" t="s">
        <v>76</v>
      </c>
      <c r="AB431" s="7" t="s">
        <v>2448</v>
      </c>
      <c r="AC431" s="7" t="s">
        <v>78</v>
      </c>
      <c r="AD431" s="8"/>
      <c r="AE431" s="8"/>
      <c r="AF431" s="7"/>
      <c r="AG431" s="7" t="s">
        <v>78</v>
      </c>
      <c r="AH431" s="7" t="s">
        <v>78</v>
      </c>
      <c r="AI431" s="8"/>
      <c r="AJ431" s="7" t="s">
        <v>2449</v>
      </c>
      <c r="AK431" s="7" t="s">
        <v>78</v>
      </c>
      <c r="AL431" s="7" t="b">
        <v>0</v>
      </c>
      <c r="AM431" s="7" t="s">
        <v>2450</v>
      </c>
      <c r="AN431" s="7" t="b">
        <v>0</v>
      </c>
      <c r="AO431" s="7" t="b">
        <v>0</v>
      </c>
      <c r="AP431" s="7" t="b">
        <v>0</v>
      </c>
      <c r="AQ431" s="7" t="b">
        <v>0</v>
      </c>
      <c r="AR431" s="7" t="b">
        <v>0</v>
      </c>
      <c r="AS431" s="7" t="s">
        <v>84</v>
      </c>
      <c r="AT431" s="7" t="b">
        <v>0</v>
      </c>
      <c r="AU431" s="7" t="s">
        <v>2451</v>
      </c>
      <c r="AV431" s="7" t="s">
        <v>78</v>
      </c>
      <c r="AW431" s="7" t="s">
        <v>78</v>
      </c>
      <c r="AX431" s="8">
        <v>44127</v>
      </c>
      <c r="AY431" s="7" t="s">
        <v>85</v>
      </c>
      <c r="AZ431" s="7" t="s">
        <v>86</v>
      </c>
      <c r="BA431" s="7" t="s">
        <v>87</v>
      </c>
      <c r="BB431" s="7" t="b">
        <v>0</v>
      </c>
      <c r="BC431" s="7">
        <v>0</v>
      </c>
      <c r="BD431" s="7">
        <v>0</v>
      </c>
      <c r="BE431" s="7"/>
      <c r="BF431" s="7">
        <v>0</v>
      </c>
      <c r="BG431" s="7"/>
      <c r="BH431" s="7">
        <v>0</v>
      </c>
      <c r="BI431" s="7">
        <v>0</v>
      </c>
      <c r="BJ431" s="9">
        <v>346.42</v>
      </c>
    </row>
    <row r="432" spans="1:62" x14ac:dyDescent="0.25">
      <c r="A432" s="6" t="s">
        <v>345</v>
      </c>
      <c r="B432" s="7" t="s">
        <v>61</v>
      </c>
      <c r="C432" s="7" t="s">
        <v>62</v>
      </c>
      <c r="D432" s="7" t="s">
        <v>346</v>
      </c>
      <c r="E432" s="7" t="s">
        <v>346</v>
      </c>
      <c r="F432" s="7" t="s">
        <v>64</v>
      </c>
      <c r="G432" s="7" t="s">
        <v>346</v>
      </c>
      <c r="H432" s="7" t="s">
        <v>296</v>
      </c>
      <c r="I432" s="7" t="s">
        <v>66</v>
      </c>
      <c r="J432" s="7" t="s">
        <v>347</v>
      </c>
      <c r="K432" s="33">
        <v>348.26</v>
      </c>
      <c r="L432" s="33">
        <f t="shared" si="7"/>
        <v>348.26</v>
      </c>
      <c r="M432" s="33" t="e">
        <f>L432*(VLOOKUP(I432,#REF!,2,FALSE))</f>
        <v>#REF!</v>
      </c>
      <c r="N432" s="7" t="s">
        <v>67</v>
      </c>
      <c r="O432" s="7" t="s">
        <v>68</v>
      </c>
      <c r="P432" s="7" t="s">
        <v>69</v>
      </c>
      <c r="Q432" s="8">
        <v>42625.387407407405</v>
      </c>
      <c r="R432" s="8">
        <v>45181</v>
      </c>
      <c r="S432" s="7" t="s">
        <v>70</v>
      </c>
      <c r="T432" s="8">
        <v>45181</v>
      </c>
      <c r="U432" s="7" t="s">
        <v>71</v>
      </c>
      <c r="V432" s="7" t="s">
        <v>104</v>
      </c>
      <c r="W432" s="7" t="s">
        <v>73</v>
      </c>
      <c r="X432" s="7" t="s">
        <v>73</v>
      </c>
      <c r="Y432" s="7" t="s">
        <v>74</v>
      </c>
      <c r="Z432" s="7" t="s">
        <v>75</v>
      </c>
      <c r="AA432" s="7" t="s">
        <v>122</v>
      </c>
      <c r="AB432" s="7" t="s">
        <v>348</v>
      </c>
      <c r="AC432" s="7" t="s">
        <v>78</v>
      </c>
      <c r="AD432" s="8"/>
      <c r="AE432" s="8"/>
      <c r="AF432" s="7"/>
      <c r="AG432" s="7" t="s">
        <v>78</v>
      </c>
      <c r="AH432" s="7" t="s">
        <v>78</v>
      </c>
      <c r="AI432" s="8"/>
      <c r="AJ432" s="7" t="s">
        <v>78</v>
      </c>
      <c r="AK432" s="7" t="s">
        <v>78</v>
      </c>
      <c r="AL432" s="7" t="b">
        <v>0</v>
      </c>
      <c r="AM432" s="7" t="s">
        <v>349</v>
      </c>
      <c r="AN432" s="7" t="b">
        <v>0</v>
      </c>
      <c r="AO432" s="7" t="b">
        <v>0</v>
      </c>
      <c r="AP432" s="7" t="b">
        <v>0</v>
      </c>
      <c r="AQ432" s="7" t="b">
        <v>0</v>
      </c>
      <c r="AR432" s="7" t="b">
        <v>0</v>
      </c>
      <c r="AS432" s="7" t="s">
        <v>84</v>
      </c>
      <c r="AT432" s="7" t="b">
        <v>0</v>
      </c>
      <c r="AU432" s="7" t="s">
        <v>78</v>
      </c>
      <c r="AV432" s="7" t="s">
        <v>78</v>
      </c>
      <c r="AW432" s="7" t="s">
        <v>78</v>
      </c>
      <c r="AX432" s="8">
        <v>42639</v>
      </c>
      <c r="AY432" s="7" t="s">
        <v>85</v>
      </c>
      <c r="AZ432" s="7" t="s">
        <v>86</v>
      </c>
      <c r="BA432" s="7" t="s">
        <v>87</v>
      </c>
      <c r="BB432" s="7" t="b">
        <v>0</v>
      </c>
      <c r="BC432" s="7">
        <v>0</v>
      </c>
      <c r="BD432" s="7">
        <v>0</v>
      </c>
      <c r="BE432" s="7"/>
      <c r="BF432" s="7">
        <v>0</v>
      </c>
      <c r="BG432" s="7"/>
      <c r="BH432" s="7">
        <v>0</v>
      </c>
      <c r="BI432" s="7">
        <v>0</v>
      </c>
      <c r="BJ432" s="9">
        <v>348.26</v>
      </c>
    </row>
    <row r="433" spans="1:62" x14ac:dyDescent="0.25">
      <c r="A433" s="10" t="s">
        <v>507</v>
      </c>
      <c r="B433" s="11" t="s">
        <v>61</v>
      </c>
      <c r="C433" s="11" t="s">
        <v>62</v>
      </c>
      <c r="D433" s="11" t="s">
        <v>508</v>
      </c>
      <c r="E433" s="11" t="s">
        <v>508</v>
      </c>
      <c r="F433" s="11" t="s">
        <v>64</v>
      </c>
      <c r="G433" s="11" t="s">
        <v>508</v>
      </c>
      <c r="H433" s="11" t="s">
        <v>281</v>
      </c>
      <c r="I433" s="11" t="s">
        <v>66</v>
      </c>
      <c r="J433" s="11" t="s">
        <v>282</v>
      </c>
      <c r="K433" s="28">
        <v>348.31</v>
      </c>
      <c r="L433" s="28">
        <f t="shared" si="7"/>
        <v>348.31</v>
      </c>
      <c r="M433" s="28" t="e">
        <f>L433*(VLOOKUP(I433,#REF!,2,FALSE))</f>
        <v>#REF!</v>
      </c>
      <c r="N433" s="11" t="s">
        <v>67</v>
      </c>
      <c r="O433" s="11" t="s">
        <v>68</v>
      </c>
      <c r="P433" s="11" t="s">
        <v>69</v>
      </c>
      <c r="Q433" s="12">
        <v>43862.533229166664</v>
      </c>
      <c r="R433" s="12">
        <v>45323.359930555554</v>
      </c>
      <c r="S433" s="11" t="s">
        <v>70</v>
      </c>
      <c r="T433" s="12">
        <v>45323</v>
      </c>
      <c r="U433" s="11" t="s">
        <v>71</v>
      </c>
      <c r="V433" s="11" t="s">
        <v>104</v>
      </c>
      <c r="W433" s="11" t="s">
        <v>73</v>
      </c>
      <c r="X433" s="11" t="s">
        <v>73</v>
      </c>
      <c r="Y433" s="11" t="s">
        <v>74</v>
      </c>
      <c r="Z433" s="11" t="s">
        <v>75</v>
      </c>
      <c r="AA433" s="11" t="s">
        <v>122</v>
      </c>
      <c r="AB433" s="11" t="s">
        <v>509</v>
      </c>
      <c r="AC433" s="11" t="s">
        <v>78</v>
      </c>
      <c r="AD433" s="12"/>
      <c r="AE433" s="12"/>
      <c r="AF433" s="11"/>
      <c r="AG433" s="11" t="s">
        <v>78</v>
      </c>
      <c r="AH433" s="11" t="s">
        <v>78</v>
      </c>
      <c r="AI433" s="12"/>
      <c r="AJ433" s="11" t="s">
        <v>510</v>
      </c>
      <c r="AK433" s="11" t="s">
        <v>78</v>
      </c>
      <c r="AL433" s="11" t="b">
        <v>0</v>
      </c>
      <c r="AM433" s="11" t="s">
        <v>511</v>
      </c>
      <c r="AN433" s="11" t="b">
        <v>0</v>
      </c>
      <c r="AO433" s="11" t="b">
        <v>0</v>
      </c>
      <c r="AP433" s="11" t="b">
        <v>0</v>
      </c>
      <c r="AQ433" s="11" t="b">
        <v>0</v>
      </c>
      <c r="AR433" s="11" t="b">
        <v>0</v>
      </c>
      <c r="AS433" s="11" t="s">
        <v>84</v>
      </c>
      <c r="AT433" s="11" t="b">
        <v>0</v>
      </c>
      <c r="AU433" s="11" t="s">
        <v>317</v>
      </c>
      <c r="AV433" s="11" t="s">
        <v>78</v>
      </c>
      <c r="AW433" s="11" t="s">
        <v>78</v>
      </c>
      <c r="AX433" s="12">
        <v>43865</v>
      </c>
      <c r="AY433" s="11" t="s">
        <v>85</v>
      </c>
      <c r="AZ433" s="11" t="s">
        <v>86</v>
      </c>
      <c r="BA433" s="11" t="s">
        <v>87</v>
      </c>
      <c r="BB433" s="11" t="b">
        <v>0</v>
      </c>
      <c r="BC433" s="11">
        <v>0</v>
      </c>
      <c r="BD433" s="11">
        <v>0</v>
      </c>
      <c r="BE433" s="11"/>
      <c r="BF433" s="11">
        <v>0</v>
      </c>
      <c r="BG433" s="11"/>
      <c r="BH433" s="11">
        <v>0</v>
      </c>
      <c r="BI433" s="11">
        <v>0</v>
      </c>
      <c r="BJ433" s="13">
        <v>348.31</v>
      </c>
    </row>
    <row r="434" spans="1:62" x14ac:dyDescent="0.25">
      <c r="A434" s="6" t="s">
        <v>2922</v>
      </c>
      <c r="B434" s="7" t="s">
        <v>1395</v>
      </c>
      <c r="C434" s="7" t="s">
        <v>1396</v>
      </c>
      <c r="D434" s="7" t="s">
        <v>2316</v>
      </c>
      <c r="E434" s="7" t="s">
        <v>2316</v>
      </c>
      <c r="F434" s="7" t="s">
        <v>64</v>
      </c>
      <c r="G434" s="7" t="s">
        <v>2316</v>
      </c>
      <c r="H434" s="7" t="s">
        <v>2330</v>
      </c>
      <c r="I434" s="7" t="s">
        <v>1397</v>
      </c>
      <c r="J434" s="7" t="s">
        <v>2691</v>
      </c>
      <c r="K434" s="33">
        <v>350.1</v>
      </c>
      <c r="L434" s="33">
        <f t="shared" si="7"/>
        <v>350.1</v>
      </c>
      <c r="M434" s="33" t="e">
        <f>L434*(VLOOKUP(I434,#REF!,2,FALSE))</f>
        <v>#REF!</v>
      </c>
      <c r="N434" s="7" t="s">
        <v>67</v>
      </c>
      <c r="O434" s="7" t="s">
        <v>68</v>
      </c>
      <c r="P434" s="7" t="s">
        <v>69</v>
      </c>
      <c r="Q434" s="8">
        <v>43444.54954861111</v>
      </c>
      <c r="R434" s="8">
        <v>45270.54954861111</v>
      </c>
      <c r="S434" s="7" t="s">
        <v>70</v>
      </c>
      <c r="T434" s="8">
        <v>45270</v>
      </c>
      <c r="U434" s="7" t="s">
        <v>71</v>
      </c>
      <c r="V434" s="7" t="s">
        <v>104</v>
      </c>
      <c r="W434" s="7" t="s">
        <v>73</v>
      </c>
      <c r="X434" s="7" t="s">
        <v>73</v>
      </c>
      <c r="Y434" s="7" t="s">
        <v>105</v>
      </c>
      <c r="Z434" s="7" t="s">
        <v>106</v>
      </c>
      <c r="AA434" s="7" t="s">
        <v>1643</v>
      </c>
      <c r="AB434" s="7" t="s">
        <v>2923</v>
      </c>
      <c r="AC434" s="7" t="s">
        <v>2924</v>
      </c>
      <c r="AD434" s="8"/>
      <c r="AE434" s="8"/>
      <c r="AF434" s="7"/>
      <c r="AG434" s="7" t="s">
        <v>78</v>
      </c>
      <c r="AH434" s="7" t="s">
        <v>78</v>
      </c>
      <c r="AI434" s="8"/>
      <c r="AJ434" s="7" t="s">
        <v>78</v>
      </c>
      <c r="AK434" s="7" t="s">
        <v>78</v>
      </c>
      <c r="AL434" s="7" t="b">
        <v>0</v>
      </c>
      <c r="AM434" s="7" t="s">
        <v>2925</v>
      </c>
      <c r="AN434" s="7" t="b">
        <v>0</v>
      </c>
      <c r="AO434" s="7" t="b">
        <v>0</v>
      </c>
      <c r="AP434" s="7" t="b">
        <v>0</v>
      </c>
      <c r="AQ434" s="7" t="b">
        <v>0</v>
      </c>
      <c r="AR434" s="7" t="b">
        <v>0</v>
      </c>
      <c r="AS434" s="7" t="s">
        <v>84</v>
      </c>
      <c r="AT434" s="7" t="b">
        <v>0</v>
      </c>
      <c r="AU434" s="7" t="s">
        <v>1700</v>
      </c>
      <c r="AV434" s="7" t="s">
        <v>78</v>
      </c>
      <c r="AW434" s="7" t="s">
        <v>78</v>
      </c>
      <c r="AX434" s="8">
        <v>43445</v>
      </c>
      <c r="AY434" s="7" t="s">
        <v>85</v>
      </c>
      <c r="AZ434" s="7" t="s">
        <v>86</v>
      </c>
      <c r="BA434" s="7" t="s">
        <v>87</v>
      </c>
      <c r="BB434" s="7" t="b">
        <v>0</v>
      </c>
      <c r="BC434" s="7">
        <v>1</v>
      </c>
      <c r="BD434" s="7">
        <v>1</v>
      </c>
      <c r="BE434" s="7">
        <v>200</v>
      </c>
      <c r="BF434" s="7">
        <v>0</v>
      </c>
      <c r="BG434" s="7"/>
      <c r="BH434" s="7">
        <v>0</v>
      </c>
      <c r="BI434" s="7">
        <v>0</v>
      </c>
      <c r="BJ434" s="9">
        <v>350.1</v>
      </c>
    </row>
    <row r="435" spans="1:62" x14ac:dyDescent="0.25">
      <c r="A435" s="6" t="s">
        <v>410</v>
      </c>
      <c r="B435" s="7" t="s">
        <v>61</v>
      </c>
      <c r="C435" s="7" t="s">
        <v>62</v>
      </c>
      <c r="D435" s="7" t="s">
        <v>411</v>
      </c>
      <c r="E435" s="7" t="s">
        <v>411</v>
      </c>
      <c r="F435" s="7" t="s">
        <v>64</v>
      </c>
      <c r="G435" s="7" t="s">
        <v>411</v>
      </c>
      <c r="H435" s="7" t="s">
        <v>281</v>
      </c>
      <c r="I435" s="7" t="s">
        <v>66</v>
      </c>
      <c r="J435" s="7" t="s">
        <v>282</v>
      </c>
      <c r="K435" s="33">
        <v>352.24</v>
      </c>
      <c r="L435" s="33">
        <f t="shared" si="7"/>
        <v>352.24</v>
      </c>
      <c r="M435" s="33" t="e">
        <f>L435*(VLOOKUP(I435,#REF!,2,FALSE))</f>
        <v>#REF!</v>
      </c>
      <c r="N435" s="7" t="s">
        <v>67</v>
      </c>
      <c r="O435" s="7" t="s">
        <v>68</v>
      </c>
      <c r="P435" s="7" t="s">
        <v>69</v>
      </c>
      <c r="Q435" s="8">
        <v>43054.534097222226</v>
      </c>
      <c r="R435" s="8">
        <v>45245.487361111111</v>
      </c>
      <c r="S435" s="7" t="s">
        <v>70</v>
      </c>
      <c r="T435" s="8">
        <v>45245</v>
      </c>
      <c r="U435" s="7" t="s">
        <v>71</v>
      </c>
      <c r="V435" s="7" t="s">
        <v>104</v>
      </c>
      <c r="W435" s="7" t="s">
        <v>73</v>
      </c>
      <c r="X435" s="7" t="s">
        <v>73</v>
      </c>
      <c r="Y435" s="7" t="s">
        <v>287</v>
      </c>
      <c r="Z435" s="7" t="s">
        <v>75</v>
      </c>
      <c r="AA435" s="7" t="s">
        <v>76</v>
      </c>
      <c r="AB435" s="7" t="s">
        <v>412</v>
      </c>
      <c r="AC435" s="7" t="s">
        <v>78</v>
      </c>
      <c r="AD435" s="8"/>
      <c r="AE435" s="8"/>
      <c r="AF435" s="7"/>
      <c r="AG435" s="7" t="s">
        <v>78</v>
      </c>
      <c r="AH435" s="7" t="s">
        <v>78</v>
      </c>
      <c r="AI435" s="8"/>
      <c r="AJ435" s="7" t="s">
        <v>413</v>
      </c>
      <c r="AK435" s="7" t="s">
        <v>78</v>
      </c>
      <c r="AL435" s="7" t="b">
        <v>0</v>
      </c>
      <c r="AM435" s="7" t="s">
        <v>414</v>
      </c>
      <c r="AN435" s="7" t="b">
        <v>0</v>
      </c>
      <c r="AO435" s="7" t="b">
        <v>0</v>
      </c>
      <c r="AP435" s="7" t="b">
        <v>0</v>
      </c>
      <c r="AQ435" s="7" t="b">
        <v>0</v>
      </c>
      <c r="AR435" s="7" t="b">
        <v>0</v>
      </c>
      <c r="AS435" s="7" t="s">
        <v>84</v>
      </c>
      <c r="AT435" s="7" t="b">
        <v>0</v>
      </c>
      <c r="AU435" s="7" t="s">
        <v>317</v>
      </c>
      <c r="AV435" s="7" t="s">
        <v>78</v>
      </c>
      <c r="AW435" s="7" t="s">
        <v>78</v>
      </c>
      <c r="AX435" s="8">
        <v>43041</v>
      </c>
      <c r="AY435" s="7" t="s">
        <v>85</v>
      </c>
      <c r="AZ435" s="7" t="s">
        <v>86</v>
      </c>
      <c r="BA435" s="7" t="s">
        <v>87</v>
      </c>
      <c r="BB435" s="7" t="b">
        <v>0</v>
      </c>
      <c r="BC435" s="7">
        <v>1</v>
      </c>
      <c r="BD435" s="7">
        <v>1</v>
      </c>
      <c r="BE435" s="7">
        <v>150</v>
      </c>
      <c r="BF435" s="7">
        <v>0</v>
      </c>
      <c r="BG435" s="7"/>
      <c r="BH435" s="7">
        <v>0</v>
      </c>
      <c r="BI435" s="7">
        <v>0</v>
      </c>
      <c r="BJ435" s="9">
        <v>352.24</v>
      </c>
    </row>
    <row r="436" spans="1:62" x14ac:dyDescent="0.25">
      <c r="A436" s="10" t="s">
        <v>2166</v>
      </c>
      <c r="B436" s="11" t="s">
        <v>2147</v>
      </c>
      <c r="C436" s="11" t="s">
        <v>2148</v>
      </c>
      <c r="D436" s="11" t="s">
        <v>2167</v>
      </c>
      <c r="E436" s="11" t="s">
        <v>2167</v>
      </c>
      <c r="F436" s="11" t="s">
        <v>195</v>
      </c>
      <c r="G436" s="11" t="s">
        <v>2167</v>
      </c>
      <c r="H436" s="11" t="s">
        <v>281</v>
      </c>
      <c r="I436" s="11" t="s">
        <v>2150</v>
      </c>
      <c r="J436" s="11" t="s">
        <v>2156</v>
      </c>
      <c r="K436" s="28">
        <v>352.48</v>
      </c>
      <c r="L436" s="28">
        <f t="shared" si="7"/>
        <v>352.48</v>
      </c>
      <c r="M436" s="28" t="e">
        <f>L436*(VLOOKUP(I436,#REF!,2,FALSE))</f>
        <v>#REF!</v>
      </c>
      <c r="N436" s="11" t="s">
        <v>67</v>
      </c>
      <c r="O436" s="11" t="s">
        <v>68</v>
      </c>
      <c r="P436" s="11" t="s">
        <v>160</v>
      </c>
      <c r="Q436" s="12">
        <v>43203.603981481479</v>
      </c>
      <c r="R436" s="12">
        <v>45395.603981481479</v>
      </c>
      <c r="S436" s="11" t="s">
        <v>70</v>
      </c>
      <c r="T436" s="12">
        <v>45395</v>
      </c>
      <c r="U436" s="11" t="s">
        <v>71</v>
      </c>
      <c r="V436" s="11" t="s">
        <v>104</v>
      </c>
      <c r="W436" s="11" t="s">
        <v>73</v>
      </c>
      <c r="X436" s="11" t="s">
        <v>73</v>
      </c>
      <c r="Y436" s="11" t="s">
        <v>105</v>
      </c>
      <c r="Z436" s="11" t="s">
        <v>264</v>
      </c>
      <c r="AA436" s="11" t="s">
        <v>2168</v>
      </c>
      <c r="AB436" s="11" t="s">
        <v>2169</v>
      </c>
      <c r="AC436" s="11" t="s">
        <v>2170</v>
      </c>
      <c r="AD436" s="12"/>
      <c r="AE436" s="12"/>
      <c r="AF436" s="11"/>
      <c r="AG436" s="11" t="s">
        <v>78</v>
      </c>
      <c r="AH436" s="11" t="s">
        <v>78</v>
      </c>
      <c r="AI436" s="12"/>
      <c r="AJ436" s="11" t="s">
        <v>78</v>
      </c>
      <c r="AK436" s="11" t="s">
        <v>78</v>
      </c>
      <c r="AL436" s="11" t="b">
        <v>0</v>
      </c>
      <c r="AM436" s="11" t="s">
        <v>2171</v>
      </c>
      <c r="AN436" s="11" t="b">
        <v>1</v>
      </c>
      <c r="AO436" s="11" t="b">
        <v>0</v>
      </c>
      <c r="AP436" s="11" t="b">
        <v>0</v>
      </c>
      <c r="AQ436" s="11" t="b">
        <v>0</v>
      </c>
      <c r="AR436" s="11" t="b">
        <v>0</v>
      </c>
      <c r="AS436" s="11" t="s">
        <v>84</v>
      </c>
      <c r="AT436" s="11" t="b">
        <v>0</v>
      </c>
      <c r="AU436" s="11" t="s">
        <v>317</v>
      </c>
      <c r="AV436" s="11" t="s">
        <v>78</v>
      </c>
      <c r="AW436" s="11" t="s">
        <v>78</v>
      </c>
      <c r="AX436" s="12">
        <v>43234</v>
      </c>
      <c r="AY436" s="11" t="s">
        <v>85</v>
      </c>
      <c r="AZ436" s="11" t="s">
        <v>86</v>
      </c>
      <c r="BA436" s="11" t="s">
        <v>87</v>
      </c>
      <c r="BB436" s="11" t="b">
        <v>0</v>
      </c>
      <c r="BC436" s="11">
        <v>0</v>
      </c>
      <c r="BD436" s="11">
        <v>0</v>
      </c>
      <c r="BE436" s="11"/>
      <c r="BF436" s="11">
        <v>0</v>
      </c>
      <c r="BG436" s="11"/>
      <c r="BH436" s="11">
        <v>0</v>
      </c>
      <c r="BI436" s="11">
        <v>0</v>
      </c>
      <c r="BJ436" s="13">
        <v>352.48</v>
      </c>
    </row>
    <row r="437" spans="1:62" x14ac:dyDescent="0.25">
      <c r="A437" s="6" t="s">
        <v>1420</v>
      </c>
      <c r="B437" s="7" t="s">
        <v>1395</v>
      </c>
      <c r="C437" s="7" t="s">
        <v>1396</v>
      </c>
      <c r="D437" s="7" t="s">
        <v>416</v>
      </c>
      <c r="E437" s="7"/>
      <c r="F437" s="7" t="s">
        <v>64</v>
      </c>
      <c r="G437" s="7"/>
      <c r="H437" s="7" t="s">
        <v>281</v>
      </c>
      <c r="I437" s="7" t="s">
        <v>1397</v>
      </c>
      <c r="J437" s="7" t="s">
        <v>1406</v>
      </c>
      <c r="K437" s="33">
        <v>352.49</v>
      </c>
      <c r="L437" s="33">
        <f t="shared" si="7"/>
        <v>352.49</v>
      </c>
      <c r="M437" s="33" t="e">
        <f>L437*(VLOOKUP(I437,#REF!,2,FALSE))</f>
        <v>#REF!</v>
      </c>
      <c r="N437" s="7" t="s">
        <v>67</v>
      </c>
      <c r="O437" s="7" t="s">
        <v>68</v>
      </c>
      <c r="P437" s="7" t="s">
        <v>69</v>
      </c>
      <c r="Q437" s="8">
        <v>41259</v>
      </c>
      <c r="R437" s="8">
        <v>45276</v>
      </c>
      <c r="S437" s="7" t="s">
        <v>70</v>
      </c>
      <c r="T437" s="8">
        <v>45276</v>
      </c>
      <c r="U437" s="7" t="s">
        <v>71</v>
      </c>
      <c r="V437" s="7" t="s">
        <v>104</v>
      </c>
      <c r="W437" s="7" t="s">
        <v>73</v>
      </c>
      <c r="X437" s="7" t="s">
        <v>73</v>
      </c>
      <c r="Y437" s="7" t="s">
        <v>287</v>
      </c>
      <c r="Z437" s="7" t="s">
        <v>106</v>
      </c>
      <c r="AA437" s="7" t="s">
        <v>1421</v>
      </c>
      <c r="AB437" s="7" t="s">
        <v>1422</v>
      </c>
      <c r="AC437" s="7" t="s">
        <v>78</v>
      </c>
      <c r="AD437" s="8"/>
      <c r="AE437" s="8"/>
      <c r="AF437" s="7"/>
      <c r="AG437" s="7" t="s">
        <v>78</v>
      </c>
      <c r="AH437" s="7" t="s">
        <v>78</v>
      </c>
      <c r="AI437" s="8"/>
      <c r="AJ437" s="7" t="s">
        <v>1423</v>
      </c>
      <c r="AK437" s="7" t="s">
        <v>78</v>
      </c>
      <c r="AL437" s="7" t="b">
        <v>0</v>
      </c>
      <c r="AM437" s="7" t="s">
        <v>1424</v>
      </c>
      <c r="AN437" s="7" t="b">
        <v>0</v>
      </c>
      <c r="AO437" s="7" t="b">
        <v>0</v>
      </c>
      <c r="AP437" s="7" t="b">
        <v>0</v>
      </c>
      <c r="AQ437" s="7" t="b">
        <v>0</v>
      </c>
      <c r="AR437" s="7" t="b">
        <v>0</v>
      </c>
      <c r="AS437" s="7" t="s">
        <v>84</v>
      </c>
      <c r="AT437" s="7" t="b">
        <v>0</v>
      </c>
      <c r="AU437" s="7" t="s">
        <v>78</v>
      </c>
      <c r="AV437" s="7" t="s">
        <v>78</v>
      </c>
      <c r="AW437" s="7" t="s">
        <v>78</v>
      </c>
      <c r="AX437" s="8">
        <v>41255</v>
      </c>
      <c r="AY437" s="7" t="s">
        <v>85</v>
      </c>
      <c r="AZ437" s="7" t="s">
        <v>86</v>
      </c>
      <c r="BA437" s="7" t="s">
        <v>87</v>
      </c>
      <c r="BB437" s="7" t="b">
        <v>0</v>
      </c>
      <c r="BC437" s="7">
        <v>5</v>
      </c>
      <c r="BD437" s="7">
        <v>4</v>
      </c>
      <c r="BE437" s="7">
        <v>1488.13</v>
      </c>
      <c r="BF437" s="7">
        <v>0</v>
      </c>
      <c r="BG437" s="7"/>
      <c r="BH437" s="7">
        <v>0</v>
      </c>
      <c r="BI437" s="7">
        <v>0</v>
      </c>
      <c r="BJ437" s="9">
        <v>352.49</v>
      </c>
    </row>
    <row r="438" spans="1:62" x14ac:dyDescent="0.25">
      <c r="A438" s="6" t="s">
        <v>729</v>
      </c>
      <c r="B438" s="7" t="s">
        <v>61</v>
      </c>
      <c r="C438" s="7" t="s">
        <v>62</v>
      </c>
      <c r="D438" s="7" t="s">
        <v>730</v>
      </c>
      <c r="E438" s="7" t="s">
        <v>730</v>
      </c>
      <c r="F438" s="7" t="s">
        <v>64</v>
      </c>
      <c r="G438" s="7" t="s">
        <v>730</v>
      </c>
      <c r="H438" s="7" t="s">
        <v>281</v>
      </c>
      <c r="I438" s="7" t="s">
        <v>66</v>
      </c>
      <c r="J438" s="7" t="s">
        <v>282</v>
      </c>
      <c r="K438" s="33">
        <v>353.3</v>
      </c>
      <c r="L438" s="33">
        <f t="shared" si="7"/>
        <v>353.3</v>
      </c>
      <c r="M438" s="33" t="e">
        <f>L438*(VLOOKUP(I438,#REF!,2,FALSE))</f>
        <v>#REF!</v>
      </c>
      <c r="N438" s="7" t="s">
        <v>67</v>
      </c>
      <c r="O438" s="7" t="s">
        <v>68</v>
      </c>
      <c r="P438" s="7" t="s">
        <v>69</v>
      </c>
      <c r="Q438" s="8">
        <v>44836.352407407408</v>
      </c>
      <c r="R438" s="8">
        <v>45201.546458333331</v>
      </c>
      <c r="S438" s="7" t="s">
        <v>70</v>
      </c>
      <c r="T438" s="8">
        <v>45201</v>
      </c>
      <c r="U438" s="7" t="s">
        <v>71</v>
      </c>
      <c r="V438" s="7" t="s">
        <v>104</v>
      </c>
      <c r="W438" s="7" t="s">
        <v>73</v>
      </c>
      <c r="X438" s="7" t="s">
        <v>73</v>
      </c>
      <c r="Y438" s="7" t="s">
        <v>287</v>
      </c>
      <c r="Z438" s="7" t="s">
        <v>75</v>
      </c>
      <c r="AA438" s="7" t="s">
        <v>122</v>
      </c>
      <c r="AB438" s="7" t="s">
        <v>731</v>
      </c>
      <c r="AC438" s="7" t="s">
        <v>78</v>
      </c>
      <c r="AD438" s="8"/>
      <c r="AE438" s="8"/>
      <c r="AF438" s="7"/>
      <c r="AG438" s="7" t="s">
        <v>78</v>
      </c>
      <c r="AH438" s="7" t="s">
        <v>78</v>
      </c>
      <c r="AI438" s="8"/>
      <c r="AJ438" s="7" t="s">
        <v>732</v>
      </c>
      <c r="AK438" s="7" t="s">
        <v>78</v>
      </c>
      <c r="AL438" s="7" t="b">
        <v>0</v>
      </c>
      <c r="AM438" s="7" t="s">
        <v>733</v>
      </c>
      <c r="AN438" s="7" t="b">
        <v>0</v>
      </c>
      <c r="AO438" s="7" t="b">
        <v>0</v>
      </c>
      <c r="AP438" s="7" t="b">
        <v>0</v>
      </c>
      <c r="AQ438" s="7" t="b">
        <v>0</v>
      </c>
      <c r="AR438" s="7" t="b">
        <v>0</v>
      </c>
      <c r="AS438" s="7" t="s">
        <v>84</v>
      </c>
      <c r="AT438" s="7" t="b">
        <v>0</v>
      </c>
      <c r="AU438" s="7" t="s">
        <v>734</v>
      </c>
      <c r="AV438" s="7" t="s">
        <v>78</v>
      </c>
      <c r="AW438" s="7" t="s">
        <v>78</v>
      </c>
      <c r="AX438" s="8">
        <v>44832</v>
      </c>
      <c r="AY438" s="7" t="s">
        <v>85</v>
      </c>
      <c r="AZ438" s="7" t="s">
        <v>86</v>
      </c>
      <c r="BA438" s="7" t="s">
        <v>87</v>
      </c>
      <c r="BB438" s="7" t="b">
        <v>0</v>
      </c>
      <c r="BC438" s="7">
        <v>1</v>
      </c>
      <c r="BD438" s="7">
        <v>1</v>
      </c>
      <c r="BE438" s="7">
        <v>907</v>
      </c>
      <c r="BF438" s="7">
        <v>1</v>
      </c>
      <c r="BG438" s="7">
        <v>907</v>
      </c>
      <c r="BH438" s="7">
        <v>1</v>
      </c>
      <c r="BI438" s="7">
        <v>907</v>
      </c>
      <c r="BJ438" s="9">
        <v>353.3</v>
      </c>
    </row>
    <row r="439" spans="1:62" x14ac:dyDescent="0.25">
      <c r="A439" s="10" t="s">
        <v>923</v>
      </c>
      <c r="B439" s="11" t="s">
        <v>61</v>
      </c>
      <c r="C439" s="11" t="s">
        <v>62</v>
      </c>
      <c r="D439" s="11" t="s">
        <v>924</v>
      </c>
      <c r="E439" s="11" t="s">
        <v>924</v>
      </c>
      <c r="F439" s="11" t="s">
        <v>64</v>
      </c>
      <c r="G439" s="11" t="s">
        <v>924</v>
      </c>
      <c r="H439" s="11" t="s">
        <v>281</v>
      </c>
      <c r="I439" s="11" t="s">
        <v>66</v>
      </c>
      <c r="J439" s="11" t="s">
        <v>282</v>
      </c>
      <c r="K439" s="28">
        <v>353.58</v>
      </c>
      <c r="L439" s="28">
        <f t="shared" si="7"/>
        <v>353.58</v>
      </c>
      <c r="M439" s="28" t="e">
        <f>L439*(VLOOKUP(I439,#REF!,2,FALSE))</f>
        <v>#REF!</v>
      </c>
      <c r="N439" s="11" t="s">
        <v>67</v>
      </c>
      <c r="O439" s="11" t="s">
        <v>68</v>
      </c>
      <c r="P439" s="11" t="s">
        <v>69</v>
      </c>
      <c r="Q439" s="12">
        <v>45016.471342592595</v>
      </c>
      <c r="R439" s="12">
        <v>45382.446203703701</v>
      </c>
      <c r="S439" s="11" t="s">
        <v>70</v>
      </c>
      <c r="T439" s="12">
        <v>45199</v>
      </c>
      <c r="U439" s="11" t="s">
        <v>71</v>
      </c>
      <c r="V439" s="11" t="s">
        <v>72</v>
      </c>
      <c r="W439" s="11" t="s">
        <v>73</v>
      </c>
      <c r="X439" s="11" t="s">
        <v>73</v>
      </c>
      <c r="Y439" s="11" t="s">
        <v>74</v>
      </c>
      <c r="Z439" s="11" t="s">
        <v>75</v>
      </c>
      <c r="AA439" s="11" t="s">
        <v>122</v>
      </c>
      <c r="AB439" s="11" t="s">
        <v>925</v>
      </c>
      <c r="AC439" s="11" t="s">
        <v>78</v>
      </c>
      <c r="AD439" s="12"/>
      <c r="AE439" s="12"/>
      <c r="AF439" s="11"/>
      <c r="AG439" s="11" t="s">
        <v>78</v>
      </c>
      <c r="AH439" s="11" t="s">
        <v>78</v>
      </c>
      <c r="AI439" s="12"/>
      <c r="AJ439" s="11" t="s">
        <v>926</v>
      </c>
      <c r="AK439" s="11" t="s">
        <v>78</v>
      </c>
      <c r="AL439" s="11" t="b">
        <v>0</v>
      </c>
      <c r="AM439" s="11" t="s">
        <v>927</v>
      </c>
      <c r="AN439" s="11" t="b">
        <v>0</v>
      </c>
      <c r="AO439" s="11" t="b">
        <v>0</v>
      </c>
      <c r="AP439" s="11" t="b">
        <v>0</v>
      </c>
      <c r="AQ439" s="11" t="b">
        <v>0</v>
      </c>
      <c r="AR439" s="11" t="b">
        <v>0</v>
      </c>
      <c r="AS439" s="11" t="s">
        <v>84</v>
      </c>
      <c r="AT439" s="11" t="b">
        <v>0</v>
      </c>
      <c r="AU439" s="11" t="s">
        <v>710</v>
      </c>
      <c r="AV439" s="11" t="s">
        <v>78</v>
      </c>
      <c r="AW439" s="11" t="s">
        <v>78</v>
      </c>
      <c r="AX439" s="12">
        <v>44999</v>
      </c>
      <c r="AY439" s="11" t="s">
        <v>85</v>
      </c>
      <c r="AZ439" s="11" t="s">
        <v>86</v>
      </c>
      <c r="BA439" s="11" t="s">
        <v>87</v>
      </c>
      <c r="BB439" s="11" t="b">
        <v>0</v>
      </c>
      <c r="BC439" s="11">
        <v>0</v>
      </c>
      <c r="BD439" s="11">
        <v>0</v>
      </c>
      <c r="BE439" s="11"/>
      <c r="BF439" s="11">
        <v>0</v>
      </c>
      <c r="BG439" s="11"/>
      <c r="BH439" s="11">
        <v>0</v>
      </c>
      <c r="BI439" s="11">
        <v>0</v>
      </c>
      <c r="BJ439" s="13">
        <v>353.58</v>
      </c>
    </row>
    <row r="440" spans="1:62" x14ac:dyDescent="0.25">
      <c r="A440" s="10" t="s">
        <v>3103</v>
      </c>
      <c r="B440" s="11" t="s">
        <v>3104</v>
      </c>
      <c r="C440" s="11" t="s">
        <v>3105</v>
      </c>
      <c r="D440" s="11" t="s">
        <v>3106</v>
      </c>
      <c r="E440" s="11" t="s">
        <v>3106</v>
      </c>
      <c r="F440" s="11" t="s">
        <v>1552</v>
      </c>
      <c r="G440" s="11" t="s">
        <v>3106</v>
      </c>
      <c r="H440" s="11" t="s">
        <v>3107</v>
      </c>
      <c r="I440" s="11" t="s">
        <v>3108</v>
      </c>
      <c r="J440" s="11"/>
      <c r="K440" s="28">
        <v>354.37</v>
      </c>
      <c r="L440" s="28">
        <f t="shared" si="7"/>
        <v>354.37</v>
      </c>
      <c r="M440" s="28" t="e">
        <f>L440*(VLOOKUP(I440,#REF!,2,FALSE))</f>
        <v>#REF!</v>
      </c>
      <c r="N440" s="11" t="s">
        <v>67</v>
      </c>
      <c r="O440" s="11" t="s">
        <v>68</v>
      </c>
      <c r="P440" s="11" t="s">
        <v>160</v>
      </c>
      <c r="Q440" s="12">
        <v>43636.571203703701</v>
      </c>
      <c r="R440" s="12">
        <v>45463.571203703701</v>
      </c>
      <c r="S440" s="11" t="s">
        <v>70</v>
      </c>
      <c r="T440" s="12">
        <v>45463</v>
      </c>
      <c r="U440" s="11" t="s">
        <v>71</v>
      </c>
      <c r="V440" s="11" t="s">
        <v>104</v>
      </c>
      <c r="W440" s="11" t="s">
        <v>73</v>
      </c>
      <c r="X440" s="11" t="s">
        <v>73</v>
      </c>
      <c r="Y440" s="11" t="s">
        <v>314</v>
      </c>
      <c r="Z440" s="11" t="s">
        <v>115</v>
      </c>
      <c r="AA440" s="11" t="s">
        <v>3109</v>
      </c>
      <c r="AB440" s="11" t="s">
        <v>3110</v>
      </c>
      <c r="AC440" s="11" t="s">
        <v>78</v>
      </c>
      <c r="AD440" s="12">
        <v>44292</v>
      </c>
      <c r="AE440" s="12"/>
      <c r="AF440" s="11" t="s">
        <v>2244</v>
      </c>
      <c r="AG440" s="11" t="s">
        <v>1680</v>
      </c>
      <c r="AH440" s="11" t="s">
        <v>3111</v>
      </c>
      <c r="AI440" s="12">
        <v>44292</v>
      </c>
      <c r="AJ440" s="11" t="s">
        <v>78</v>
      </c>
      <c r="AK440" s="11" t="s">
        <v>78</v>
      </c>
      <c r="AL440" s="11" t="b">
        <v>0</v>
      </c>
      <c r="AM440" s="11" t="s">
        <v>3112</v>
      </c>
      <c r="AN440" s="11" t="b">
        <v>0</v>
      </c>
      <c r="AO440" s="11" t="b">
        <v>0</v>
      </c>
      <c r="AP440" s="11" t="b">
        <v>0</v>
      </c>
      <c r="AQ440" s="11" t="b">
        <v>0</v>
      </c>
      <c r="AR440" s="11" t="b">
        <v>0</v>
      </c>
      <c r="AS440" s="11" t="s">
        <v>84</v>
      </c>
      <c r="AT440" s="11" t="b">
        <v>0</v>
      </c>
      <c r="AU440" s="11" t="s">
        <v>3113</v>
      </c>
      <c r="AV440" s="11" t="s">
        <v>78</v>
      </c>
      <c r="AW440" s="11" t="s">
        <v>78</v>
      </c>
      <c r="AX440" s="12">
        <v>43662</v>
      </c>
      <c r="AY440" s="11" t="s">
        <v>85</v>
      </c>
      <c r="AZ440" s="11" t="s">
        <v>86</v>
      </c>
      <c r="BA440" s="11" t="s">
        <v>87</v>
      </c>
      <c r="BB440" s="11" t="b">
        <v>0</v>
      </c>
      <c r="BC440" s="11">
        <v>0</v>
      </c>
      <c r="BD440" s="11">
        <v>0</v>
      </c>
      <c r="BE440" s="11"/>
      <c r="BF440" s="11">
        <v>0</v>
      </c>
      <c r="BG440" s="11"/>
      <c r="BH440" s="11">
        <v>0</v>
      </c>
      <c r="BI440" s="11">
        <v>0</v>
      </c>
      <c r="BJ440" s="13">
        <v>354.37</v>
      </c>
    </row>
    <row r="441" spans="1:62" x14ac:dyDescent="0.25">
      <c r="A441" s="6" t="s">
        <v>2082</v>
      </c>
      <c r="B441" s="7" t="s">
        <v>259</v>
      </c>
      <c r="C441" s="7" t="s">
        <v>260</v>
      </c>
      <c r="D441" s="7" t="s">
        <v>2083</v>
      </c>
      <c r="E441" s="7" t="s">
        <v>2083</v>
      </c>
      <c r="F441" s="7" t="s">
        <v>2084</v>
      </c>
      <c r="G441" s="7" t="s">
        <v>2083</v>
      </c>
      <c r="H441" s="7" t="s">
        <v>281</v>
      </c>
      <c r="I441" s="7" t="s">
        <v>2037</v>
      </c>
      <c r="J441" s="7" t="s">
        <v>2038</v>
      </c>
      <c r="K441" s="33">
        <v>355.04</v>
      </c>
      <c r="L441" s="33">
        <f t="shared" si="7"/>
        <v>355.04</v>
      </c>
      <c r="M441" s="33" t="e">
        <f>L441*(VLOOKUP(I441,#REF!,2,FALSE))</f>
        <v>#REF!</v>
      </c>
      <c r="N441" s="7" t="s">
        <v>67</v>
      </c>
      <c r="O441" s="7" t="s">
        <v>68</v>
      </c>
      <c r="P441" s="7" t="s">
        <v>160</v>
      </c>
      <c r="Q441" s="8">
        <v>44892</v>
      </c>
      <c r="R441" s="8">
        <v>45257.445497685185</v>
      </c>
      <c r="S441" s="7" t="s">
        <v>70</v>
      </c>
      <c r="T441" s="8">
        <v>45257</v>
      </c>
      <c r="U441" s="7" t="s">
        <v>71</v>
      </c>
      <c r="V441" s="7" t="s">
        <v>104</v>
      </c>
      <c r="W441" s="7" t="s">
        <v>73</v>
      </c>
      <c r="X441" s="7" t="s">
        <v>73</v>
      </c>
      <c r="Y441" s="7" t="s">
        <v>74</v>
      </c>
      <c r="Z441" s="7" t="s">
        <v>250</v>
      </c>
      <c r="AA441" s="7" t="s">
        <v>2085</v>
      </c>
      <c r="AB441" s="7" t="s">
        <v>2086</v>
      </c>
      <c r="AC441" s="7" t="s">
        <v>78</v>
      </c>
      <c r="AD441" s="8"/>
      <c r="AE441" s="8"/>
      <c r="AF441" s="7"/>
      <c r="AG441" s="7" t="s">
        <v>78</v>
      </c>
      <c r="AH441" s="7" t="s">
        <v>78</v>
      </c>
      <c r="AI441" s="8"/>
      <c r="AJ441" s="7" t="s">
        <v>2087</v>
      </c>
      <c r="AK441" s="7" t="s">
        <v>78</v>
      </c>
      <c r="AL441" s="7" t="b">
        <v>0</v>
      </c>
      <c r="AM441" s="7" t="s">
        <v>2088</v>
      </c>
      <c r="AN441" s="7" t="b">
        <v>0</v>
      </c>
      <c r="AO441" s="7" t="b">
        <v>0</v>
      </c>
      <c r="AP441" s="7" t="b">
        <v>0</v>
      </c>
      <c r="AQ441" s="7" t="b">
        <v>0</v>
      </c>
      <c r="AR441" s="7" t="b">
        <v>0</v>
      </c>
      <c r="AS441" s="7" t="s">
        <v>84</v>
      </c>
      <c r="AT441" s="7" t="b">
        <v>0</v>
      </c>
      <c r="AU441" s="7" t="s">
        <v>734</v>
      </c>
      <c r="AV441" s="7" t="s">
        <v>78</v>
      </c>
      <c r="AW441" s="7" t="s">
        <v>78</v>
      </c>
      <c r="AX441" s="8">
        <v>44893</v>
      </c>
      <c r="AY441" s="7" t="s">
        <v>85</v>
      </c>
      <c r="AZ441" s="7" t="s">
        <v>86</v>
      </c>
      <c r="BA441" s="7" t="s">
        <v>87</v>
      </c>
      <c r="BB441" s="7" t="b">
        <v>0</v>
      </c>
      <c r="BC441" s="7">
        <v>0</v>
      </c>
      <c r="BD441" s="7">
        <v>0</v>
      </c>
      <c r="BE441" s="7"/>
      <c r="BF441" s="7">
        <v>0</v>
      </c>
      <c r="BG441" s="7"/>
      <c r="BH441" s="7">
        <v>0</v>
      </c>
      <c r="BI441" s="7">
        <v>0</v>
      </c>
      <c r="BJ441" s="9">
        <v>355.04</v>
      </c>
    </row>
    <row r="442" spans="1:62" x14ac:dyDescent="0.25">
      <c r="A442" s="6" t="s">
        <v>1020</v>
      </c>
      <c r="B442" s="7" t="s">
        <v>234</v>
      </c>
      <c r="C442" s="7" t="s">
        <v>235</v>
      </c>
      <c r="D442" s="7" t="s">
        <v>1021</v>
      </c>
      <c r="E442" s="7" t="s">
        <v>1021</v>
      </c>
      <c r="F442" s="7" t="s">
        <v>64</v>
      </c>
      <c r="G442" s="7" t="s">
        <v>1021</v>
      </c>
      <c r="H442" s="7" t="s">
        <v>281</v>
      </c>
      <c r="I442" s="7" t="s">
        <v>237</v>
      </c>
      <c r="J442" s="7" t="s">
        <v>1022</v>
      </c>
      <c r="K442" s="33">
        <v>355.07</v>
      </c>
      <c r="L442" s="33">
        <f t="shared" si="7"/>
        <v>355.07</v>
      </c>
      <c r="M442" s="33" t="e">
        <f>L442*(VLOOKUP(I442,#REF!,2,FALSE))</f>
        <v>#REF!</v>
      </c>
      <c r="N442" s="7" t="s">
        <v>67</v>
      </c>
      <c r="O442" s="7" t="s">
        <v>68</v>
      </c>
      <c r="P442" s="7" t="s">
        <v>69</v>
      </c>
      <c r="Q442" s="8">
        <v>44279.487673611111</v>
      </c>
      <c r="R442" s="8">
        <v>45375.487673611111</v>
      </c>
      <c r="S442" s="7" t="s">
        <v>70</v>
      </c>
      <c r="T442" s="8">
        <v>45375</v>
      </c>
      <c r="U442" s="7" t="s">
        <v>71</v>
      </c>
      <c r="V442" s="7" t="s">
        <v>104</v>
      </c>
      <c r="W442" s="7" t="s">
        <v>73</v>
      </c>
      <c r="X442" s="7" t="s">
        <v>73</v>
      </c>
      <c r="Y442" s="7" t="s">
        <v>74</v>
      </c>
      <c r="Z442" s="7" t="s">
        <v>75</v>
      </c>
      <c r="AA442" s="7" t="s">
        <v>1023</v>
      </c>
      <c r="AB442" s="7" t="s">
        <v>1024</v>
      </c>
      <c r="AC442" s="7" t="s">
        <v>78</v>
      </c>
      <c r="AD442" s="8"/>
      <c r="AE442" s="8"/>
      <c r="AF442" s="7"/>
      <c r="AG442" s="7" t="s">
        <v>78</v>
      </c>
      <c r="AH442" s="7" t="s">
        <v>78</v>
      </c>
      <c r="AI442" s="8"/>
      <c r="AJ442" s="7" t="s">
        <v>78</v>
      </c>
      <c r="AK442" s="7" t="s">
        <v>78</v>
      </c>
      <c r="AL442" s="7" t="b">
        <v>0</v>
      </c>
      <c r="AM442" s="7" t="s">
        <v>1025</v>
      </c>
      <c r="AN442" s="7" t="b">
        <v>0</v>
      </c>
      <c r="AO442" s="7" t="b">
        <v>0</v>
      </c>
      <c r="AP442" s="7" t="b">
        <v>0</v>
      </c>
      <c r="AQ442" s="7" t="b">
        <v>0</v>
      </c>
      <c r="AR442" s="7" t="b">
        <v>0</v>
      </c>
      <c r="AS442" s="7" t="s">
        <v>84</v>
      </c>
      <c r="AT442" s="7" t="b">
        <v>0</v>
      </c>
      <c r="AU442" s="7" t="s">
        <v>317</v>
      </c>
      <c r="AV442" s="7" t="s">
        <v>78</v>
      </c>
      <c r="AW442" s="7" t="s">
        <v>78</v>
      </c>
      <c r="AX442" s="8">
        <v>44298</v>
      </c>
      <c r="AY442" s="7" t="s">
        <v>85</v>
      </c>
      <c r="AZ442" s="7" t="s">
        <v>86</v>
      </c>
      <c r="BA442" s="7" t="s">
        <v>87</v>
      </c>
      <c r="BB442" s="7" t="b">
        <v>0</v>
      </c>
      <c r="BC442" s="7">
        <v>0</v>
      </c>
      <c r="BD442" s="7">
        <v>0</v>
      </c>
      <c r="BE442" s="7"/>
      <c r="BF442" s="7">
        <v>0</v>
      </c>
      <c r="BG442" s="7"/>
      <c r="BH442" s="7">
        <v>0</v>
      </c>
      <c r="BI442" s="7">
        <v>0</v>
      </c>
      <c r="BJ442" s="9">
        <v>355.07</v>
      </c>
    </row>
    <row r="443" spans="1:62" x14ac:dyDescent="0.25">
      <c r="A443" s="10" t="s">
        <v>3150</v>
      </c>
      <c r="B443" s="11" t="s">
        <v>1395</v>
      </c>
      <c r="C443" s="11" t="s">
        <v>1396</v>
      </c>
      <c r="D443" s="11" t="s">
        <v>3151</v>
      </c>
      <c r="E443" s="11" t="s">
        <v>3151</v>
      </c>
      <c r="F443" s="11" t="s">
        <v>64</v>
      </c>
      <c r="G443" s="11" t="s">
        <v>3151</v>
      </c>
      <c r="H443" s="11" t="s">
        <v>2330</v>
      </c>
      <c r="I443" s="11" t="s">
        <v>1397</v>
      </c>
      <c r="J443" s="11" t="s">
        <v>2691</v>
      </c>
      <c r="K443" s="28">
        <v>356.21</v>
      </c>
      <c r="L443" s="28">
        <f t="shared" si="7"/>
        <v>356.21</v>
      </c>
      <c r="M443" s="28" t="e">
        <f>L443*(VLOOKUP(I443,#REF!,2,FALSE))</f>
        <v>#REF!</v>
      </c>
      <c r="N443" s="11" t="s">
        <v>67</v>
      </c>
      <c r="O443" s="11" t="s">
        <v>68</v>
      </c>
      <c r="P443" s="11" t="s">
        <v>69</v>
      </c>
      <c r="Q443" s="12">
        <v>44867</v>
      </c>
      <c r="R443" s="12">
        <v>45503</v>
      </c>
      <c r="S443" s="11" t="s">
        <v>70</v>
      </c>
      <c r="T443" s="12">
        <v>45503</v>
      </c>
      <c r="U443" s="11" t="s">
        <v>71</v>
      </c>
      <c r="V443" s="11" t="s">
        <v>104</v>
      </c>
      <c r="W443" s="11" t="s">
        <v>73</v>
      </c>
      <c r="X443" s="11" t="s">
        <v>73</v>
      </c>
      <c r="Y443" s="11" t="s">
        <v>1088</v>
      </c>
      <c r="Z443" s="11" t="s">
        <v>106</v>
      </c>
      <c r="AA443" s="11" t="s">
        <v>1643</v>
      </c>
      <c r="AB443" s="11" t="s">
        <v>3152</v>
      </c>
      <c r="AC443" s="11" t="s">
        <v>3153</v>
      </c>
      <c r="AD443" s="12"/>
      <c r="AE443" s="12"/>
      <c r="AF443" s="11"/>
      <c r="AG443" s="11" t="s">
        <v>78</v>
      </c>
      <c r="AH443" s="11" t="s">
        <v>78</v>
      </c>
      <c r="AI443" s="12"/>
      <c r="AJ443" s="11" t="s">
        <v>3154</v>
      </c>
      <c r="AK443" s="11" t="s">
        <v>78</v>
      </c>
      <c r="AL443" s="11" t="b">
        <v>0</v>
      </c>
      <c r="AM443" s="11" t="s">
        <v>3155</v>
      </c>
      <c r="AN443" s="11" t="b">
        <v>0</v>
      </c>
      <c r="AO443" s="11" t="b">
        <v>0</v>
      </c>
      <c r="AP443" s="11" t="b">
        <v>0</v>
      </c>
      <c r="AQ443" s="11" t="b">
        <v>0</v>
      </c>
      <c r="AR443" s="11" t="b">
        <v>0</v>
      </c>
      <c r="AS443" s="11" t="s">
        <v>84</v>
      </c>
      <c r="AT443" s="11" t="b">
        <v>0</v>
      </c>
      <c r="AU443" s="11" t="s">
        <v>2451</v>
      </c>
      <c r="AV443" s="11" t="s">
        <v>78</v>
      </c>
      <c r="AW443" s="11" t="s">
        <v>78</v>
      </c>
      <c r="AX443" s="12">
        <v>44875</v>
      </c>
      <c r="AY443" s="11" t="s">
        <v>85</v>
      </c>
      <c r="AZ443" s="11" t="s">
        <v>86</v>
      </c>
      <c r="BA443" s="11" t="s">
        <v>87</v>
      </c>
      <c r="BB443" s="11" t="b">
        <v>0</v>
      </c>
      <c r="BC443" s="11">
        <v>0</v>
      </c>
      <c r="BD443" s="11">
        <v>0</v>
      </c>
      <c r="BE443" s="11"/>
      <c r="BF443" s="11">
        <v>0</v>
      </c>
      <c r="BG443" s="11"/>
      <c r="BH443" s="11">
        <v>0</v>
      </c>
      <c r="BI443" s="11">
        <v>0</v>
      </c>
      <c r="BJ443" s="13">
        <v>356.21</v>
      </c>
    </row>
    <row r="444" spans="1:62" x14ac:dyDescent="0.25">
      <c r="A444" s="6" t="s">
        <v>681</v>
      </c>
      <c r="B444" s="7" t="s">
        <v>61</v>
      </c>
      <c r="C444" s="7" t="s">
        <v>62</v>
      </c>
      <c r="D444" s="7" t="s">
        <v>682</v>
      </c>
      <c r="E444" s="7" t="s">
        <v>682</v>
      </c>
      <c r="F444" s="7" t="s">
        <v>64</v>
      </c>
      <c r="G444" s="7" t="s">
        <v>682</v>
      </c>
      <c r="H444" s="7" t="s">
        <v>281</v>
      </c>
      <c r="I444" s="7" t="s">
        <v>66</v>
      </c>
      <c r="J444" s="7" t="s">
        <v>282</v>
      </c>
      <c r="K444" s="33">
        <v>357.45</v>
      </c>
      <c r="L444" s="33">
        <f t="shared" ref="L444:L507" si="8">K444</f>
        <v>357.45</v>
      </c>
      <c r="M444" s="33" t="e">
        <f>L444*(VLOOKUP(I444,#REF!,2,FALSE))</f>
        <v>#REF!</v>
      </c>
      <c r="N444" s="7" t="s">
        <v>67</v>
      </c>
      <c r="O444" s="7" t="s">
        <v>68</v>
      </c>
      <c r="P444" s="7" t="s">
        <v>69</v>
      </c>
      <c r="Q444" s="8">
        <v>44610.326817129629</v>
      </c>
      <c r="R444" s="8">
        <v>45340.326817129629</v>
      </c>
      <c r="S444" s="7" t="s">
        <v>70</v>
      </c>
      <c r="T444" s="8">
        <v>45340</v>
      </c>
      <c r="U444" s="7" t="s">
        <v>71</v>
      </c>
      <c r="V444" s="7" t="s">
        <v>104</v>
      </c>
      <c r="W444" s="7" t="s">
        <v>73</v>
      </c>
      <c r="X444" s="7" t="s">
        <v>73</v>
      </c>
      <c r="Y444" s="7" t="s">
        <v>74</v>
      </c>
      <c r="Z444" s="7" t="s">
        <v>75</v>
      </c>
      <c r="AA444" s="7" t="s">
        <v>122</v>
      </c>
      <c r="AB444" s="7" t="s">
        <v>683</v>
      </c>
      <c r="AC444" s="7" t="s">
        <v>78</v>
      </c>
      <c r="AD444" s="8"/>
      <c r="AE444" s="8"/>
      <c r="AF444" s="7"/>
      <c r="AG444" s="7" t="s">
        <v>78</v>
      </c>
      <c r="AH444" s="7" t="s">
        <v>78</v>
      </c>
      <c r="AI444" s="8"/>
      <c r="AJ444" s="7" t="s">
        <v>78</v>
      </c>
      <c r="AK444" s="7" t="s">
        <v>78</v>
      </c>
      <c r="AL444" s="7" t="b">
        <v>0</v>
      </c>
      <c r="AM444" s="7" t="s">
        <v>684</v>
      </c>
      <c r="AN444" s="7" t="b">
        <v>0</v>
      </c>
      <c r="AO444" s="7" t="b">
        <v>0</v>
      </c>
      <c r="AP444" s="7" t="b">
        <v>0</v>
      </c>
      <c r="AQ444" s="7" t="b">
        <v>0</v>
      </c>
      <c r="AR444" s="7" t="b">
        <v>0</v>
      </c>
      <c r="AS444" s="7" t="s">
        <v>84</v>
      </c>
      <c r="AT444" s="7" t="b">
        <v>0</v>
      </c>
      <c r="AU444" s="7" t="s">
        <v>317</v>
      </c>
      <c r="AV444" s="7" t="s">
        <v>78</v>
      </c>
      <c r="AW444" s="7" t="s">
        <v>78</v>
      </c>
      <c r="AX444" s="8">
        <v>44609</v>
      </c>
      <c r="AY444" s="7" t="s">
        <v>85</v>
      </c>
      <c r="AZ444" s="7" t="s">
        <v>86</v>
      </c>
      <c r="BA444" s="7" t="s">
        <v>87</v>
      </c>
      <c r="BB444" s="7" t="b">
        <v>0</v>
      </c>
      <c r="BC444" s="7">
        <v>0</v>
      </c>
      <c r="BD444" s="7">
        <v>0</v>
      </c>
      <c r="BE444" s="7"/>
      <c r="BF444" s="7">
        <v>0</v>
      </c>
      <c r="BG444" s="7"/>
      <c r="BH444" s="7">
        <v>0</v>
      </c>
      <c r="BI444" s="7">
        <v>0</v>
      </c>
      <c r="BJ444" s="9">
        <v>357.45</v>
      </c>
    </row>
    <row r="445" spans="1:62" x14ac:dyDescent="0.25">
      <c r="A445" s="10" t="s">
        <v>278</v>
      </c>
      <c r="B445" s="11" t="s">
        <v>61</v>
      </c>
      <c r="C445" s="11" t="s">
        <v>62</v>
      </c>
      <c r="D445" s="11" t="s">
        <v>279</v>
      </c>
      <c r="E445" s="11" t="s">
        <v>280</v>
      </c>
      <c r="F445" s="11" t="s">
        <v>64</v>
      </c>
      <c r="G445" s="11" t="s">
        <v>280</v>
      </c>
      <c r="H445" s="11" t="s">
        <v>281</v>
      </c>
      <c r="I445" s="11" t="s">
        <v>66</v>
      </c>
      <c r="J445" s="11" t="s">
        <v>282</v>
      </c>
      <c r="K445" s="28">
        <v>357.48</v>
      </c>
      <c r="L445" s="28">
        <f t="shared" si="8"/>
        <v>357.48</v>
      </c>
      <c r="M445" s="28" t="e">
        <f>L445*(VLOOKUP(I445,#REF!,2,FALSE))</f>
        <v>#REF!</v>
      </c>
      <c r="N445" s="11" t="s">
        <v>67</v>
      </c>
      <c r="O445" s="11" t="s">
        <v>68</v>
      </c>
      <c r="P445" s="11" t="s">
        <v>69</v>
      </c>
      <c r="Q445" s="12">
        <v>40983.454398148147</v>
      </c>
      <c r="R445" s="12">
        <v>45366.454398148147</v>
      </c>
      <c r="S445" s="11" t="s">
        <v>70</v>
      </c>
      <c r="T445" s="12">
        <v>45366</v>
      </c>
      <c r="U445" s="11" t="s">
        <v>71</v>
      </c>
      <c r="V445" s="11" t="s">
        <v>104</v>
      </c>
      <c r="W445" s="11" t="s">
        <v>73</v>
      </c>
      <c r="X445" s="11" t="s">
        <v>73</v>
      </c>
      <c r="Y445" s="11" t="s">
        <v>74</v>
      </c>
      <c r="Z445" s="11" t="s">
        <v>75</v>
      </c>
      <c r="AA445" s="11" t="s">
        <v>122</v>
      </c>
      <c r="AB445" s="11" t="s">
        <v>283</v>
      </c>
      <c r="AC445" s="11" t="s">
        <v>78</v>
      </c>
      <c r="AD445" s="12"/>
      <c r="AE445" s="12"/>
      <c r="AF445" s="11"/>
      <c r="AG445" s="11" t="s">
        <v>78</v>
      </c>
      <c r="AH445" s="11" t="s">
        <v>78</v>
      </c>
      <c r="AI445" s="12"/>
      <c r="AJ445" s="11" t="s">
        <v>78</v>
      </c>
      <c r="AK445" s="11" t="s">
        <v>78</v>
      </c>
      <c r="AL445" s="11" t="b">
        <v>0</v>
      </c>
      <c r="AM445" s="11" t="s">
        <v>284</v>
      </c>
      <c r="AN445" s="11" t="b">
        <v>0</v>
      </c>
      <c r="AO445" s="11" t="b">
        <v>0</v>
      </c>
      <c r="AP445" s="11" t="b">
        <v>0</v>
      </c>
      <c r="AQ445" s="11" t="b">
        <v>0</v>
      </c>
      <c r="AR445" s="11" t="b">
        <v>0</v>
      </c>
      <c r="AS445" s="11" t="s">
        <v>84</v>
      </c>
      <c r="AT445" s="11" t="b">
        <v>0</v>
      </c>
      <c r="AU445" s="11" t="s">
        <v>78</v>
      </c>
      <c r="AV445" s="11" t="s">
        <v>78</v>
      </c>
      <c r="AW445" s="11" t="s">
        <v>78</v>
      </c>
      <c r="AX445" s="12">
        <v>41024</v>
      </c>
      <c r="AY445" s="11" t="s">
        <v>85</v>
      </c>
      <c r="AZ445" s="11" t="s">
        <v>86</v>
      </c>
      <c r="BA445" s="11" t="s">
        <v>87</v>
      </c>
      <c r="BB445" s="11" t="b">
        <v>0</v>
      </c>
      <c r="BC445" s="11">
        <v>3</v>
      </c>
      <c r="BD445" s="11">
        <v>3</v>
      </c>
      <c r="BE445" s="11">
        <v>1257</v>
      </c>
      <c r="BF445" s="11">
        <v>1</v>
      </c>
      <c r="BG445" s="11">
        <v>907</v>
      </c>
      <c r="BH445" s="11">
        <v>1</v>
      </c>
      <c r="BI445" s="11">
        <v>907</v>
      </c>
      <c r="BJ445" s="13">
        <v>357.48</v>
      </c>
    </row>
    <row r="446" spans="1:62" x14ac:dyDescent="0.25">
      <c r="A446" s="10" t="s">
        <v>2356</v>
      </c>
      <c r="B446" s="11" t="s">
        <v>61</v>
      </c>
      <c r="C446" s="11" t="s">
        <v>62</v>
      </c>
      <c r="D446" s="11" t="s">
        <v>2357</v>
      </c>
      <c r="E446" s="11" t="s">
        <v>2358</v>
      </c>
      <c r="F446" s="11" t="s">
        <v>64</v>
      </c>
      <c r="G446" s="11" t="s">
        <v>2358</v>
      </c>
      <c r="H446" s="11" t="s">
        <v>2330</v>
      </c>
      <c r="I446" s="11" t="s">
        <v>66</v>
      </c>
      <c r="J446" s="11"/>
      <c r="K446" s="28">
        <v>359.22</v>
      </c>
      <c r="L446" s="28">
        <f t="shared" si="8"/>
        <v>359.22</v>
      </c>
      <c r="M446" s="28" t="e">
        <f>L446*(VLOOKUP(I446,#REF!,2,FALSE))</f>
        <v>#REF!</v>
      </c>
      <c r="N446" s="11" t="s">
        <v>67</v>
      </c>
      <c r="O446" s="11" t="s">
        <v>68</v>
      </c>
      <c r="P446" s="11" t="s">
        <v>69</v>
      </c>
      <c r="Q446" s="12">
        <v>41656.792384259257</v>
      </c>
      <c r="R446" s="12">
        <v>45308.792384259257</v>
      </c>
      <c r="S446" s="11" t="s">
        <v>70</v>
      </c>
      <c r="T446" s="12">
        <v>45308</v>
      </c>
      <c r="U446" s="11" t="s">
        <v>71</v>
      </c>
      <c r="V446" s="11" t="s">
        <v>72</v>
      </c>
      <c r="W446" s="11" t="s">
        <v>73</v>
      </c>
      <c r="X446" s="11" t="s">
        <v>73</v>
      </c>
      <c r="Y446" s="11" t="s">
        <v>74</v>
      </c>
      <c r="Z446" s="11" t="s">
        <v>75</v>
      </c>
      <c r="AA446" s="11" t="s">
        <v>122</v>
      </c>
      <c r="AB446" s="11" t="s">
        <v>2359</v>
      </c>
      <c r="AC446" s="11" t="s">
        <v>78</v>
      </c>
      <c r="AD446" s="12"/>
      <c r="AE446" s="12"/>
      <c r="AF446" s="11"/>
      <c r="AG446" s="11" t="s">
        <v>78</v>
      </c>
      <c r="AH446" s="11" t="s">
        <v>78</v>
      </c>
      <c r="AI446" s="12"/>
      <c r="AJ446" s="11" t="s">
        <v>78</v>
      </c>
      <c r="AK446" s="11" t="s">
        <v>78</v>
      </c>
      <c r="AL446" s="11" t="b">
        <v>0</v>
      </c>
      <c r="AM446" s="11" t="s">
        <v>2360</v>
      </c>
      <c r="AN446" s="11" t="b">
        <v>0</v>
      </c>
      <c r="AO446" s="11" t="b">
        <v>0</v>
      </c>
      <c r="AP446" s="11" t="b">
        <v>0</v>
      </c>
      <c r="AQ446" s="11" t="b">
        <v>0</v>
      </c>
      <c r="AR446" s="11" t="b">
        <v>0</v>
      </c>
      <c r="AS446" s="11" t="s">
        <v>84</v>
      </c>
      <c r="AT446" s="11" t="b">
        <v>0</v>
      </c>
      <c r="AU446" s="11" t="s">
        <v>1700</v>
      </c>
      <c r="AV446" s="11" t="s">
        <v>78</v>
      </c>
      <c r="AW446" s="11" t="s">
        <v>78</v>
      </c>
      <c r="AX446" s="12">
        <v>41666</v>
      </c>
      <c r="AY446" s="11" t="s">
        <v>85</v>
      </c>
      <c r="AZ446" s="11" t="s">
        <v>86</v>
      </c>
      <c r="BA446" s="11" t="s">
        <v>87</v>
      </c>
      <c r="BB446" s="11" t="b">
        <v>0</v>
      </c>
      <c r="BC446" s="11">
        <v>4</v>
      </c>
      <c r="BD446" s="11">
        <v>4</v>
      </c>
      <c r="BE446" s="11">
        <v>2270.61</v>
      </c>
      <c r="BF446" s="11">
        <v>0</v>
      </c>
      <c r="BG446" s="11"/>
      <c r="BH446" s="11">
        <v>0</v>
      </c>
      <c r="BI446" s="11">
        <v>0</v>
      </c>
      <c r="BJ446" s="13">
        <v>359.22</v>
      </c>
    </row>
    <row r="447" spans="1:62" x14ac:dyDescent="0.25">
      <c r="A447" s="10" t="s">
        <v>1479</v>
      </c>
      <c r="B447" s="11" t="s">
        <v>1395</v>
      </c>
      <c r="C447" s="11" t="s">
        <v>1396</v>
      </c>
      <c r="D447" s="11" t="s">
        <v>1480</v>
      </c>
      <c r="E447" s="11" t="s">
        <v>1480</v>
      </c>
      <c r="F447" s="11" t="s">
        <v>64</v>
      </c>
      <c r="G447" s="11" t="s">
        <v>1480</v>
      </c>
      <c r="H447" s="11" t="s">
        <v>281</v>
      </c>
      <c r="I447" s="11" t="s">
        <v>1397</v>
      </c>
      <c r="J447" s="11" t="s">
        <v>1406</v>
      </c>
      <c r="K447" s="28">
        <v>359.36</v>
      </c>
      <c r="L447" s="28">
        <f t="shared" si="8"/>
        <v>359.36</v>
      </c>
      <c r="M447" s="28" t="e">
        <f>L447*(VLOOKUP(I447,#REF!,2,FALSE))</f>
        <v>#REF!</v>
      </c>
      <c r="N447" s="11" t="s">
        <v>67</v>
      </c>
      <c r="O447" s="11" t="s">
        <v>68</v>
      </c>
      <c r="P447" s="11" t="s">
        <v>69</v>
      </c>
      <c r="Q447" s="12">
        <v>41750.509606481479</v>
      </c>
      <c r="R447" s="12">
        <v>45403.509606481479</v>
      </c>
      <c r="S447" s="11" t="s">
        <v>70</v>
      </c>
      <c r="T447" s="12">
        <v>45403</v>
      </c>
      <c r="U447" s="11" t="s">
        <v>71</v>
      </c>
      <c r="V447" s="11" t="s">
        <v>104</v>
      </c>
      <c r="W447" s="11" t="s">
        <v>73</v>
      </c>
      <c r="X447" s="11" t="s">
        <v>73</v>
      </c>
      <c r="Y447" s="11" t="s">
        <v>74</v>
      </c>
      <c r="Z447" s="11" t="s">
        <v>106</v>
      </c>
      <c r="AA447" s="11" t="s">
        <v>1398</v>
      </c>
      <c r="AB447" s="11" t="s">
        <v>1481</v>
      </c>
      <c r="AC447" s="11" t="s">
        <v>78</v>
      </c>
      <c r="AD447" s="12"/>
      <c r="AE447" s="12"/>
      <c r="AF447" s="11"/>
      <c r="AG447" s="11" t="s">
        <v>78</v>
      </c>
      <c r="AH447" s="11" t="s">
        <v>78</v>
      </c>
      <c r="AI447" s="12"/>
      <c r="AJ447" s="11" t="s">
        <v>1482</v>
      </c>
      <c r="AK447" s="11" t="s">
        <v>78</v>
      </c>
      <c r="AL447" s="11" t="b">
        <v>0</v>
      </c>
      <c r="AM447" s="11" t="s">
        <v>1483</v>
      </c>
      <c r="AN447" s="11" t="b">
        <v>0</v>
      </c>
      <c r="AO447" s="11" t="b">
        <v>0</v>
      </c>
      <c r="AP447" s="11" t="b">
        <v>0</v>
      </c>
      <c r="AQ447" s="11" t="b">
        <v>0</v>
      </c>
      <c r="AR447" s="11" t="b">
        <v>0</v>
      </c>
      <c r="AS447" s="11" t="s">
        <v>84</v>
      </c>
      <c r="AT447" s="11" t="b">
        <v>0</v>
      </c>
      <c r="AU447" s="11" t="s">
        <v>78</v>
      </c>
      <c r="AV447" s="11" t="s">
        <v>78</v>
      </c>
      <c r="AW447" s="11" t="s">
        <v>78</v>
      </c>
      <c r="AX447" s="12">
        <v>41757</v>
      </c>
      <c r="AY447" s="11" t="s">
        <v>85</v>
      </c>
      <c r="AZ447" s="11" t="s">
        <v>86</v>
      </c>
      <c r="BA447" s="11" t="s">
        <v>87</v>
      </c>
      <c r="BB447" s="11" t="b">
        <v>0</v>
      </c>
      <c r="BC447" s="11">
        <v>0</v>
      </c>
      <c r="BD447" s="11">
        <v>0</v>
      </c>
      <c r="BE447" s="11"/>
      <c r="BF447" s="11">
        <v>0</v>
      </c>
      <c r="BG447" s="11"/>
      <c r="BH447" s="11">
        <v>0</v>
      </c>
      <c r="BI447" s="11">
        <v>0</v>
      </c>
      <c r="BJ447" s="13">
        <v>359.36</v>
      </c>
    </row>
    <row r="448" spans="1:62" x14ac:dyDescent="0.25">
      <c r="A448" s="10" t="s">
        <v>1324</v>
      </c>
      <c r="B448" s="11" t="s">
        <v>1299</v>
      </c>
      <c r="C448" s="11" t="s">
        <v>1300</v>
      </c>
      <c r="D448" s="11" t="s">
        <v>1325</v>
      </c>
      <c r="E448" s="11" t="s">
        <v>1325</v>
      </c>
      <c r="F448" s="11" t="s">
        <v>64</v>
      </c>
      <c r="G448" s="11" t="s">
        <v>1325</v>
      </c>
      <c r="H448" s="11" t="s">
        <v>281</v>
      </c>
      <c r="I448" s="11" t="s">
        <v>1303</v>
      </c>
      <c r="J448" s="11" t="s">
        <v>1326</v>
      </c>
      <c r="K448" s="25">
        <v>360</v>
      </c>
      <c r="L448" s="25">
        <f t="shared" si="8"/>
        <v>360</v>
      </c>
      <c r="M448" s="25" t="e">
        <f>L448*(VLOOKUP(I448,#REF!,2,FALSE))</f>
        <v>#REF!</v>
      </c>
      <c r="N448" s="11" t="s">
        <v>67</v>
      </c>
      <c r="O448" s="11" t="s">
        <v>68</v>
      </c>
      <c r="P448" s="11" t="s">
        <v>69</v>
      </c>
      <c r="Q448" s="12">
        <v>41568.487569444442</v>
      </c>
      <c r="R448" s="12">
        <v>48508.487569444442</v>
      </c>
      <c r="S448" s="11" t="s">
        <v>1312</v>
      </c>
      <c r="T448" s="12">
        <v>45197</v>
      </c>
      <c r="U448" s="11" t="s">
        <v>91</v>
      </c>
      <c r="V448" s="11" t="s">
        <v>514</v>
      </c>
      <c r="W448" s="11" t="s">
        <v>73</v>
      </c>
      <c r="X448" s="11" t="s">
        <v>73</v>
      </c>
      <c r="Y448" s="11" t="s">
        <v>105</v>
      </c>
      <c r="Z448" s="11" t="s">
        <v>106</v>
      </c>
      <c r="AA448" s="11" t="s">
        <v>1314</v>
      </c>
      <c r="AB448" s="11" t="s">
        <v>1327</v>
      </c>
      <c r="AC448" s="11" t="s">
        <v>78</v>
      </c>
      <c r="AD448" s="12"/>
      <c r="AE448" s="12"/>
      <c r="AF448" s="11"/>
      <c r="AG448" s="11" t="s">
        <v>78</v>
      </c>
      <c r="AH448" s="11" t="s">
        <v>78</v>
      </c>
      <c r="AI448" s="12"/>
      <c r="AJ448" s="11" t="s">
        <v>1328</v>
      </c>
      <c r="AK448" s="11" t="s">
        <v>78</v>
      </c>
      <c r="AL448" s="11" t="b">
        <v>0</v>
      </c>
      <c r="AM448" s="11" t="s">
        <v>1329</v>
      </c>
      <c r="AN448" s="11" t="b">
        <v>0</v>
      </c>
      <c r="AO448" s="11" t="b">
        <v>0</v>
      </c>
      <c r="AP448" s="11" t="b">
        <v>0</v>
      </c>
      <c r="AQ448" s="11" t="b">
        <v>0</v>
      </c>
      <c r="AR448" s="11" t="b">
        <v>0</v>
      </c>
      <c r="AS448" s="11" t="s">
        <v>96</v>
      </c>
      <c r="AT448" s="11" t="b">
        <v>0</v>
      </c>
      <c r="AU448" s="11" t="s">
        <v>1210</v>
      </c>
      <c r="AV448" s="11" t="s">
        <v>1204</v>
      </c>
      <c r="AW448" s="11" t="s">
        <v>78</v>
      </c>
      <c r="AX448" s="12">
        <v>41627</v>
      </c>
      <c r="AY448" s="11" t="s">
        <v>85</v>
      </c>
      <c r="AZ448" s="11" t="s">
        <v>86</v>
      </c>
      <c r="BA448" s="11" t="s">
        <v>87</v>
      </c>
      <c r="BB448" s="11" t="b">
        <v>0</v>
      </c>
      <c r="BC448" s="11">
        <v>0</v>
      </c>
      <c r="BD448" s="11">
        <v>0</v>
      </c>
      <c r="BE448" s="11"/>
      <c r="BF448" s="11">
        <v>0</v>
      </c>
      <c r="BG448" s="11"/>
      <c r="BH448" s="11">
        <v>0</v>
      </c>
      <c r="BI448" s="11">
        <v>0</v>
      </c>
      <c r="BJ448" s="13">
        <v>360</v>
      </c>
    </row>
    <row r="449" spans="1:62" x14ac:dyDescent="0.25">
      <c r="A449" s="10" t="s">
        <v>350</v>
      </c>
      <c r="B449" s="11" t="s">
        <v>61</v>
      </c>
      <c r="C449" s="11" t="s">
        <v>62</v>
      </c>
      <c r="D449" s="11" t="s">
        <v>351</v>
      </c>
      <c r="E449" s="11" t="s">
        <v>351</v>
      </c>
      <c r="F449" s="11" t="s">
        <v>64</v>
      </c>
      <c r="G449" s="11" t="s">
        <v>351</v>
      </c>
      <c r="H449" s="11" t="s">
        <v>281</v>
      </c>
      <c r="I449" s="11" t="s">
        <v>66</v>
      </c>
      <c r="J449" s="11" t="s">
        <v>282</v>
      </c>
      <c r="K449" s="28">
        <v>360.1</v>
      </c>
      <c r="L449" s="28">
        <f t="shared" si="8"/>
        <v>360.1</v>
      </c>
      <c r="M449" s="28" t="e">
        <f>L449*(VLOOKUP(I449,#REF!,2,FALSE))</f>
        <v>#REF!</v>
      </c>
      <c r="N449" s="11" t="s">
        <v>67</v>
      </c>
      <c r="O449" s="11" t="s">
        <v>68</v>
      </c>
      <c r="P449" s="11" t="s">
        <v>69</v>
      </c>
      <c r="Q449" s="12">
        <v>42064.512175925927</v>
      </c>
      <c r="R449" s="12">
        <v>45352.512175925927</v>
      </c>
      <c r="S449" s="11" t="s">
        <v>70</v>
      </c>
      <c r="T449" s="12">
        <v>45170</v>
      </c>
      <c r="U449" s="11" t="s">
        <v>71</v>
      </c>
      <c r="V449" s="11" t="s">
        <v>72</v>
      </c>
      <c r="W449" s="11" t="s">
        <v>73</v>
      </c>
      <c r="X449" s="11" t="s">
        <v>73</v>
      </c>
      <c r="Y449" s="11" t="s">
        <v>74</v>
      </c>
      <c r="Z449" s="11" t="s">
        <v>75</v>
      </c>
      <c r="AA449" s="11" t="s">
        <v>76</v>
      </c>
      <c r="AB449" s="11" t="s">
        <v>352</v>
      </c>
      <c r="AC449" s="11" t="s">
        <v>78</v>
      </c>
      <c r="AD449" s="12"/>
      <c r="AE449" s="12"/>
      <c r="AF449" s="11"/>
      <c r="AG449" s="11" t="s">
        <v>78</v>
      </c>
      <c r="AH449" s="11" t="s">
        <v>78</v>
      </c>
      <c r="AI449" s="12"/>
      <c r="AJ449" s="11" t="s">
        <v>353</v>
      </c>
      <c r="AK449" s="11" t="s">
        <v>78</v>
      </c>
      <c r="AL449" s="11" t="b">
        <v>0</v>
      </c>
      <c r="AM449" s="11" t="s">
        <v>354</v>
      </c>
      <c r="AN449" s="11" t="b">
        <v>0</v>
      </c>
      <c r="AO449" s="11" t="b">
        <v>0</v>
      </c>
      <c r="AP449" s="11" t="b">
        <v>0</v>
      </c>
      <c r="AQ449" s="11" t="b">
        <v>0</v>
      </c>
      <c r="AR449" s="11" t="b">
        <v>0</v>
      </c>
      <c r="AS449" s="11" t="s">
        <v>132</v>
      </c>
      <c r="AT449" s="11" t="b">
        <v>0</v>
      </c>
      <c r="AU449" s="11" t="s">
        <v>355</v>
      </c>
      <c r="AV449" s="11" t="s">
        <v>78</v>
      </c>
      <c r="AW449" s="11" t="s">
        <v>78</v>
      </c>
      <c r="AX449" s="12">
        <v>42069</v>
      </c>
      <c r="AY449" s="11" t="s">
        <v>85</v>
      </c>
      <c r="AZ449" s="11" t="s">
        <v>86</v>
      </c>
      <c r="BA449" s="11" t="s">
        <v>87</v>
      </c>
      <c r="BB449" s="11" t="b">
        <v>0</v>
      </c>
      <c r="BC449" s="11">
        <v>0</v>
      </c>
      <c r="BD449" s="11">
        <v>0</v>
      </c>
      <c r="BE449" s="11"/>
      <c r="BF449" s="11">
        <v>0</v>
      </c>
      <c r="BG449" s="11"/>
      <c r="BH449" s="11">
        <v>0</v>
      </c>
      <c r="BI449" s="11">
        <v>0</v>
      </c>
      <c r="BJ449" s="13">
        <v>360.1</v>
      </c>
    </row>
    <row r="450" spans="1:62" x14ac:dyDescent="0.25">
      <c r="A450" s="10" t="s">
        <v>3015</v>
      </c>
      <c r="B450" s="11" t="s">
        <v>1395</v>
      </c>
      <c r="C450" s="11" t="s">
        <v>1396</v>
      </c>
      <c r="D450" s="11" t="s">
        <v>3016</v>
      </c>
      <c r="E450" s="11" t="s">
        <v>3016</v>
      </c>
      <c r="F450" s="11" t="s">
        <v>64</v>
      </c>
      <c r="G450" s="11" t="s">
        <v>3016</v>
      </c>
      <c r="H450" s="11" t="s">
        <v>2330</v>
      </c>
      <c r="I450" s="11" t="s">
        <v>1397</v>
      </c>
      <c r="J450" s="11" t="s">
        <v>2691</v>
      </c>
      <c r="K450" s="28">
        <v>360.15</v>
      </c>
      <c r="L450" s="28">
        <f t="shared" si="8"/>
        <v>360.15</v>
      </c>
      <c r="M450" s="28" t="e">
        <f>L450*(VLOOKUP(I450,#REF!,2,FALSE))</f>
        <v>#REF!</v>
      </c>
      <c r="N450" s="11" t="s">
        <v>67</v>
      </c>
      <c r="O450" s="11" t="s">
        <v>68</v>
      </c>
      <c r="P450" s="11" t="s">
        <v>69</v>
      </c>
      <c r="Q450" s="12">
        <v>43739.687106481484</v>
      </c>
      <c r="R450" s="12">
        <v>45200.519155092596</v>
      </c>
      <c r="S450" s="11" t="s">
        <v>70</v>
      </c>
      <c r="T450" s="12">
        <v>45200</v>
      </c>
      <c r="U450" s="11" t="s">
        <v>71</v>
      </c>
      <c r="V450" s="11" t="s">
        <v>104</v>
      </c>
      <c r="W450" s="11" t="s">
        <v>73</v>
      </c>
      <c r="X450" s="11" t="s">
        <v>73</v>
      </c>
      <c r="Y450" s="11" t="s">
        <v>287</v>
      </c>
      <c r="Z450" s="11" t="s">
        <v>106</v>
      </c>
      <c r="AA450" s="11" t="s">
        <v>2707</v>
      </c>
      <c r="AB450" s="11" t="s">
        <v>3017</v>
      </c>
      <c r="AC450" s="11" t="s">
        <v>78</v>
      </c>
      <c r="AD450" s="12"/>
      <c r="AE450" s="12"/>
      <c r="AF450" s="11"/>
      <c r="AG450" s="11" t="s">
        <v>78</v>
      </c>
      <c r="AH450" s="11" t="s">
        <v>78</v>
      </c>
      <c r="AI450" s="12"/>
      <c r="AJ450" s="11" t="s">
        <v>3018</v>
      </c>
      <c r="AK450" s="11" t="s">
        <v>78</v>
      </c>
      <c r="AL450" s="11" t="b">
        <v>0</v>
      </c>
      <c r="AM450" s="11" t="s">
        <v>3019</v>
      </c>
      <c r="AN450" s="11" t="b">
        <v>0</v>
      </c>
      <c r="AO450" s="11" t="b">
        <v>0</v>
      </c>
      <c r="AP450" s="11" t="b">
        <v>0</v>
      </c>
      <c r="AQ450" s="11" t="b">
        <v>0</v>
      </c>
      <c r="AR450" s="11" t="b">
        <v>0</v>
      </c>
      <c r="AS450" s="11" t="s">
        <v>84</v>
      </c>
      <c r="AT450" s="11" t="b">
        <v>0</v>
      </c>
      <c r="AU450" s="11" t="s">
        <v>2437</v>
      </c>
      <c r="AV450" s="11" t="s">
        <v>78</v>
      </c>
      <c r="AW450" s="11" t="s">
        <v>78</v>
      </c>
      <c r="AX450" s="12">
        <v>43686</v>
      </c>
      <c r="AY450" s="11" t="s">
        <v>85</v>
      </c>
      <c r="AZ450" s="11" t="s">
        <v>86</v>
      </c>
      <c r="BA450" s="11" t="s">
        <v>87</v>
      </c>
      <c r="BB450" s="11" t="b">
        <v>0</v>
      </c>
      <c r="BC450" s="11">
        <v>2</v>
      </c>
      <c r="BD450" s="11">
        <v>2</v>
      </c>
      <c r="BE450" s="11">
        <v>445.67</v>
      </c>
      <c r="BF450" s="11">
        <v>0</v>
      </c>
      <c r="BG450" s="11"/>
      <c r="BH450" s="11">
        <v>0</v>
      </c>
      <c r="BI450" s="11">
        <v>0</v>
      </c>
      <c r="BJ450" s="13">
        <v>360.15</v>
      </c>
    </row>
    <row r="451" spans="1:62" x14ac:dyDescent="0.25">
      <c r="A451" s="6" t="s">
        <v>1234</v>
      </c>
      <c r="B451" s="7" t="s">
        <v>1174</v>
      </c>
      <c r="C451" s="7" t="s">
        <v>1175</v>
      </c>
      <c r="D451" s="7" t="s">
        <v>1235</v>
      </c>
      <c r="E451" s="7" t="s">
        <v>1229</v>
      </c>
      <c r="F451" s="7" t="s">
        <v>64</v>
      </c>
      <c r="G451" s="7" t="s">
        <v>1229</v>
      </c>
      <c r="H451" s="7" t="s">
        <v>281</v>
      </c>
      <c r="I451" s="7" t="s">
        <v>1176</v>
      </c>
      <c r="J451" s="7" t="s">
        <v>1177</v>
      </c>
      <c r="K451" s="33">
        <v>360.89</v>
      </c>
      <c r="L451" s="33">
        <f t="shared" si="8"/>
        <v>360.89</v>
      </c>
      <c r="M451" s="33" t="e">
        <f>L451*(VLOOKUP(I451,#REF!,2,FALSE))</f>
        <v>#REF!</v>
      </c>
      <c r="N451" s="7" t="s">
        <v>67</v>
      </c>
      <c r="O451" s="7" t="s">
        <v>68</v>
      </c>
      <c r="P451" s="7" t="s">
        <v>69</v>
      </c>
      <c r="Q451" s="8">
        <v>41718.348078703704</v>
      </c>
      <c r="R451" s="8">
        <v>45371.348078703704</v>
      </c>
      <c r="S451" s="7" t="s">
        <v>70</v>
      </c>
      <c r="T451" s="8">
        <v>45371</v>
      </c>
      <c r="U451" s="7" t="s">
        <v>71</v>
      </c>
      <c r="V451" s="7" t="s">
        <v>104</v>
      </c>
      <c r="W451" s="7" t="s">
        <v>73</v>
      </c>
      <c r="X451" s="7" t="s">
        <v>73</v>
      </c>
      <c r="Y451" s="7" t="s">
        <v>74</v>
      </c>
      <c r="Z451" s="7" t="s">
        <v>106</v>
      </c>
      <c r="AA451" s="7" t="s">
        <v>1178</v>
      </c>
      <c r="AB451" s="7" t="s">
        <v>1236</v>
      </c>
      <c r="AC451" s="7" t="s">
        <v>78</v>
      </c>
      <c r="AD451" s="8"/>
      <c r="AE451" s="8"/>
      <c r="AF451" s="7"/>
      <c r="AG451" s="7" t="s">
        <v>78</v>
      </c>
      <c r="AH451" s="7" t="s">
        <v>78</v>
      </c>
      <c r="AI451" s="8"/>
      <c r="AJ451" s="7" t="s">
        <v>1237</v>
      </c>
      <c r="AK451" s="7" t="s">
        <v>78</v>
      </c>
      <c r="AL451" s="7" t="b">
        <v>0</v>
      </c>
      <c r="AM451" s="7" t="s">
        <v>1238</v>
      </c>
      <c r="AN451" s="7" t="b">
        <v>0</v>
      </c>
      <c r="AO451" s="7" t="b">
        <v>0</v>
      </c>
      <c r="AP451" s="7" t="b">
        <v>0</v>
      </c>
      <c r="AQ451" s="7" t="b">
        <v>0</v>
      </c>
      <c r="AR451" s="7" t="b">
        <v>0</v>
      </c>
      <c r="AS451" s="7" t="s">
        <v>84</v>
      </c>
      <c r="AT451" s="7" t="b">
        <v>0</v>
      </c>
      <c r="AU451" s="7" t="s">
        <v>1210</v>
      </c>
      <c r="AV451" s="7" t="s">
        <v>1233</v>
      </c>
      <c r="AW451" s="7" t="s">
        <v>78</v>
      </c>
      <c r="AX451" s="8">
        <v>41738</v>
      </c>
      <c r="AY451" s="7" t="s">
        <v>85</v>
      </c>
      <c r="AZ451" s="7" t="s">
        <v>86</v>
      </c>
      <c r="BA451" s="7" t="s">
        <v>87</v>
      </c>
      <c r="BB451" s="7" t="b">
        <v>0</v>
      </c>
      <c r="BC451" s="7">
        <v>0</v>
      </c>
      <c r="BD451" s="7">
        <v>0</v>
      </c>
      <c r="BE451" s="7"/>
      <c r="BF451" s="7">
        <v>0</v>
      </c>
      <c r="BG451" s="7"/>
      <c r="BH451" s="7">
        <v>0</v>
      </c>
      <c r="BI451" s="7">
        <v>0</v>
      </c>
      <c r="BJ451" s="9">
        <v>360.89</v>
      </c>
    </row>
    <row r="452" spans="1:62" x14ac:dyDescent="0.25">
      <c r="A452" s="6" t="s">
        <v>256</v>
      </c>
      <c r="B452" s="7" t="s">
        <v>244</v>
      </c>
      <c r="C452" s="7" t="s">
        <v>245</v>
      </c>
      <c r="D452" s="7" t="s">
        <v>246</v>
      </c>
      <c r="E452" s="7" t="s">
        <v>246</v>
      </c>
      <c r="F452" s="7" t="s">
        <v>247</v>
      </c>
      <c r="G452" s="7" t="s">
        <v>246</v>
      </c>
      <c r="H452" s="7" t="s">
        <v>281</v>
      </c>
      <c r="I452" s="7" t="s">
        <v>248</v>
      </c>
      <c r="J452" s="7" t="s">
        <v>1385</v>
      </c>
      <c r="K452" s="33">
        <v>361.6</v>
      </c>
      <c r="L452" s="33">
        <f t="shared" si="8"/>
        <v>361.6</v>
      </c>
      <c r="M452" s="33" t="e">
        <f>L452*(VLOOKUP(I452,#REF!,2,FALSE))</f>
        <v>#REF!</v>
      </c>
      <c r="N452" s="7" t="s">
        <v>67</v>
      </c>
      <c r="O452" s="7" t="s">
        <v>68</v>
      </c>
      <c r="P452" s="7" t="s">
        <v>69</v>
      </c>
      <c r="Q452" s="8">
        <v>45040.339328703703</v>
      </c>
      <c r="R452" s="8">
        <v>45406.493136574078</v>
      </c>
      <c r="S452" s="7" t="s">
        <v>70</v>
      </c>
      <c r="T452" s="8">
        <v>45406</v>
      </c>
      <c r="U452" s="7" t="s">
        <v>71</v>
      </c>
      <c r="V452" s="7" t="s">
        <v>104</v>
      </c>
      <c r="W452" s="7" t="s">
        <v>73</v>
      </c>
      <c r="X452" s="7" t="s">
        <v>73</v>
      </c>
      <c r="Y452" s="7" t="s">
        <v>105</v>
      </c>
      <c r="Z452" s="7" t="s">
        <v>250</v>
      </c>
      <c r="AA452" s="7" t="s">
        <v>251</v>
      </c>
      <c r="AB452" s="7" t="s">
        <v>252</v>
      </c>
      <c r="AC452" s="7" t="s">
        <v>78</v>
      </c>
      <c r="AD452" s="8"/>
      <c r="AE452" s="8"/>
      <c r="AF452" s="7"/>
      <c r="AG452" s="7" t="s">
        <v>78</v>
      </c>
      <c r="AH452" s="7" t="s">
        <v>78</v>
      </c>
      <c r="AI452" s="8"/>
      <c r="AJ452" s="7" t="s">
        <v>243</v>
      </c>
      <c r="AK452" s="7" t="s">
        <v>78</v>
      </c>
      <c r="AL452" s="7" t="b">
        <v>0</v>
      </c>
      <c r="AM452" s="7" t="s">
        <v>1393</v>
      </c>
      <c r="AN452" s="7" t="b">
        <v>0</v>
      </c>
      <c r="AO452" s="7" t="b">
        <v>0</v>
      </c>
      <c r="AP452" s="7" t="b">
        <v>0</v>
      </c>
      <c r="AQ452" s="7" t="b">
        <v>0</v>
      </c>
      <c r="AR452" s="7" t="b">
        <v>0</v>
      </c>
      <c r="AS452" s="7" t="s">
        <v>84</v>
      </c>
      <c r="AT452" s="7" t="b">
        <v>0</v>
      </c>
      <c r="AU452" s="7" t="s">
        <v>710</v>
      </c>
      <c r="AV452" s="7" t="s">
        <v>78</v>
      </c>
      <c r="AW452" s="7" t="s">
        <v>78</v>
      </c>
      <c r="AX452" s="8">
        <v>45054</v>
      </c>
      <c r="AY452" s="7" t="s">
        <v>85</v>
      </c>
      <c r="AZ452" s="7" t="s">
        <v>86</v>
      </c>
      <c r="BA452" s="7" t="s">
        <v>87</v>
      </c>
      <c r="BB452" s="7" t="b">
        <v>0</v>
      </c>
      <c r="BC452" s="7">
        <v>0</v>
      </c>
      <c r="BD452" s="7">
        <v>0</v>
      </c>
      <c r="BE452" s="7"/>
      <c r="BF452" s="7">
        <v>0</v>
      </c>
      <c r="BG452" s="7"/>
      <c r="BH452" s="7">
        <v>0</v>
      </c>
      <c r="BI452" s="7">
        <v>0</v>
      </c>
      <c r="BJ452" s="9">
        <v>361.6</v>
      </c>
    </row>
    <row r="453" spans="1:62" x14ac:dyDescent="0.25">
      <c r="A453" s="6" t="s">
        <v>880</v>
      </c>
      <c r="B453" s="7" t="s">
        <v>61</v>
      </c>
      <c r="C453" s="7" t="s">
        <v>62</v>
      </c>
      <c r="D453" s="7" t="s">
        <v>881</v>
      </c>
      <c r="E453" s="7" t="s">
        <v>881</v>
      </c>
      <c r="F453" s="7" t="s">
        <v>64</v>
      </c>
      <c r="G453" s="7"/>
      <c r="H453" s="7" t="s">
        <v>281</v>
      </c>
      <c r="I453" s="7" t="s">
        <v>66</v>
      </c>
      <c r="J453" s="7" t="s">
        <v>282</v>
      </c>
      <c r="K453" s="33">
        <v>362.04</v>
      </c>
      <c r="L453" s="33">
        <f t="shared" si="8"/>
        <v>362.04</v>
      </c>
      <c r="M453" s="33" t="e">
        <f>L453*(VLOOKUP(I453,#REF!,2,FALSE))</f>
        <v>#REF!</v>
      </c>
      <c r="N453" s="7" t="s">
        <v>67</v>
      </c>
      <c r="O453" s="7" t="s">
        <v>68</v>
      </c>
      <c r="P453" s="7" t="s">
        <v>69</v>
      </c>
      <c r="Q453" s="8">
        <v>44986.623749999999</v>
      </c>
      <c r="R453" s="8">
        <v>45352.38890046296</v>
      </c>
      <c r="S453" s="7" t="s">
        <v>70</v>
      </c>
      <c r="T453" s="8">
        <v>45352</v>
      </c>
      <c r="U453" s="7" t="s">
        <v>71</v>
      </c>
      <c r="V453" s="7" t="s">
        <v>104</v>
      </c>
      <c r="W453" s="7" t="s">
        <v>73</v>
      </c>
      <c r="X453" s="7" t="s">
        <v>73</v>
      </c>
      <c r="Y453" s="7" t="s">
        <v>74</v>
      </c>
      <c r="Z453" s="7" t="s">
        <v>75</v>
      </c>
      <c r="AA453" s="7" t="s">
        <v>122</v>
      </c>
      <c r="AB453" s="7" t="s">
        <v>882</v>
      </c>
      <c r="AC453" s="7" t="s">
        <v>78</v>
      </c>
      <c r="AD453" s="8"/>
      <c r="AE453" s="8"/>
      <c r="AF453" s="7"/>
      <c r="AG453" s="7" t="s">
        <v>78</v>
      </c>
      <c r="AH453" s="7" t="s">
        <v>78</v>
      </c>
      <c r="AI453" s="8"/>
      <c r="AJ453" s="7" t="s">
        <v>883</v>
      </c>
      <c r="AK453" s="7" t="s">
        <v>78</v>
      </c>
      <c r="AL453" s="7" t="b">
        <v>0</v>
      </c>
      <c r="AM453" s="7" t="s">
        <v>884</v>
      </c>
      <c r="AN453" s="7" t="b">
        <v>0</v>
      </c>
      <c r="AO453" s="7" t="b">
        <v>0</v>
      </c>
      <c r="AP453" s="7" t="b">
        <v>0</v>
      </c>
      <c r="AQ453" s="7" t="b">
        <v>0</v>
      </c>
      <c r="AR453" s="7" t="b">
        <v>0</v>
      </c>
      <c r="AS453" s="7" t="s">
        <v>84</v>
      </c>
      <c r="AT453" s="7" t="b">
        <v>0</v>
      </c>
      <c r="AU453" s="7" t="s">
        <v>710</v>
      </c>
      <c r="AV453" s="7" t="s">
        <v>78</v>
      </c>
      <c r="AW453" s="7" t="s">
        <v>78</v>
      </c>
      <c r="AX453" s="8">
        <v>44959</v>
      </c>
      <c r="AY453" s="7" t="s">
        <v>85</v>
      </c>
      <c r="AZ453" s="7" t="s">
        <v>86</v>
      </c>
      <c r="BA453" s="7" t="s">
        <v>87</v>
      </c>
      <c r="BB453" s="7" t="b">
        <v>0</v>
      </c>
      <c r="BC453" s="7">
        <v>0</v>
      </c>
      <c r="BD453" s="7">
        <v>0</v>
      </c>
      <c r="BE453" s="7"/>
      <c r="BF453" s="7">
        <v>0</v>
      </c>
      <c r="BG453" s="7"/>
      <c r="BH453" s="7">
        <v>0</v>
      </c>
      <c r="BI453" s="7">
        <v>0</v>
      </c>
      <c r="BJ453" s="9">
        <v>362.04</v>
      </c>
    </row>
    <row r="454" spans="1:62" x14ac:dyDescent="0.25">
      <c r="A454" s="6" t="s">
        <v>2422</v>
      </c>
      <c r="B454" s="7" t="s">
        <v>61</v>
      </c>
      <c r="C454" s="7" t="s">
        <v>62</v>
      </c>
      <c r="D454" s="7" t="s">
        <v>2423</v>
      </c>
      <c r="E454" s="7" t="s">
        <v>2423</v>
      </c>
      <c r="F454" s="7" t="s">
        <v>64</v>
      </c>
      <c r="G454" s="7" t="s">
        <v>2423</v>
      </c>
      <c r="H454" s="7" t="s">
        <v>2330</v>
      </c>
      <c r="I454" s="7" t="s">
        <v>66</v>
      </c>
      <c r="J454" s="7" t="s">
        <v>2342</v>
      </c>
      <c r="K454" s="33">
        <v>362.19</v>
      </c>
      <c r="L454" s="33">
        <f t="shared" si="8"/>
        <v>362.19</v>
      </c>
      <c r="M454" s="33" t="e">
        <f>L454*(VLOOKUP(I454,#REF!,2,FALSE))</f>
        <v>#REF!</v>
      </c>
      <c r="N454" s="7" t="s">
        <v>67</v>
      </c>
      <c r="O454" s="7" t="s">
        <v>68</v>
      </c>
      <c r="P454" s="7" t="s">
        <v>69</v>
      </c>
      <c r="Q454" s="8">
        <v>42510</v>
      </c>
      <c r="R454" s="8">
        <v>45432</v>
      </c>
      <c r="S454" s="7" t="s">
        <v>70</v>
      </c>
      <c r="T454" s="8">
        <v>45432</v>
      </c>
      <c r="U454" s="7" t="s">
        <v>71</v>
      </c>
      <c r="V454" s="7" t="s">
        <v>104</v>
      </c>
      <c r="W454" s="7" t="s">
        <v>73</v>
      </c>
      <c r="X454" s="7" t="s">
        <v>73</v>
      </c>
      <c r="Y454" s="7" t="s">
        <v>74</v>
      </c>
      <c r="Z454" s="7" t="s">
        <v>75</v>
      </c>
      <c r="AA454" s="7" t="s">
        <v>122</v>
      </c>
      <c r="AB454" s="7" t="s">
        <v>2424</v>
      </c>
      <c r="AC454" s="7" t="s">
        <v>78</v>
      </c>
      <c r="AD454" s="8"/>
      <c r="AE454" s="8"/>
      <c r="AF454" s="7"/>
      <c r="AG454" s="7" t="s">
        <v>78</v>
      </c>
      <c r="AH454" s="7" t="s">
        <v>78</v>
      </c>
      <c r="AI454" s="8"/>
      <c r="AJ454" s="7" t="s">
        <v>2425</v>
      </c>
      <c r="AK454" s="7" t="s">
        <v>78</v>
      </c>
      <c r="AL454" s="7" t="b">
        <v>0</v>
      </c>
      <c r="AM454" s="7" t="s">
        <v>2426</v>
      </c>
      <c r="AN454" s="7" t="b">
        <v>0</v>
      </c>
      <c r="AO454" s="7" t="b">
        <v>0</v>
      </c>
      <c r="AP454" s="7" t="b">
        <v>0</v>
      </c>
      <c r="AQ454" s="7" t="b">
        <v>0</v>
      </c>
      <c r="AR454" s="7" t="b">
        <v>0</v>
      </c>
      <c r="AS454" s="7" t="s">
        <v>84</v>
      </c>
      <c r="AT454" s="7" t="b">
        <v>0</v>
      </c>
      <c r="AU454" s="7" t="s">
        <v>1700</v>
      </c>
      <c r="AV454" s="7" t="s">
        <v>78</v>
      </c>
      <c r="AW454" s="7" t="s">
        <v>78</v>
      </c>
      <c r="AX454" s="8">
        <v>42523</v>
      </c>
      <c r="AY454" s="7" t="s">
        <v>85</v>
      </c>
      <c r="AZ454" s="7" t="s">
        <v>86</v>
      </c>
      <c r="BA454" s="7" t="s">
        <v>87</v>
      </c>
      <c r="BB454" s="7" t="b">
        <v>0</v>
      </c>
      <c r="BC454" s="7">
        <v>0</v>
      </c>
      <c r="BD454" s="7">
        <v>0</v>
      </c>
      <c r="BE454" s="7"/>
      <c r="BF454" s="7">
        <v>0</v>
      </c>
      <c r="BG454" s="7"/>
      <c r="BH454" s="7">
        <v>0</v>
      </c>
      <c r="BI454" s="7">
        <v>0</v>
      </c>
      <c r="BJ454" s="9">
        <v>362.19</v>
      </c>
    </row>
    <row r="455" spans="1:62" x14ac:dyDescent="0.25">
      <c r="A455" s="6" t="s">
        <v>2680</v>
      </c>
      <c r="B455" s="7" t="s">
        <v>1395</v>
      </c>
      <c r="C455" s="7" t="s">
        <v>1396</v>
      </c>
      <c r="D455" s="7" t="s">
        <v>2681</v>
      </c>
      <c r="E455" s="7" t="s">
        <v>2681</v>
      </c>
      <c r="F455" s="7" t="s">
        <v>64</v>
      </c>
      <c r="G455" s="7" t="s">
        <v>2681</v>
      </c>
      <c r="H455" s="7" t="s">
        <v>2330</v>
      </c>
      <c r="I455" s="7" t="s">
        <v>1397</v>
      </c>
      <c r="J455" s="7"/>
      <c r="K455" s="33">
        <v>362.2</v>
      </c>
      <c r="L455" s="33">
        <f t="shared" si="8"/>
        <v>362.2</v>
      </c>
      <c r="M455" s="33" t="e">
        <f>L455*(VLOOKUP(I455,#REF!,2,FALSE))</f>
        <v>#REF!</v>
      </c>
      <c r="N455" s="7" t="s">
        <v>67</v>
      </c>
      <c r="O455" s="7" t="s">
        <v>68</v>
      </c>
      <c r="P455" s="7" t="s">
        <v>69</v>
      </c>
      <c r="Q455" s="8">
        <v>41667.445254629631</v>
      </c>
      <c r="R455" s="8">
        <v>45319.445254629631</v>
      </c>
      <c r="S455" s="7" t="s">
        <v>70</v>
      </c>
      <c r="T455" s="8">
        <v>45319</v>
      </c>
      <c r="U455" s="7" t="s">
        <v>71</v>
      </c>
      <c r="V455" s="7" t="s">
        <v>72</v>
      </c>
      <c r="W455" s="7" t="s">
        <v>73</v>
      </c>
      <c r="X455" s="7" t="s">
        <v>73</v>
      </c>
      <c r="Y455" s="7" t="s">
        <v>1088</v>
      </c>
      <c r="Z455" s="7" t="s">
        <v>106</v>
      </c>
      <c r="AA455" s="7" t="s">
        <v>1421</v>
      </c>
      <c r="AB455" s="7" t="s">
        <v>2682</v>
      </c>
      <c r="AC455" s="7" t="s">
        <v>78</v>
      </c>
      <c r="AD455" s="8"/>
      <c r="AE455" s="8"/>
      <c r="AF455" s="7"/>
      <c r="AG455" s="7" t="s">
        <v>78</v>
      </c>
      <c r="AH455" s="7" t="s">
        <v>78</v>
      </c>
      <c r="AI455" s="8"/>
      <c r="AJ455" s="7" t="s">
        <v>78</v>
      </c>
      <c r="AK455" s="7" t="s">
        <v>78</v>
      </c>
      <c r="AL455" s="7" t="b">
        <v>0</v>
      </c>
      <c r="AM455" s="7" t="s">
        <v>2683</v>
      </c>
      <c r="AN455" s="7" t="b">
        <v>0</v>
      </c>
      <c r="AO455" s="7" t="b">
        <v>0</v>
      </c>
      <c r="AP455" s="7" t="b">
        <v>0</v>
      </c>
      <c r="AQ455" s="7" t="b">
        <v>0</v>
      </c>
      <c r="AR455" s="7" t="b">
        <v>0</v>
      </c>
      <c r="AS455" s="7" t="s">
        <v>84</v>
      </c>
      <c r="AT455" s="7" t="b">
        <v>0</v>
      </c>
      <c r="AU455" s="7" t="s">
        <v>1700</v>
      </c>
      <c r="AV455" s="7" t="s">
        <v>78</v>
      </c>
      <c r="AW455" s="7" t="s">
        <v>78</v>
      </c>
      <c r="AX455" s="8">
        <v>41673</v>
      </c>
      <c r="AY455" s="7" t="s">
        <v>85</v>
      </c>
      <c r="AZ455" s="7" t="s">
        <v>86</v>
      </c>
      <c r="BA455" s="7" t="s">
        <v>87</v>
      </c>
      <c r="BB455" s="7" t="b">
        <v>0</v>
      </c>
      <c r="BC455" s="7">
        <v>4</v>
      </c>
      <c r="BD455" s="7">
        <v>4</v>
      </c>
      <c r="BE455" s="7">
        <v>1256.1400000000001</v>
      </c>
      <c r="BF455" s="7">
        <v>1</v>
      </c>
      <c r="BG455" s="7">
        <v>38.72</v>
      </c>
      <c r="BH455" s="7">
        <v>1</v>
      </c>
      <c r="BI455" s="7">
        <v>38.72</v>
      </c>
      <c r="BJ455" s="9">
        <v>362.2</v>
      </c>
    </row>
    <row r="456" spans="1:62" x14ac:dyDescent="0.25">
      <c r="A456" s="10" t="s">
        <v>694</v>
      </c>
      <c r="B456" s="11" t="s">
        <v>225</v>
      </c>
      <c r="C456" s="11" t="s">
        <v>226</v>
      </c>
      <c r="D456" s="11" t="s">
        <v>695</v>
      </c>
      <c r="E456" s="11" t="s">
        <v>695</v>
      </c>
      <c r="F456" s="11" t="s">
        <v>696</v>
      </c>
      <c r="G456" s="11" t="s">
        <v>695</v>
      </c>
      <c r="H456" s="11" t="s">
        <v>281</v>
      </c>
      <c r="I456" s="11" t="s">
        <v>66</v>
      </c>
      <c r="J456" s="11" t="s">
        <v>282</v>
      </c>
      <c r="K456" s="28">
        <v>363.77</v>
      </c>
      <c r="L456" s="28">
        <f t="shared" si="8"/>
        <v>363.77</v>
      </c>
      <c r="M456" s="28" t="e">
        <f>L456*(VLOOKUP(I456,#REF!,2,FALSE))</f>
        <v>#REF!</v>
      </c>
      <c r="N456" s="11" t="s">
        <v>67</v>
      </c>
      <c r="O456" s="11" t="s">
        <v>68</v>
      </c>
      <c r="P456" s="11" t="s">
        <v>160</v>
      </c>
      <c r="Q456" s="12">
        <v>44652</v>
      </c>
      <c r="R456" s="12">
        <v>45305.519409722219</v>
      </c>
      <c r="S456" s="11" t="s">
        <v>70</v>
      </c>
      <c r="T456" s="12">
        <v>45305</v>
      </c>
      <c r="U456" s="11" t="s">
        <v>71</v>
      </c>
      <c r="V456" s="11" t="s">
        <v>104</v>
      </c>
      <c r="W456" s="11" t="s">
        <v>73</v>
      </c>
      <c r="X456" s="11" t="s">
        <v>73</v>
      </c>
      <c r="Y456" s="11" t="s">
        <v>74</v>
      </c>
      <c r="Z456" s="11" t="s">
        <v>75</v>
      </c>
      <c r="AA456" s="11" t="s">
        <v>321</v>
      </c>
      <c r="AB456" s="11" t="s">
        <v>697</v>
      </c>
      <c r="AC456" s="11" t="s">
        <v>78</v>
      </c>
      <c r="AD456" s="12"/>
      <c r="AE456" s="12"/>
      <c r="AF456" s="11"/>
      <c r="AG456" s="11" t="s">
        <v>78</v>
      </c>
      <c r="AH456" s="11" t="s">
        <v>78</v>
      </c>
      <c r="AI456" s="12"/>
      <c r="AJ456" s="11" t="s">
        <v>698</v>
      </c>
      <c r="AK456" s="11" t="s">
        <v>78</v>
      </c>
      <c r="AL456" s="11" t="b">
        <v>0</v>
      </c>
      <c r="AM456" s="11" t="s">
        <v>699</v>
      </c>
      <c r="AN456" s="11" t="b">
        <v>0</v>
      </c>
      <c r="AO456" s="11" t="b">
        <v>0</v>
      </c>
      <c r="AP456" s="11" t="b">
        <v>0</v>
      </c>
      <c r="AQ456" s="11" t="b">
        <v>0</v>
      </c>
      <c r="AR456" s="11" t="b">
        <v>0</v>
      </c>
      <c r="AS456" s="11" t="s">
        <v>84</v>
      </c>
      <c r="AT456" s="11" t="b">
        <v>0</v>
      </c>
      <c r="AU456" s="11" t="s">
        <v>317</v>
      </c>
      <c r="AV456" s="11" t="s">
        <v>78</v>
      </c>
      <c r="AW456" s="11" t="s">
        <v>78</v>
      </c>
      <c r="AX456" s="12">
        <v>44652</v>
      </c>
      <c r="AY456" s="11" t="s">
        <v>85</v>
      </c>
      <c r="AZ456" s="11" t="s">
        <v>86</v>
      </c>
      <c r="BA456" s="11" t="s">
        <v>87</v>
      </c>
      <c r="BB456" s="11" t="b">
        <v>0</v>
      </c>
      <c r="BC456" s="11">
        <v>0</v>
      </c>
      <c r="BD456" s="11">
        <v>0</v>
      </c>
      <c r="BE456" s="11"/>
      <c r="BF456" s="11">
        <v>0</v>
      </c>
      <c r="BG456" s="11"/>
      <c r="BH456" s="11">
        <v>0</v>
      </c>
      <c r="BI456" s="11">
        <v>0</v>
      </c>
      <c r="BJ456" s="13">
        <v>363.77</v>
      </c>
    </row>
    <row r="457" spans="1:62" x14ac:dyDescent="0.25">
      <c r="A457" s="6" t="s">
        <v>1278</v>
      </c>
      <c r="B457" s="7" t="s">
        <v>1174</v>
      </c>
      <c r="C457" s="7" t="s">
        <v>1175</v>
      </c>
      <c r="D457" s="7" t="s">
        <v>944</v>
      </c>
      <c r="E457" s="7" t="s">
        <v>944</v>
      </c>
      <c r="F457" s="7" t="s">
        <v>64</v>
      </c>
      <c r="G457" s="7" t="s">
        <v>944</v>
      </c>
      <c r="H457" s="7" t="s">
        <v>281</v>
      </c>
      <c r="I457" s="7" t="s">
        <v>1176</v>
      </c>
      <c r="J457" s="7" t="s">
        <v>1279</v>
      </c>
      <c r="K457" s="33">
        <v>364</v>
      </c>
      <c r="L457" s="33">
        <f t="shared" si="8"/>
        <v>364</v>
      </c>
      <c r="M457" s="33" t="e">
        <f>L457*(VLOOKUP(I457,#REF!,2,FALSE))</f>
        <v>#REF!</v>
      </c>
      <c r="N457" s="7" t="s">
        <v>67</v>
      </c>
      <c r="O457" s="7" t="s">
        <v>68</v>
      </c>
      <c r="P457" s="7" t="s">
        <v>69</v>
      </c>
      <c r="Q457" s="8">
        <v>43402.396226851852</v>
      </c>
      <c r="R457" s="8">
        <v>45228.396226851852</v>
      </c>
      <c r="S457" s="7" t="s">
        <v>70</v>
      </c>
      <c r="T457" s="8">
        <v>45228</v>
      </c>
      <c r="U457" s="7" t="s">
        <v>91</v>
      </c>
      <c r="V457" s="7" t="s">
        <v>104</v>
      </c>
      <c r="W457" s="7" t="s">
        <v>73</v>
      </c>
      <c r="X457" s="7" t="s">
        <v>73</v>
      </c>
      <c r="Y457" s="7" t="s">
        <v>74</v>
      </c>
      <c r="Z457" s="7" t="s">
        <v>106</v>
      </c>
      <c r="AA457" s="7" t="s">
        <v>1178</v>
      </c>
      <c r="AB457" s="7" t="s">
        <v>1280</v>
      </c>
      <c r="AC457" s="7" t="s">
        <v>78</v>
      </c>
      <c r="AD457" s="8"/>
      <c r="AE457" s="8"/>
      <c r="AF457" s="7"/>
      <c r="AG457" s="7" t="s">
        <v>78</v>
      </c>
      <c r="AH457" s="7" t="s">
        <v>78</v>
      </c>
      <c r="AI457" s="8"/>
      <c r="AJ457" s="7" t="s">
        <v>78</v>
      </c>
      <c r="AK457" s="7" t="s">
        <v>78</v>
      </c>
      <c r="AL457" s="7" t="b">
        <v>0</v>
      </c>
      <c r="AM457" s="7" t="s">
        <v>1281</v>
      </c>
      <c r="AN457" s="7" t="b">
        <v>0</v>
      </c>
      <c r="AO457" s="7" t="b">
        <v>0</v>
      </c>
      <c r="AP457" s="7" t="b">
        <v>0</v>
      </c>
      <c r="AQ457" s="7" t="b">
        <v>0</v>
      </c>
      <c r="AR457" s="7" t="b">
        <v>0</v>
      </c>
      <c r="AS457" s="7" t="s">
        <v>96</v>
      </c>
      <c r="AT457" s="7" t="b">
        <v>0</v>
      </c>
      <c r="AU457" s="7" t="s">
        <v>1277</v>
      </c>
      <c r="AV457" s="7" t="s">
        <v>1258</v>
      </c>
      <c r="AW457" s="7" t="s">
        <v>78</v>
      </c>
      <c r="AX457" s="8">
        <v>43411</v>
      </c>
      <c r="AY457" s="7" t="s">
        <v>85</v>
      </c>
      <c r="AZ457" s="7" t="s">
        <v>86</v>
      </c>
      <c r="BA457" s="7" t="s">
        <v>87</v>
      </c>
      <c r="BB457" s="7" t="b">
        <v>0</v>
      </c>
      <c r="BC457" s="7">
        <v>0</v>
      </c>
      <c r="BD457" s="7">
        <v>0</v>
      </c>
      <c r="BE457" s="7"/>
      <c r="BF457" s="7">
        <v>0</v>
      </c>
      <c r="BG457" s="7"/>
      <c r="BH457" s="7">
        <v>0</v>
      </c>
      <c r="BI457" s="7">
        <v>0</v>
      </c>
      <c r="BJ457" s="9">
        <v>364</v>
      </c>
    </row>
    <row r="458" spans="1:62" x14ac:dyDescent="0.25">
      <c r="A458" s="10" t="s">
        <v>2696</v>
      </c>
      <c r="B458" s="11" t="s">
        <v>1395</v>
      </c>
      <c r="C458" s="11" t="s">
        <v>1396</v>
      </c>
      <c r="D458" s="11" t="s">
        <v>1480</v>
      </c>
      <c r="E458" s="11" t="s">
        <v>1480</v>
      </c>
      <c r="F458" s="11" t="s">
        <v>64</v>
      </c>
      <c r="G458" s="11" t="s">
        <v>1480</v>
      </c>
      <c r="H458" s="11" t="s">
        <v>2330</v>
      </c>
      <c r="I458" s="11" t="s">
        <v>1397</v>
      </c>
      <c r="J458" s="11" t="s">
        <v>2691</v>
      </c>
      <c r="K458" s="28">
        <v>364.54</v>
      </c>
      <c r="L458" s="28">
        <f t="shared" si="8"/>
        <v>364.54</v>
      </c>
      <c r="M458" s="28" t="e">
        <f>L458*(VLOOKUP(I458,#REF!,2,FALSE))</f>
        <v>#REF!</v>
      </c>
      <c r="N458" s="11" t="s">
        <v>67</v>
      </c>
      <c r="O458" s="11" t="s">
        <v>68</v>
      </c>
      <c r="P458" s="11" t="s">
        <v>69</v>
      </c>
      <c r="Q458" s="12">
        <v>41749.508043981485</v>
      </c>
      <c r="R458" s="12">
        <v>45402.508043981485</v>
      </c>
      <c r="S458" s="11" t="s">
        <v>70</v>
      </c>
      <c r="T458" s="12">
        <v>45402</v>
      </c>
      <c r="U458" s="11" t="s">
        <v>71</v>
      </c>
      <c r="V458" s="11" t="s">
        <v>104</v>
      </c>
      <c r="W458" s="11" t="s">
        <v>73</v>
      </c>
      <c r="X458" s="11" t="s">
        <v>73</v>
      </c>
      <c r="Y458" s="11" t="s">
        <v>74</v>
      </c>
      <c r="Z458" s="11" t="s">
        <v>106</v>
      </c>
      <c r="AA458" s="11" t="s">
        <v>1421</v>
      </c>
      <c r="AB458" s="11" t="s">
        <v>2697</v>
      </c>
      <c r="AC458" s="11" t="s">
        <v>78</v>
      </c>
      <c r="AD458" s="12"/>
      <c r="AE458" s="12"/>
      <c r="AF458" s="11"/>
      <c r="AG458" s="11" t="s">
        <v>78</v>
      </c>
      <c r="AH458" s="11" t="s">
        <v>78</v>
      </c>
      <c r="AI458" s="12"/>
      <c r="AJ458" s="11" t="s">
        <v>2698</v>
      </c>
      <c r="AK458" s="11" t="s">
        <v>78</v>
      </c>
      <c r="AL458" s="11" t="b">
        <v>0</v>
      </c>
      <c r="AM458" s="11" t="s">
        <v>2699</v>
      </c>
      <c r="AN458" s="11" t="b">
        <v>0</v>
      </c>
      <c r="AO458" s="11" t="b">
        <v>0</v>
      </c>
      <c r="AP458" s="11" t="b">
        <v>0</v>
      </c>
      <c r="AQ458" s="11" t="b">
        <v>0</v>
      </c>
      <c r="AR458" s="11" t="b">
        <v>0</v>
      </c>
      <c r="AS458" s="11" t="s">
        <v>84</v>
      </c>
      <c r="AT458" s="11" t="b">
        <v>0</v>
      </c>
      <c r="AU458" s="11" t="s">
        <v>1700</v>
      </c>
      <c r="AV458" s="11" t="s">
        <v>78</v>
      </c>
      <c r="AW458" s="11" t="s">
        <v>78</v>
      </c>
      <c r="AX458" s="12">
        <v>41759</v>
      </c>
      <c r="AY458" s="11" t="s">
        <v>85</v>
      </c>
      <c r="AZ458" s="11" t="s">
        <v>86</v>
      </c>
      <c r="BA458" s="11" t="s">
        <v>87</v>
      </c>
      <c r="BB458" s="11" t="b">
        <v>0</v>
      </c>
      <c r="BC458" s="11">
        <v>1</v>
      </c>
      <c r="BD458" s="11">
        <v>1</v>
      </c>
      <c r="BE458" s="11">
        <v>1563.92</v>
      </c>
      <c r="BF458" s="11">
        <v>0</v>
      </c>
      <c r="BG458" s="11"/>
      <c r="BH458" s="11">
        <v>0</v>
      </c>
      <c r="BI458" s="11">
        <v>0</v>
      </c>
      <c r="BJ458" s="13">
        <v>364.54</v>
      </c>
    </row>
    <row r="459" spans="1:62" x14ac:dyDescent="0.25">
      <c r="A459" s="10" t="s">
        <v>553</v>
      </c>
      <c r="B459" s="11" t="s">
        <v>61</v>
      </c>
      <c r="C459" s="11" t="s">
        <v>62</v>
      </c>
      <c r="D459" s="11" t="s">
        <v>554</v>
      </c>
      <c r="E459" s="11" t="s">
        <v>554</v>
      </c>
      <c r="F459" s="11" t="s">
        <v>64</v>
      </c>
      <c r="G459" s="11" t="s">
        <v>554</v>
      </c>
      <c r="H459" s="11" t="s">
        <v>121</v>
      </c>
      <c r="I459" s="11" t="s">
        <v>66</v>
      </c>
      <c r="J459" s="11" t="s">
        <v>486</v>
      </c>
      <c r="K459" s="28">
        <v>366.71</v>
      </c>
      <c r="L459" s="28">
        <f t="shared" si="8"/>
        <v>366.71</v>
      </c>
      <c r="M459" s="28" t="e">
        <f>L459*(VLOOKUP(I459,#REF!,2,FALSE))</f>
        <v>#REF!</v>
      </c>
      <c r="N459" s="11" t="s">
        <v>67</v>
      </c>
      <c r="O459" s="11" t="s">
        <v>68</v>
      </c>
      <c r="P459" s="11" t="s">
        <v>69</v>
      </c>
      <c r="Q459" s="12">
        <v>43713.374895833331</v>
      </c>
      <c r="R459" s="12">
        <v>45174.374895833331</v>
      </c>
      <c r="S459" s="11" t="s">
        <v>70</v>
      </c>
      <c r="T459" s="12">
        <v>45174</v>
      </c>
      <c r="U459" s="11" t="s">
        <v>71</v>
      </c>
      <c r="V459" s="11" t="s">
        <v>104</v>
      </c>
      <c r="W459" s="11" t="s">
        <v>73</v>
      </c>
      <c r="X459" s="11" t="s">
        <v>73</v>
      </c>
      <c r="Y459" s="11" t="s">
        <v>74</v>
      </c>
      <c r="Z459" s="11" t="s">
        <v>75</v>
      </c>
      <c r="AA459" s="11" t="s">
        <v>122</v>
      </c>
      <c r="AB459" s="11" t="s">
        <v>555</v>
      </c>
      <c r="AC459" s="11" t="s">
        <v>78</v>
      </c>
      <c r="AD459" s="12"/>
      <c r="AE459" s="12"/>
      <c r="AF459" s="11"/>
      <c r="AG459" s="11" t="s">
        <v>78</v>
      </c>
      <c r="AH459" s="11" t="s">
        <v>78</v>
      </c>
      <c r="AI459" s="12"/>
      <c r="AJ459" s="11" t="s">
        <v>78</v>
      </c>
      <c r="AK459" s="11" t="s">
        <v>78</v>
      </c>
      <c r="AL459" s="11" t="b">
        <v>0</v>
      </c>
      <c r="AM459" s="11" t="s">
        <v>556</v>
      </c>
      <c r="AN459" s="11" t="b">
        <v>0</v>
      </c>
      <c r="AO459" s="11" t="b">
        <v>0</v>
      </c>
      <c r="AP459" s="11" t="b">
        <v>0</v>
      </c>
      <c r="AQ459" s="11" t="b">
        <v>0</v>
      </c>
      <c r="AR459" s="11" t="b">
        <v>0</v>
      </c>
      <c r="AS459" s="11" t="s">
        <v>84</v>
      </c>
      <c r="AT459" s="11" t="b">
        <v>0</v>
      </c>
      <c r="AU459" s="11" t="s">
        <v>487</v>
      </c>
      <c r="AV459" s="11" t="s">
        <v>78</v>
      </c>
      <c r="AW459" s="11" t="s">
        <v>78</v>
      </c>
      <c r="AX459" s="12">
        <v>43724</v>
      </c>
      <c r="AY459" s="11" t="s">
        <v>85</v>
      </c>
      <c r="AZ459" s="11" t="s">
        <v>86</v>
      </c>
      <c r="BA459" s="11" t="s">
        <v>87</v>
      </c>
      <c r="BB459" s="11" t="b">
        <v>0</v>
      </c>
      <c r="BC459" s="11">
        <v>0</v>
      </c>
      <c r="BD459" s="11">
        <v>0</v>
      </c>
      <c r="BE459" s="11"/>
      <c r="BF459" s="11">
        <v>0</v>
      </c>
      <c r="BG459" s="11"/>
      <c r="BH459" s="11">
        <v>0</v>
      </c>
      <c r="BI459" s="11">
        <v>0</v>
      </c>
      <c r="BJ459" s="13">
        <v>366.71</v>
      </c>
    </row>
    <row r="460" spans="1:62" x14ac:dyDescent="0.25">
      <c r="A460" s="10" t="s">
        <v>2346</v>
      </c>
      <c r="B460" s="11" t="s">
        <v>61</v>
      </c>
      <c r="C460" s="11" t="s">
        <v>62</v>
      </c>
      <c r="D460" s="11" t="s">
        <v>2347</v>
      </c>
      <c r="E460" s="11" t="s">
        <v>2347</v>
      </c>
      <c r="F460" s="11" t="s">
        <v>64</v>
      </c>
      <c r="G460" s="11" t="s">
        <v>2347</v>
      </c>
      <c r="H460" s="11" t="s">
        <v>2330</v>
      </c>
      <c r="I460" s="11" t="s">
        <v>66</v>
      </c>
      <c r="J460" s="11" t="s">
        <v>2342</v>
      </c>
      <c r="K460" s="28">
        <v>369.7</v>
      </c>
      <c r="L460" s="28">
        <f t="shared" si="8"/>
        <v>369.7</v>
      </c>
      <c r="M460" s="28" t="e">
        <f>L460*(VLOOKUP(I460,#REF!,2,FALSE))</f>
        <v>#REF!</v>
      </c>
      <c r="N460" s="11" t="s">
        <v>67</v>
      </c>
      <c r="O460" s="11" t="s">
        <v>68</v>
      </c>
      <c r="P460" s="11" t="s">
        <v>69</v>
      </c>
      <c r="Q460" s="12">
        <v>41548.609930555554</v>
      </c>
      <c r="R460" s="12">
        <v>45200.609930555554</v>
      </c>
      <c r="S460" s="11" t="s">
        <v>70</v>
      </c>
      <c r="T460" s="12">
        <v>45200</v>
      </c>
      <c r="U460" s="11" t="s">
        <v>71</v>
      </c>
      <c r="V460" s="11" t="s">
        <v>104</v>
      </c>
      <c r="W460" s="11" t="s">
        <v>73</v>
      </c>
      <c r="X460" s="11" t="s">
        <v>73</v>
      </c>
      <c r="Y460" s="11" t="s">
        <v>92</v>
      </c>
      <c r="Z460" s="11" t="s">
        <v>75</v>
      </c>
      <c r="AA460" s="11" t="s">
        <v>122</v>
      </c>
      <c r="AB460" s="11" t="s">
        <v>2348</v>
      </c>
      <c r="AC460" s="11" t="s">
        <v>78</v>
      </c>
      <c r="AD460" s="12"/>
      <c r="AE460" s="12"/>
      <c r="AF460" s="11"/>
      <c r="AG460" s="11" t="s">
        <v>78</v>
      </c>
      <c r="AH460" s="11" t="s">
        <v>78</v>
      </c>
      <c r="AI460" s="12"/>
      <c r="AJ460" s="11" t="s">
        <v>2349</v>
      </c>
      <c r="AK460" s="11" t="s">
        <v>78</v>
      </c>
      <c r="AL460" s="11" t="b">
        <v>0</v>
      </c>
      <c r="AM460" s="11" t="s">
        <v>2350</v>
      </c>
      <c r="AN460" s="11" t="b">
        <v>0</v>
      </c>
      <c r="AO460" s="11" t="b">
        <v>0</v>
      </c>
      <c r="AP460" s="11" t="b">
        <v>0</v>
      </c>
      <c r="AQ460" s="11" t="b">
        <v>0</v>
      </c>
      <c r="AR460" s="11" t="b">
        <v>0</v>
      </c>
      <c r="AS460" s="11" t="s">
        <v>84</v>
      </c>
      <c r="AT460" s="11" t="b">
        <v>0</v>
      </c>
      <c r="AU460" s="11" t="s">
        <v>2351</v>
      </c>
      <c r="AV460" s="11" t="s">
        <v>1700</v>
      </c>
      <c r="AW460" s="11" t="s">
        <v>78</v>
      </c>
      <c r="AX460" s="12">
        <v>41551</v>
      </c>
      <c r="AY460" s="11" t="s">
        <v>85</v>
      </c>
      <c r="AZ460" s="11" t="s">
        <v>86</v>
      </c>
      <c r="BA460" s="11" t="s">
        <v>87</v>
      </c>
      <c r="BB460" s="11" t="b">
        <v>0</v>
      </c>
      <c r="BC460" s="11">
        <v>0</v>
      </c>
      <c r="BD460" s="11">
        <v>0</v>
      </c>
      <c r="BE460" s="11"/>
      <c r="BF460" s="11">
        <v>0</v>
      </c>
      <c r="BG460" s="11"/>
      <c r="BH460" s="11">
        <v>0</v>
      </c>
      <c r="BI460" s="11">
        <v>0</v>
      </c>
      <c r="BJ460" s="13">
        <v>369.7</v>
      </c>
    </row>
    <row r="461" spans="1:62" x14ac:dyDescent="0.25">
      <c r="A461" s="6" t="s">
        <v>2635</v>
      </c>
      <c r="B461" s="7" t="s">
        <v>1395</v>
      </c>
      <c r="C461" s="7" t="s">
        <v>1396</v>
      </c>
      <c r="D461" s="7" t="s">
        <v>2636</v>
      </c>
      <c r="E461" s="7" t="s">
        <v>2636</v>
      </c>
      <c r="F461" s="7" t="s">
        <v>64</v>
      </c>
      <c r="G461" s="7" t="s">
        <v>2636</v>
      </c>
      <c r="H461" s="7" t="s">
        <v>2330</v>
      </c>
      <c r="I461" s="7" t="s">
        <v>1397</v>
      </c>
      <c r="J461" s="7" t="s">
        <v>2631</v>
      </c>
      <c r="K461" s="33">
        <v>370.17</v>
      </c>
      <c r="L461" s="33">
        <f t="shared" si="8"/>
        <v>370.17</v>
      </c>
      <c r="M461" s="33" t="e">
        <f>L461*(VLOOKUP(I461,#REF!,2,FALSE))</f>
        <v>#REF!</v>
      </c>
      <c r="N461" s="7" t="s">
        <v>67</v>
      </c>
      <c r="O461" s="7" t="s">
        <v>68</v>
      </c>
      <c r="P461" s="7" t="s">
        <v>69</v>
      </c>
      <c r="Q461" s="8">
        <v>41535.425254629627</v>
      </c>
      <c r="R461" s="8">
        <v>45187.425254629627</v>
      </c>
      <c r="S461" s="7" t="s">
        <v>70</v>
      </c>
      <c r="T461" s="8">
        <v>45187</v>
      </c>
      <c r="U461" s="7" t="s">
        <v>71</v>
      </c>
      <c r="V461" s="7" t="s">
        <v>104</v>
      </c>
      <c r="W461" s="7" t="s">
        <v>73</v>
      </c>
      <c r="X461" s="7" t="s">
        <v>73</v>
      </c>
      <c r="Y461" s="7" t="s">
        <v>92</v>
      </c>
      <c r="Z461" s="7" t="s">
        <v>106</v>
      </c>
      <c r="AA461" s="7" t="s">
        <v>1421</v>
      </c>
      <c r="AB461" s="7" t="s">
        <v>2637</v>
      </c>
      <c r="AC461" s="7" t="s">
        <v>78</v>
      </c>
      <c r="AD461" s="8"/>
      <c r="AE461" s="8"/>
      <c r="AF461" s="7"/>
      <c r="AG461" s="7" t="s">
        <v>78</v>
      </c>
      <c r="AH461" s="7" t="s">
        <v>78</v>
      </c>
      <c r="AI461" s="8"/>
      <c r="AJ461" s="7" t="s">
        <v>2638</v>
      </c>
      <c r="AK461" s="7" t="s">
        <v>78</v>
      </c>
      <c r="AL461" s="7" t="b">
        <v>0</v>
      </c>
      <c r="AM461" s="7" t="s">
        <v>2639</v>
      </c>
      <c r="AN461" s="7" t="b">
        <v>0</v>
      </c>
      <c r="AO461" s="7" t="b">
        <v>0</v>
      </c>
      <c r="AP461" s="7" t="b">
        <v>0</v>
      </c>
      <c r="AQ461" s="7" t="b">
        <v>0</v>
      </c>
      <c r="AR461" s="7" t="b">
        <v>0</v>
      </c>
      <c r="AS461" s="7" t="s">
        <v>84</v>
      </c>
      <c r="AT461" s="7" t="b">
        <v>0</v>
      </c>
      <c r="AU461" s="7" t="s">
        <v>2351</v>
      </c>
      <c r="AV461" s="7" t="s">
        <v>78</v>
      </c>
      <c r="AW461" s="7" t="s">
        <v>78</v>
      </c>
      <c r="AX461" s="8">
        <v>41549</v>
      </c>
      <c r="AY461" s="7" t="s">
        <v>85</v>
      </c>
      <c r="AZ461" s="7" t="s">
        <v>86</v>
      </c>
      <c r="BA461" s="7" t="s">
        <v>87</v>
      </c>
      <c r="BB461" s="7" t="b">
        <v>0</v>
      </c>
      <c r="BC461" s="7">
        <v>0</v>
      </c>
      <c r="BD461" s="7">
        <v>0</v>
      </c>
      <c r="BE461" s="7"/>
      <c r="BF461" s="7">
        <v>0</v>
      </c>
      <c r="BG461" s="7"/>
      <c r="BH461" s="7">
        <v>0</v>
      </c>
      <c r="BI461" s="7">
        <v>0</v>
      </c>
      <c r="BJ461" s="9">
        <v>370.17</v>
      </c>
    </row>
    <row r="462" spans="1:62" x14ac:dyDescent="0.25">
      <c r="A462" s="10" t="s">
        <v>2892</v>
      </c>
      <c r="B462" s="11" t="s">
        <v>259</v>
      </c>
      <c r="C462" s="11" t="s">
        <v>260</v>
      </c>
      <c r="D462" s="11" t="s">
        <v>2893</v>
      </c>
      <c r="E462" s="11" t="s">
        <v>2893</v>
      </c>
      <c r="F462" s="11" t="s">
        <v>64</v>
      </c>
      <c r="G462" s="11" t="s">
        <v>2893</v>
      </c>
      <c r="H462" s="11" t="s">
        <v>532</v>
      </c>
      <c r="I462" s="11" t="s">
        <v>262</v>
      </c>
      <c r="J462" s="11"/>
      <c r="K462" s="28">
        <v>370.4</v>
      </c>
      <c r="L462" s="28">
        <f t="shared" si="8"/>
        <v>370.4</v>
      </c>
      <c r="M462" s="28" t="e">
        <f>L462*(VLOOKUP(I462,#REF!,2,FALSE))</f>
        <v>#REF!</v>
      </c>
      <c r="N462" s="11" t="s">
        <v>67</v>
      </c>
      <c r="O462" s="11" t="s">
        <v>68</v>
      </c>
      <c r="P462" s="11" t="s">
        <v>69</v>
      </c>
      <c r="Q462" s="12">
        <v>42024.573252314818</v>
      </c>
      <c r="R462" s="12">
        <v>45353.573252314818</v>
      </c>
      <c r="S462" s="11" t="s">
        <v>70</v>
      </c>
      <c r="T462" s="12">
        <v>45353</v>
      </c>
      <c r="U462" s="11" t="s">
        <v>71</v>
      </c>
      <c r="V462" s="11" t="s">
        <v>104</v>
      </c>
      <c r="W462" s="11" t="s">
        <v>73</v>
      </c>
      <c r="X462" s="11" t="s">
        <v>73</v>
      </c>
      <c r="Y462" s="11" t="s">
        <v>74</v>
      </c>
      <c r="Z462" s="11" t="s">
        <v>264</v>
      </c>
      <c r="AA462" s="11" t="s">
        <v>2099</v>
      </c>
      <c r="AB462" s="11" t="s">
        <v>2894</v>
      </c>
      <c r="AC462" s="11" t="s">
        <v>2895</v>
      </c>
      <c r="AD462" s="12"/>
      <c r="AE462" s="12"/>
      <c r="AF462" s="11"/>
      <c r="AG462" s="11" t="s">
        <v>78</v>
      </c>
      <c r="AH462" s="11" t="s">
        <v>78</v>
      </c>
      <c r="AI462" s="12"/>
      <c r="AJ462" s="11" t="s">
        <v>78</v>
      </c>
      <c r="AK462" s="11" t="s">
        <v>78</v>
      </c>
      <c r="AL462" s="11" t="b">
        <v>0</v>
      </c>
      <c r="AM462" s="11" t="s">
        <v>2896</v>
      </c>
      <c r="AN462" s="11" t="b">
        <v>0</v>
      </c>
      <c r="AO462" s="11" t="b">
        <v>0</v>
      </c>
      <c r="AP462" s="11" t="b">
        <v>0</v>
      </c>
      <c r="AQ462" s="11" t="b">
        <v>0</v>
      </c>
      <c r="AR462" s="11" t="b">
        <v>0</v>
      </c>
      <c r="AS462" s="11" t="s">
        <v>84</v>
      </c>
      <c r="AT462" s="11" t="b">
        <v>0</v>
      </c>
      <c r="AU462" s="11" t="s">
        <v>535</v>
      </c>
      <c r="AV462" s="11" t="s">
        <v>78</v>
      </c>
      <c r="AW462" s="11" t="s">
        <v>78</v>
      </c>
      <c r="AX462" s="12">
        <v>42047</v>
      </c>
      <c r="AY462" s="11" t="s">
        <v>85</v>
      </c>
      <c r="AZ462" s="11" t="s">
        <v>86</v>
      </c>
      <c r="BA462" s="11" t="s">
        <v>87</v>
      </c>
      <c r="BB462" s="11" t="b">
        <v>0</v>
      </c>
      <c r="BC462" s="11">
        <v>0</v>
      </c>
      <c r="BD462" s="11">
        <v>0</v>
      </c>
      <c r="BE462" s="11"/>
      <c r="BF462" s="11">
        <v>0</v>
      </c>
      <c r="BG462" s="11"/>
      <c r="BH462" s="11">
        <v>0</v>
      </c>
      <c r="BI462" s="11">
        <v>0</v>
      </c>
      <c r="BJ462" s="13">
        <v>370.4</v>
      </c>
    </row>
    <row r="463" spans="1:62" x14ac:dyDescent="0.25">
      <c r="A463" s="10" t="s">
        <v>383</v>
      </c>
      <c r="B463" s="11" t="s">
        <v>61</v>
      </c>
      <c r="C463" s="11" t="s">
        <v>62</v>
      </c>
      <c r="D463" s="11" t="s">
        <v>384</v>
      </c>
      <c r="E463" s="11" t="s">
        <v>385</v>
      </c>
      <c r="F463" s="11" t="s">
        <v>64</v>
      </c>
      <c r="G463" s="11" t="s">
        <v>385</v>
      </c>
      <c r="H463" s="11" t="s">
        <v>281</v>
      </c>
      <c r="I463" s="11" t="s">
        <v>66</v>
      </c>
      <c r="J463" s="11" t="s">
        <v>282</v>
      </c>
      <c r="K463" s="28">
        <v>370.74</v>
      </c>
      <c r="L463" s="28">
        <f t="shared" si="8"/>
        <v>370.74</v>
      </c>
      <c r="M463" s="28" t="e">
        <f>L463*(VLOOKUP(I463,#REF!,2,FALSE))</f>
        <v>#REF!</v>
      </c>
      <c r="N463" s="11" t="s">
        <v>67</v>
      </c>
      <c r="O463" s="11" t="s">
        <v>68</v>
      </c>
      <c r="P463" s="11" t="s">
        <v>69</v>
      </c>
      <c r="Q463" s="12">
        <v>42677.461921296293</v>
      </c>
      <c r="R463" s="12">
        <v>45233.357557870368</v>
      </c>
      <c r="S463" s="11" t="s">
        <v>70</v>
      </c>
      <c r="T463" s="12">
        <v>45233</v>
      </c>
      <c r="U463" s="11" t="s">
        <v>71</v>
      </c>
      <c r="V463" s="11" t="s">
        <v>104</v>
      </c>
      <c r="W463" s="11" t="s">
        <v>73</v>
      </c>
      <c r="X463" s="11" t="s">
        <v>73</v>
      </c>
      <c r="Y463" s="11" t="s">
        <v>287</v>
      </c>
      <c r="Z463" s="11" t="s">
        <v>75</v>
      </c>
      <c r="AA463" s="11" t="s">
        <v>122</v>
      </c>
      <c r="AB463" s="11" t="s">
        <v>386</v>
      </c>
      <c r="AC463" s="11" t="s">
        <v>78</v>
      </c>
      <c r="AD463" s="12"/>
      <c r="AE463" s="12"/>
      <c r="AF463" s="11"/>
      <c r="AG463" s="11" t="s">
        <v>78</v>
      </c>
      <c r="AH463" s="11" t="s">
        <v>78</v>
      </c>
      <c r="AI463" s="12"/>
      <c r="AJ463" s="11" t="s">
        <v>387</v>
      </c>
      <c r="AK463" s="11" t="s">
        <v>78</v>
      </c>
      <c r="AL463" s="11" t="b">
        <v>0</v>
      </c>
      <c r="AM463" s="11" t="s">
        <v>388</v>
      </c>
      <c r="AN463" s="11" t="b">
        <v>0</v>
      </c>
      <c r="AO463" s="11" t="b">
        <v>0</v>
      </c>
      <c r="AP463" s="11" t="b">
        <v>0</v>
      </c>
      <c r="AQ463" s="11" t="b">
        <v>0</v>
      </c>
      <c r="AR463" s="11" t="b">
        <v>0</v>
      </c>
      <c r="AS463" s="11" t="s">
        <v>84</v>
      </c>
      <c r="AT463" s="11" t="b">
        <v>0</v>
      </c>
      <c r="AU463" s="11" t="s">
        <v>317</v>
      </c>
      <c r="AV463" s="11" t="s">
        <v>78</v>
      </c>
      <c r="AW463" s="11" t="s">
        <v>78</v>
      </c>
      <c r="AX463" s="12">
        <v>42688</v>
      </c>
      <c r="AY463" s="11" t="s">
        <v>85</v>
      </c>
      <c r="AZ463" s="11" t="s">
        <v>86</v>
      </c>
      <c r="BA463" s="11" t="s">
        <v>87</v>
      </c>
      <c r="BB463" s="11" t="b">
        <v>0</v>
      </c>
      <c r="BC463" s="11">
        <v>0</v>
      </c>
      <c r="BD463" s="11">
        <v>0</v>
      </c>
      <c r="BE463" s="11"/>
      <c r="BF463" s="11">
        <v>0</v>
      </c>
      <c r="BG463" s="11"/>
      <c r="BH463" s="11">
        <v>0</v>
      </c>
      <c r="BI463" s="11">
        <v>0</v>
      </c>
      <c r="BJ463" s="13">
        <v>370.74</v>
      </c>
    </row>
    <row r="464" spans="1:62" x14ac:dyDescent="0.25">
      <c r="A464" s="10" t="s">
        <v>2140</v>
      </c>
      <c r="B464" s="11" t="s">
        <v>259</v>
      </c>
      <c r="C464" s="11" t="s">
        <v>260</v>
      </c>
      <c r="D464" s="11" t="s">
        <v>2141</v>
      </c>
      <c r="E464" s="11" t="s">
        <v>1956</v>
      </c>
      <c r="F464" s="11" t="s">
        <v>168</v>
      </c>
      <c r="G464" s="11" t="s">
        <v>1956</v>
      </c>
      <c r="H464" s="11" t="s">
        <v>281</v>
      </c>
      <c r="I464" s="11" t="s">
        <v>262</v>
      </c>
      <c r="J464" s="11" t="s">
        <v>2091</v>
      </c>
      <c r="K464" s="28">
        <v>370.91</v>
      </c>
      <c r="L464" s="28">
        <f t="shared" si="8"/>
        <v>370.91</v>
      </c>
      <c r="M464" s="28" t="e">
        <f>L464*(VLOOKUP(I464,#REF!,2,FALSE))</f>
        <v>#REF!</v>
      </c>
      <c r="N464" s="11" t="s">
        <v>67</v>
      </c>
      <c r="O464" s="11" t="s">
        <v>68</v>
      </c>
      <c r="P464" s="11" t="s">
        <v>160</v>
      </c>
      <c r="Q464" s="12">
        <v>45033</v>
      </c>
      <c r="R464" s="12">
        <v>45295.524583333332</v>
      </c>
      <c r="S464" s="11" t="s">
        <v>70</v>
      </c>
      <c r="T464" s="12">
        <v>45295</v>
      </c>
      <c r="U464" s="11" t="s">
        <v>71</v>
      </c>
      <c r="V464" s="11" t="s">
        <v>104</v>
      </c>
      <c r="W464" s="11" t="s">
        <v>73</v>
      </c>
      <c r="X464" s="11" t="s">
        <v>73</v>
      </c>
      <c r="Y464" s="11" t="s">
        <v>151</v>
      </c>
      <c r="Z464" s="11" t="s">
        <v>264</v>
      </c>
      <c r="AA464" s="11" t="s">
        <v>2135</v>
      </c>
      <c r="AB464" s="11" t="s">
        <v>2142</v>
      </c>
      <c r="AC464" s="11" t="s">
        <v>2143</v>
      </c>
      <c r="AD464" s="12"/>
      <c r="AE464" s="12"/>
      <c r="AF464" s="11"/>
      <c r="AG464" s="11" t="s">
        <v>78</v>
      </c>
      <c r="AH464" s="11" t="s">
        <v>78</v>
      </c>
      <c r="AI464" s="12"/>
      <c r="AJ464" s="11" t="s">
        <v>2144</v>
      </c>
      <c r="AK464" s="11" t="s">
        <v>78</v>
      </c>
      <c r="AL464" s="11" t="b">
        <v>0</v>
      </c>
      <c r="AM464" s="11" t="s">
        <v>2145</v>
      </c>
      <c r="AN464" s="11" t="b">
        <v>0</v>
      </c>
      <c r="AO464" s="11" t="b">
        <v>0</v>
      </c>
      <c r="AP464" s="11" t="b">
        <v>0</v>
      </c>
      <c r="AQ464" s="11" t="b">
        <v>0</v>
      </c>
      <c r="AR464" s="11" t="b">
        <v>0</v>
      </c>
      <c r="AS464" s="11" t="s">
        <v>84</v>
      </c>
      <c r="AT464" s="11" t="b">
        <v>0</v>
      </c>
      <c r="AU464" s="11" t="s">
        <v>317</v>
      </c>
      <c r="AV464" s="11" t="s">
        <v>78</v>
      </c>
      <c r="AW464" s="11" t="s">
        <v>78</v>
      </c>
      <c r="AX464" s="12">
        <v>45042</v>
      </c>
      <c r="AY464" s="11" t="s">
        <v>85</v>
      </c>
      <c r="AZ464" s="11" t="s">
        <v>86</v>
      </c>
      <c r="BA464" s="11" t="s">
        <v>87</v>
      </c>
      <c r="BB464" s="11" t="b">
        <v>0</v>
      </c>
      <c r="BC464" s="11">
        <v>0</v>
      </c>
      <c r="BD464" s="11">
        <v>0</v>
      </c>
      <c r="BE464" s="11"/>
      <c r="BF464" s="11">
        <v>0</v>
      </c>
      <c r="BG464" s="11"/>
      <c r="BH464" s="11">
        <v>0</v>
      </c>
      <c r="BI464" s="11">
        <v>0</v>
      </c>
      <c r="BJ464" s="13">
        <v>370.91</v>
      </c>
    </row>
    <row r="465" spans="1:62" x14ac:dyDescent="0.25">
      <c r="A465" s="10" t="s">
        <v>628</v>
      </c>
      <c r="B465" s="11" t="s">
        <v>61</v>
      </c>
      <c r="C465" s="11" t="s">
        <v>62</v>
      </c>
      <c r="D465" s="11" t="s">
        <v>406</v>
      </c>
      <c r="E465" s="11" t="s">
        <v>406</v>
      </c>
      <c r="F465" s="11" t="s">
        <v>64</v>
      </c>
      <c r="G465" s="11" t="s">
        <v>406</v>
      </c>
      <c r="H465" s="11" t="s">
        <v>281</v>
      </c>
      <c r="I465" s="11" t="s">
        <v>66</v>
      </c>
      <c r="J465" s="11" t="s">
        <v>282</v>
      </c>
      <c r="K465" s="28">
        <v>371.19</v>
      </c>
      <c r="L465" s="28">
        <f t="shared" si="8"/>
        <v>371.19</v>
      </c>
      <c r="M465" s="28" t="e">
        <f>L465*(VLOOKUP(I465,#REF!,2,FALSE))</f>
        <v>#REF!</v>
      </c>
      <c r="N465" s="11" t="s">
        <v>67</v>
      </c>
      <c r="O465" s="11" t="s">
        <v>68</v>
      </c>
      <c r="P465" s="11" t="s">
        <v>69</v>
      </c>
      <c r="Q465" s="12">
        <v>44418.557870370372</v>
      </c>
      <c r="R465" s="12">
        <v>45514.557870370372</v>
      </c>
      <c r="S465" s="11" t="s">
        <v>70</v>
      </c>
      <c r="T465" s="12">
        <v>45514</v>
      </c>
      <c r="U465" s="11" t="s">
        <v>71</v>
      </c>
      <c r="V465" s="11" t="s">
        <v>104</v>
      </c>
      <c r="W465" s="11" t="s">
        <v>73</v>
      </c>
      <c r="X465" s="11" t="s">
        <v>73</v>
      </c>
      <c r="Y465" s="11" t="s">
        <v>92</v>
      </c>
      <c r="Z465" s="11" t="s">
        <v>75</v>
      </c>
      <c r="AA465" s="11" t="s">
        <v>76</v>
      </c>
      <c r="AB465" s="11" t="s">
        <v>629</v>
      </c>
      <c r="AC465" s="11" t="s">
        <v>78</v>
      </c>
      <c r="AD465" s="12"/>
      <c r="AE465" s="12"/>
      <c r="AF465" s="11"/>
      <c r="AG465" s="11" t="s">
        <v>78</v>
      </c>
      <c r="AH465" s="11" t="s">
        <v>78</v>
      </c>
      <c r="AI465" s="12"/>
      <c r="AJ465" s="11" t="s">
        <v>630</v>
      </c>
      <c r="AK465" s="11" t="s">
        <v>78</v>
      </c>
      <c r="AL465" s="11" t="b">
        <v>0</v>
      </c>
      <c r="AM465" s="11" t="s">
        <v>631</v>
      </c>
      <c r="AN465" s="11" t="b">
        <v>0</v>
      </c>
      <c r="AO465" s="11" t="b">
        <v>0</v>
      </c>
      <c r="AP465" s="11" t="b">
        <v>0</v>
      </c>
      <c r="AQ465" s="11" t="b">
        <v>0</v>
      </c>
      <c r="AR465" s="11" t="b">
        <v>0</v>
      </c>
      <c r="AS465" s="11" t="s">
        <v>84</v>
      </c>
      <c r="AT465" s="11" t="b">
        <v>0</v>
      </c>
      <c r="AU465" s="11" t="s">
        <v>317</v>
      </c>
      <c r="AV465" s="11" t="s">
        <v>78</v>
      </c>
      <c r="AW465" s="11" t="s">
        <v>78</v>
      </c>
      <c r="AX465" s="12">
        <v>44418</v>
      </c>
      <c r="AY465" s="11" t="s">
        <v>85</v>
      </c>
      <c r="AZ465" s="11" t="s">
        <v>86</v>
      </c>
      <c r="BA465" s="11" t="s">
        <v>87</v>
      </c>
      <c r="BB465" s="11" t="b">
        <v>0</v>
      </c>
      <c r="BC465" s="11">
        <v>0</v>
      </c>
      <c r="BD465" s="11">
        <v>0</v>
      </c>
      <c r="BE465" s="11"/>
      <c r="BF465" s="11">
        <v>0</v>
      </c>
      <c r="BG465" s="11"/>
      <c r="BH465" s="11">
        <v>0</v>
      </c>
      <c r="BI465" s="11">
        <v>0</v>
      </c>
      <c r="BJ465" s="13">
        <v>371.19</v>
      </c>
    </row>
    <row r="466" spans="1:62" x14ac:dyDescent="0.25">
      <c r="A466" s="10" t="s">
        <v>781</v>
      </c>
      <c r="B466" s="11" t="s">
        <v>61</v>
      </c>
      <c r="C466" s="11" t="s">
        <v>62</v>
      </c>
      <c r="D466" s="11" t="s">
        <v>782</v>
      </c>
      <c r="E466" s="11" t="s">
        <v>782</v>
      </c>
      <c r="F466" s="11" t="s">
        <v>64</v>
      </c>
      <c r="G466" s="11" t="s">
        <v>782</v>
      </c>
      <c r="H466" s="11" t="s">
        <v>281</v>
      </c>
      <c r="I466" s="11" t="s">
        <v>66</v>
      </c>
      <c r="J466" s="11" t="s">
        <v>282</v>
      </c>
      <c r="K466" s="28">
        <v>371.47</v>
      </c>
      <c r="L466" s="28">
        <f t="shared" si="8"/>
        <v>371.47</v>
      </c>
      <c r="M466" s="28" t="e">
        <f>L466*(VLOOKUP(I466,#REF!,2,FALSE))</f>
        <v>#REF!</v>
      </c>
      <c r="N466" s="11" t="s">
        <v>67</v>
      </c>
      <c r="O466" s="11" t="s">
        <v>68</v>
      </c>
      <c r="P466" s="11" t="s">
        <v>69</v>
      </c>
      <c r="Q466" s="12">
        <v>44927.559074074074</v>
      </c>
      <c r="R466" s="12">
        <v>45292.611458333333</v>
      </c>
      <c r="S466" s="11" t="s">
        <v>70</v>
      </c>
      <c r="T466" s="12">
        <v>45292</v>
      </c>
      <c r="U466" s="11" t="s">
        <v>71</v>
      </c>
      <c r="V466" s="11" t="s">
        <v>104</v>
      </c>
      <c r="W466" s="11" t="s">
        <v>73</v>
      </c>
      <c r="X466" s="11" t="s">
        <v>73</v>
      </c>
      <c r="Y466" s="11" t="s">
        <v>74</v>
      </c>
      <c r="Z466" s="11" t="s">
        <v>75</v>
      </c>
      <c r="AA466" s="11" t="s">
        <v>122</v>
      </c>
      <c r="AB466" s="11" t="s">
        <v>783</v>
      </c>
      <c r="AC466" s="11" t="s">
        <v>78</v>
      </c>
      <c r="AD466" s="12"/>
      <c r="AE466" s="12"/>
      <c r="AF466" s="11"/>
      <c r="AG466" s="11" t="s">
        <v>78</v>
      </c>
      <c r="AH466" s="11" t="s">
        <v>78</v>
      </c>
      <c r="AI466" s="12"/>
      <c r="AJ466" s="11" t="s">
        <v>784</v>
      </c>
      <c r="AK466" s="11" t="s">
        <v>78</v>
      </c>
      <c r="AL466" s="11" t="b">
        <v>0</v>
      </c>
      <c r="AM466" s="11" t="s">
        <v>785</v>
      </c>
      <c r="AN466" s="11" t="b">
        <v>0</v>
      </c>
      <c r="AO466" s="11" t="b">
        <v>0</v>
      </c>
      <c r="AP466" s="11" t="b">
        <v>0</v>
      </c>
      <c r="AQ466" s="11" t="b">
        <v>0</v>
      </c>
      <c r="AR466" s="11" t="b">
        <v>0</v>
      </c>
      <c r="AS466" s="11" t="s">
        <v>84</v>
      </c>
      <c r="AT466" s="11" t="b">
        <v>0</v>
      </c>
      <c r="AU466" s="11" t="s">
        <v>710</v>
      </c>
      <c r="AV466" s="11" t="s">
        <v>78</v>
      </c>
      <c r="AW466" s="11" t="s">
        <v>78</v>
      </c>
      <c r="AX466" s="12">
        <v>44914</v>
      </c>
      <c r="AY466" s="11" t="s">
        <v>85</v>
      </c>
      <c r="AZ466" s="11" t="s">
        <v>86</v>
      </c>
      <c r="BA466" s="11" t="s">
        <v>87</v>
      </c>
      <c r="BB466" s="11" t="b">
        <v>0</v>
      </c>
      <c r="BC466" s="11">
        <v>1</v>
      </c>
      <c r="BD466" s="11">
        <v>1</v>
      </c>
      <c r="BE466" s="11">
        <v>35.33</v>
      </c>
      <c r="BF466" s="11">
        <v>1</v>
      </c>
      <c r="BG466" s="11">
        <v>35.33</v>
      </c>
      <c r="BH466" s="11">
        <v>1</v>
      </c>
      <c r="BI466" s="11">
        <v>35.33</v>
      </c>
      <c r="BJ466" s="13">
        <v>371.47</v>
      </c>
    </row>
    <row r="467" spans="1:62" x14ac:dyDescent="0.25">
      <c r="A467" s="6" t="s">
        <v>1502</v>
      </c>
      <c r="B467" s="7" t="s">
        <v>1174</v>
      </c>
      <c r="C467" s="7" t="s">
        <v>1175</v>
      </c>
      <c r="D467" s="7" t="s">
        <v>1503</v>
      </c>
      <c r="E467" s="7" t="s">
        <v>1503</v>
      </c>
      <c r="F467" s="7" t="s">
        <v>64</v>
      </c>
      <c r="G467" s="7" t="s">
        <v>1503</v>
      </c>
      <c r="H467" s="7" t="s">
        <v>336</v>
      </c>
      <c r="I467" s="7" t="s">
        <v>1176</v>
      </c>
      <c r="J467" s="7"/>
      <c r="K467" s="33">
        <v>371.86</v>
      </c>
      <c r="L467" s="33">
        <f t="shared" si="8"/>
        <v>371.86</v>
      </c>
      <c r="M467" s="33" t="e">
        <f>L467*(VLOOKUP(I467,#REF!,2,FALSE))</f>
        <v>#REF!</v>
      </c>
      <c r="N467" s="7" t="s">
        <v>67</v>
      </c>
      <c r="O467" s="7" t="s">
        <v>68</v>
      </c>
      <c r="P467" s="7" t="s">
        <v>69</v>
      </c>
      <c r="Q467" s="8">
        <v>43728.622303240743</v>
      </c>
      <c r="R467" s="8">
        <v>45170</v>
      </c>
      <c r="S467" s="7" t="s">
        <v>70</v>
      </c>
      <c r="T467" s="8">
        <v>45170</v>
      </c>
      <c r="U467" s="7" t="s">
        <v>91</v>
      </c>
      <c r="V467" s="7" t="s">
        <v>72</v>
      </c>
      <c r="W467" s="7" t="s">
        <v>73</v>
      </c>
      <c r="X467" s="7" t="s">
        <v>73</v>
      </c>
      <c r="Y467" s="7" t="s">
        <v>105</v>
      </c>
      <c r="Z467" s="7" t="s">
        <v>106</v>
      </c>
      <c r="AA467" s="7" t="s">
        <v>1178</v>
      </c>
      <c r="AB467" s="7" t="s">
        <v>1504</v>
      </c>
      <c r="AC467" s="7" t="s">
        <v>78</v>
      </c>
      <c r="AD467" s="8"/>
      <c r="AE467" s="8"/>
      <c r="AF467" s="7"/>
      <c r="AG467" s="7" t="s">
        <v>78</v>
      </c>
      <c r="AH467" s="7" t="s">
        <v>78</v>
      </c>
      <c r="AI467" s="8"/>
      <c r="AJ467" s="7" t="s">
        <v>78</v>
      </c>
      <c r="AK467" s="7" t="s">
        <v>78</v>
      </c>
      <c r="AL467" s="7" t="b">
        <v>0</v>
      </c>
      <c r="AM467" s="7" t="s">
        <v>1505</v>
      </c>
      <c r="AN467" s="7" t="b">
        <v>0</v>
      </c>
      <c r="AO467" s="7" t="b">
        <v>0</v>
      </c>
      <c r="AP467" s="7" t="b">
        <v>0</v>
      </c>
      <c r="AQ467" s="7" t="b">
        <v>0</v>
      </c>
      <c r="AR467" s="7" t="b">
        <v>0</v>
      </c>
      <c r="AS467" s="7" t="s">
        <v>96</v>
      </c>
      <c r="AT467" s="7" t="b">
        <v>0</v>
      </c>
      <c r="AU467" s="7" t="s">
        <v>78</v>
      </c>
      <c r="AV467" s="7" t="s">
        <v>78</v>
      </c>
      <c r="AW467" s="7" t="s">
        <v>78</v>
      </c>
      <c r="AX467" s="8">
        <v>43747</v>
      </c>
      <c r="AY467" s="7" t="s">
        <v>85</v>
      </c>
      <c r="AZ467" s="7" t="s">
        <v>86</v>
      </c>
      <c r="BA467" s="7" t="s">
        <v>87</v>
      </c>
      <c r="BB467" s="7" t="b">
        <v>0</v>
      </c>
      <c r="BC467" s="7">
        <v>0</v>
      </c>
      <c r="BD467" s="7">
        <v>0</v>
      </c>
      <c r="BE467" s="7"/>
      <c r="BF467" s="7">
        <v>0</v>
      </c>
      <c r="BG467" s="7"/>
      <c r="BH467" s="7">
        <v>0</v>
      </c>
      <c r="BI467" s="7">
        <v>0</v>
      </c>
      <c r="BJ467" s="9">
        <v>371.86</v>
      </c>
    </row>
    <row r="468" spans="1:62" x14ac:dyDescent="0.25">
      <c r="A468" s="6" t="s">
        <v>2690</v>
      </c>
      <c r="B468" s="7" t="s">
        <v>1395</v>
      </c>
      <c r="C468" s="7" t="s">
        <v>1396</v>
      </c>
      <c r="D468" s="7" t="s">
        <v>2064</v>
      </c>
      <c r="E468" s="7" t="s">
        <v>2065</v>
      </c>
      <c r="F468" s="7" t="s">
        <v>64</v>
      </c>
      <c r="G468" s="7" t="s">
        <v>2064</v>
      </c>
      <c r="H468" s="7" t="s">
        <v>2330</v>
      </c>
      <c r="I468" s="7" t="s">
        <v>1397</v>
      </c>
      <c r="J468" s="7" t="s">
        <v>2691</v>
      </c>
      <c r="K468" s="33">
        <v>371.89</v>
      </c>
      <c r="L468" s="33">
        <f t="shared" si="8"/>
        <v>371.89</v>
      </c>
      <c r="M468" s="33" t="e">
        <f>L468*(VLOOKUP(I468,#REF!,2,FALSE))</f>
        <v>#REF!</v>
      </c>
      <c r="N468" s="7" t="s">
        <v>67</v>
      </c>
      <c r="O468" s="7" t="s">
        <v>68</v>
      </c>
      <c r="P468" s="7" t="s">
        <v>69</v>
      </c>
      <c r="Q468" s="8">
        <v>41732.705555555556</v>
      </c>
      <c r="R468" s="8">
        <v>45385.705555555556</v>
      </c>
      <c r="S468" s="7" t="s">
        <v>70</v>
      </c>
      <c r="T468" s="8">
        <v>45385</v>
      </c>
      <c r="U468" s="7" t="s">
        <v>71</v>
      </c>
      <c r="V468" s="7" t="s">
        <v>104</v>
      </c>
      <c r="W468" s="7" t="s">
        <v>73</v>
      </c>
      <c r="X468" s="7" t="s">
        <v>73</v>
      </c>
      <c r="Y468" s="7" t="s">
        <v>74</v>
      </c>
      <c r="Z468" s="7" t="s">
        <v>106</v>
      </c>
      <c r="AA468" s="7" t="s">
        <v>1421</v>
      </c>
      <c r="AB468" s="7" t="s">
        <v>2692</v>
      </c>
      <c r="AC468" s="7" t="s">
        <v>2693</v>
      </c>
      <c r="AD468" s="8"/>
      <c r="AE468" s="8"/>
      <c r="AF468" s="7"/>
      <c r="AG468" s="7" t="s">
        <v>78</v>
      </c>
      <c r="AH468" s="7" t="s">
        <v>78</v>
      </c>
      <c r="AI468" s="8"/>
      <c r="AJ468" s="7" t="s">
        <v>78</v>
      </c>
      <c r="AK468" s="7" t="s">
        <v>78</v>
      </c>
      <c r="AL468" s="7" t="b">
        <v>0</v>
      </c>
      <c r="AM468" s="7" t="s">
        <v>2694</v>
      </c>
      <c r="AN468" s="7" t="b">
        <v>0</v>
      </c>
      <c r="AO468" s="7" t="b">
        <v>0</v>
      </c>
      <c r="AP468" s="7" t="b">
        <v>0</v>
      </c>
      <c r="AQ468" s="7" t="b">
        <v>0</v>
      </c>
      <c r="AR468" s="7" t="b">
        <v>0</v>
      </c>
      <c r="AS468" s="7" t="s">
        <v>84</v>
      </c>
      <c r="AT468" s="7" t="b">
        <v>0</v>
      </c>
      <c r="AU468" s="7" t="s">
        <v>1700</v>
      </c>
      <c r="AV468" s="7" t="s">
        <v>2695</v>
      </c>
      <c r="AW468" s="7" t="s">
        <v>78</v>
      </c>
      <c r="AX468" s="8">
        <v>41745</v>
      </c>
      <c r="AY468" s="7" t="s">
        <v>85</v>
      </c>
      <c r="AZ468" s="7" t="s">
        <v>86</v>
      </c>
      <c r="BA468" s="7" t="s">
        <v>87</v>
      </c>
      <c r="BB468" s="7" t="b">
        <v>0</v>
      </c>
      <c r="BC468" s="7">
        <v>11</v>
      </c>
      <c r="BD468" s="7">
        <v>10</v>
      </c>
      <c r="BE468" s="7">
        <v>4041.19</v>
      </c>
      <c r="BF468" s="7">
        <v>2</v>
      </c>
      <c r="BG468" s="7">
        <v>2120.0500000000002</v>
      </c>
      <c r="BH468" s="7">
        <v>2</v>
      </c>
      <c r="BI468" s="7">
        <v>2120.0500000000002</v>
      </c>
      <c r="BJ468" s="9">
        <v>371.89</v>
      </c>
    </row>
    <row r="469" spans="1:62" x14ac:dyDescent="0.25">
      <c r="A469" s="6" t="s">
        <v>2670</v>
      </c>
      <c r="B469" s="7" t="s">
        <v>1395</v>
      </c>
      <c r="C469" s="7" t="s">
        <v>1396</v>
      </c>
      <c r="D469" s="7" t="s">
        <v>150</v>
      </c>
      <c r="E469" s="7" t="s">
        <v>150</v>
      </c>
      <c r="F469" s="7" t="s">
        <v>64</v>
      </c>
      <c r="G469" s="7" t="s">
        <v>150</v>
      </c>
      <c r="H469" s="7" t="s">
        <v>2330</v>
      </c>
      <c r="I469" s="7" t="s">
        <v>1397</v>
      </c>
      <c r="J469" s="7"/>
      <c r="K469" s="33">
        <v>372.55</v>
      </c>
      <c r="L469" s="33">
        <f t="shared" si="8"/>
        <v>372.55</v>
      </c>
      <c r="M469" s="33" t="e">
        <f>L469*(VLOOKUP(I469,#REF!,2,FALSE))</f>
        <v>#REF!</v>
      </c>
      <c r="N469" s="7" t="s">
        <v>67</v>
      </c>
      <c r="O469" s="7" t="s">
        <v>68</v>
      </c>
      <c r="P469" s="7" t="s">
        <v>69</v>
      </c>
      <c r="Q469" s="8">
        <v>41564.598935185182</v>
      </c>
      <c r="R469" s="8">
        <v>45216.598935185182</v>
      </c>
      <c r="S469" s="7" t="s">
        <v>70</v>
      </c>
      <c r="T469" s="8">
        <v>45216</v>
      </c>
      <c r="U469" s="7" t="s">
        <v>71</v>
      </c>
      <c r="V469" s="7" t="s">
        <v>104</v>
      </c>
      <c r="W469" s="7" t="s">
        <v>73</v>
      </c>
      <c r="X469" s="7" t="s">
        <v>73</v>
      </c>
      <c r="Y469" s="7" t="s">
        <v>74</v>
      </c>
      <c r="Z469" s="7" t="s">
        <v>106</v>
      </c>
      <c r="AA469" s="7" t="s">
        <v>1398</v>
      </c>
      <c r="AB469" s="7" t="s">
        <v>2671</v>
      </c>
      <c r="AC469" s="7" t="s">
        <v>78</v>
      </c>
      <c r="AD469" s="8"/>
      <c r="AE469" s="8"/>
      <c r="AF469" s="7"/>
      <c r="AG469" s="7" t="s">
        <v>78</v>
      </c>
      <c r="AH469" s="7" t="s">
        <v>78</v>
      </c>
      <c r="AI469" s="8"/>
      <c r="AJ469" s="7" t="s">
        <v>2672</v>
      </c>
      <c r="AK469" s="7" t="s">
        <v>78</v>
      </c>
      <c r="AL469" s="7" t="b">
        <v>0</v>
      </c>
      <c r="AM469" s="7" t="s">
        <v>2673</v>
      </c>
      <c r="AN469" s="7" t="b">
        <v>0</v>
      </c>
      <c r="AO469" s="7" t="b">
        <v>0</v>
      </c>
      <c r="AP469" s="7" t="b">
        <v>0</v>
      </c>
      <c r="AQ469" s="7" t="b">
        <v>0</v>
      </c>
      <c r="AR469" s="7" t="b">
        <v>0</v>
      </c>
      <c r="AS469" s="7" t="s">
        <v>84</v>
      </c>
      <c r="AT469" s="7" t="b">
        <v>0</v>
      </c>
      <c r="AU469" s="7" t="s">
        <v>1700</v>
      </c>
      <c r="AV469" s="7" t="s">
        <v>78</v>
      </c>
      <c r="AW469" s="7" t="s">
        <v>78</v>
      </c>
      <c r="AX469" s="8">
        <v>41577</v>
      </c>
      <c r="AY469" s="7" t="s">
        <v>85</v>
      </c>
      <c r="AZ469" s="7" t="s">
        <v>86</v>
      </c>
      <c r="BA469" s="7" t="s">
        <v>87</v>
      </c>
      <c r="BB469" s="7" t="b">
        <v>0</v>
      </c>
      <c r="BC469" s="7">
        <v>4</v>
      </c>
      <c r="BD469" s="7">
        <v>4</v>
      </c>
      <c r="BE469" s="7">
        <v>837.61</v>
      </c>
      <c r="BF469" s="7">
        <v>1</v>
      </c>
      <c r="BG469" s="7">
        <v>74</v>
      </c>
      <c r="BH469" s="7">
        <v>1</v>
      </c>
      <c r="BI469" s="7">
        <v>74</v>
      </c>
      <c r="BJ469" s="9">
        <v>372.55</v>
      </c>
    </row>
    <row r="470" spans="1:62" x14ac:dyDescent="0.25">
      <c r="A470" s="10" t="s">
        <v>714</v>
      </c>
      <c r="B470" s="11" t="s">
        <v>61</v>
      </c>
      <c r="C470" s="11" t="s">
        <v>62</v>
      </c>
      <c r="D470" s="11" t="s">
        <v>715</v>
      </c>
      <c r="E470" s="11" t="s">
        <v>716</v>
      </c>
      <c r="F470" s="11" t="s">
        <v>64</v>
      </c>
      <c r="G470" s="11" t="s">
        <v>716</v>
      </c>
      <c r="H470" s="11" t="s">
        <v>281</v>
      </c>
      <c r="I470" s="11" t="s">
        <v>66</v>
      </c>
      <c r="J470" s="11" t="s">
        <v>282</v>
      </c>
      <c r="K470" s="28">
        <v>372.93</v>
      </c>
      <c r="L470" s="28">
        <f t="shared" si="8"/>
        <v>372.93</v>
      </c>
      <c r="M470" s="28" t="e">
        <f>L470*(VLOOKUP(I470,#REF!,2,FALSE))</f>
        <v>#REF!</v>
      </c>
      <c r="N470" s="11" t="s">
        <v>67</v>
      </c>
      <c r="O470" s="11" t="s">
        <v>68</v>
      </c>
      <c r="P470" s="11" t="s">
        <v>69</v>
      </c>
      <c r="Q470" s="12">
        <v>44824.479212962964</v>
      </c>
      <c r="R470" s="12">
        <v>45189.544733796298</v>
      </c>
      <c r="S470" s="11" t="s">
        <v>70</v>
      </c>
      <c r="T470" s="12">
        <v>45189</v>
      </c>
      <c r="U470" s="11" t="s">
        <v>71</v>
      </c>
      <c r="V470" s="11" t="s">
        <v>104</v>
      </c>
      <c r="W470" s="11" t="s">
        <v>73</v>
      </c>
      <c r="X470" s="11" t="s">
        <v>73</v>
      </c>
      <c r="Y470" s="11" t="s">
        <v>105</v>
      </c>
      <c r="Z470" s="11" t="s">
        <v>75</v>
      </c>
      <c r="AA470" s="11" t="s">
        <v>122</v>
      </c>
      <c r="AB470" s="11" t="s">
        <v>717</v>
      </c>
      <c r="AC470" s="11" t="s">
        <v>78</v>
      </c>
      <c r="AD470" s="12"/>
      <c r="AE470" s="12"/>
      <c r="AF470" s="11"/>
      <c r="AG470" s="11" t="s">
        <v>78</v>
      </c>
      <c r="AH470" s="11" t="s">
        <v>78</v>
      </c>
      <c r="AI470" s="12"/>
      <c r="AJ470" s="11" t="s">
        <v>718</v>
      </c>
      <c r="AK470" s="11" t="s">
        <v>78</v>
      </c>
      <c r="AL470" s="11" t="b">
        <v>0</v>
      </c>
      <c r="AM470" s="11" t="s">
        <v>719</v>
      </c>
      <c r="AN470" s="11" t="b">
        <v>0</v>
      </c>
      <c r="AO470" s="11" t="b">
        <v>0</v>
      </c>
      <c r="AP470" s="11" t="b">
        <v>0</v>
      </c>
      <c r="AQ470" s="11" t="b">
        <v>0</v>
      </c>
      <c r="AR470" s="11" t="b">
        <v>0</v>
      </c>
      <c r="AS470" s="11" t="s">
        <v>84</v>
      </c>
      <c r="AT470" s="11" t="b">
        <v>0</v>
      </c>
      <c r="AU470" s="11" t="s">
        <v>710</v>
      </c>
      <c r="AV470" s="11" t="s">
        <v>78</v>
      </c>
      <c r="AW470" s="11" t="s">
        <v>78</v>
      </c>
      <c r="AX470" s="12">
        <v>44792</v>
      </c>
      <c r="AY470" s="11" t="s">
        <v>85</v>
      </c>
      <c r="AZ470" s="11" t="s">
        <v>86</v>
      </c>
      <c r="BA470" s="11" t="s">
        <v>87</v>
      </c>
      <c r="BB470" s="11" t="b">
        <v>0</v>
      </c>
      <c r="BC470" s="11">
        <v>0</v>
      </c>
      <c r="BD470" s="11">
        <v>0</v>
      </c>
      <c r="BE470" s="11"/>
      <c r="BF470" s="11">
        <v>0</v>
      </c>
      <c r="BG470" s="11"/>
      <c r="BH470" s="11">
        <v>0</v>
      </c>
      <c r="BI470" s="11">
        <v>0</v>
      </c>
      <c r="BJ470" s="13">
        <v>372.93</v>
      </c>
    </row>
    <row r="471" spans="1:62" x14ac:dyDescent="0.25">
      <c r="A471" s="10" t="s">
        <v>1228</v>
      </c>
      <c r="B471" s="11" t="s">
        <v>1174</v>
      </c>
      <c r="C471" s="11" t="s">
        <v>1175</v>
      </c>
      <c r="D471" s="11" t="s">
        <v>1229</v>
      </c>
      <c r="E471" s="11" t="s">
        <v>1229</v>
      </c>
      <c r="F471" s="11" t="s">
        <v>64</v>
      </c>
      <c r="G471" s="11" t="s">
        <v>1229</v>
      </c>
      <c r="H471" s="11" t="s">
        <v>281</v>
      </c>
      <c r="I471" s="11" t="s">
        <v>1176</v>
      </c>
      <c r="J471" s="11" t="s">
        <v>1177</v>
      </c>
      <c r="K471" s="28">
        <v>373</v>
      </c>
      <c r="L471" s="28">
        <f t="shared" si="8"/>
        <v>373</v>
      </c>
      <c r="M471" s="28" t="e">
        <f>L471*(VLOOKUP(I471,#REF!,2,FALSE))</f>
        <v>#REF!</v>
      </c>
      <c r="N471" s="11" t="s">
        <v>67</v>
      </c>
      <c r="O471" s="11" t="s">
        <v>68</v>
      </c>
      <c r="P471" s="11" t="s">
        <v>69</v>
      </c>
      <c r="Q471" s="12">
        <v>41718.345775462964</v>
      </c>
      <c r="R471" s="12">
        <v>45371.345775462964</v>
      </c>
      <c r="S471" s="11" t="s">
        <v>70</v>
      </c>
      <c r="T471" s="12">
        <v>45371</v>
      </c>
      <c r="U471" s="11" t="s">
        <v>71</v>
      </c>
      <c r="V471" s="11" t="s">
        <v>104</v>
      </c>
      <c r="W471" s="11" t="s">
        <v>73</v>
      </c>
      <c r="X471" s="11" t="s">
        <v>73</v>
      </c>
      <c r="Y471" s="11" t="s">
        <v>74</v>
      </c>
      <c r="Z471" s="11" t="s">
        <v>106</v>
      </c>
      <c r="AA471" s="11" t="s">
        <v>1178</v>
      </c>
      <c r="AB471" s="11" t="s">
        <v>1230</v>
      </c>
      <c r="AC471" s="11" t="s">
        <v>78</v>
      </c>
      <c r="AD471" s="12"/>
      <c r="AE471" s="12"/>
      <c r="AF471" s="11"/>
      <c r="AG471" s="11" t="s">
        <v>78</v>
      </c>
      <c r="AH471" s="11" t="s">
        <v>78</v>
      </c>
      <c r="AI471" s="12"/>
      <c r="AJ471" s="11" t="s">
        <v>1231</v>
      </c>
      <c r="AK471" s="11" t="s">
        <v>78</v>
      </c>
      <c r="AL471" s="11" t="b">
        <v>0</v>
      </c>
      <c r="AM471" s="11" t="s">
        <v>1232</v>
      </c>
      <c r="AN471" s="11" t="b">
        <v>0</v>
      </c>
      <c r="AO471" s="11" t="b">
        <v>0</v>
      </c>
      <c r="AP471" s="11" t="b">
        <v>0</v>
      </c>
      <c r="AQ471" s="11" t="b">
        <v>0</v>
      </c>
      <c r="AR471" s="11" t="b">
        <v>0</v>
      </c>
      <c r="AS471" s="11" t="s">
        <v>84</v>
      </c>
      <c r="AT471" s="11" t="b">
        <v>0</v>
      </c>
      <c r="AU471" s="11" t="s">
        <v>1210</v>
      </c>
      <c r="AV471" s="11" t="s">
        <v>1233</v>
      </c>
      <c r="AW471" s="11" t="s">
        <v>78</v>
      </c>
      <c r="AX471" s="12">
        <v>41738</v>
      </c>
      <c r="AY471" s="11" t="s">
        <v>85</v>
      </c>
      <c r="AZ471" s="11" t="s">
        <v>86</v>
      </c>
      <c r="BA471" s="11" t="s">
        <v>87</v>
      </c>
      <c r="BB471" s="11" t="b">
        <v>0</v>
      </c>
      <c r="BC471" s="11">
        <v>0</v>
      </c>
      <c r="BD471" s="11">
        <v>0</v>
      </c>
      <c r="BE471" s="11"/>
      <c r="BF471" s="11">
        <v>0</v>
      </c>
      <c r="BG471" s="11"/>
      <c r="BH471" s="11">
        <v>0</v>
      </c>
      <c r="BI471" s="11">
        <v>0</v>
      </c>
      <c r="BJ471" s="13">
        <v>373</v>
      </c>
    </row>
    <row r="472" spans="1:62" x14ac:dyDescent="0.25">
      <c r="A472" s="6" t="s">
        <v>859</v>
      </c>
      <c r="B472" s="7" t="s">
        <v>61</v>
      </c>
      <c r="C472" s="7" t="s">
        <v>62</v>
      </c>
      <c r="D472" s="7" t="s">
        <v>860</v>
      </c>
      <c r="E472" s="7" t="s">
        <v>860</v>
      </c>
      <c r="F472" s="7" t="s">
        <v>64</v>
      </c>
      <c r="G472" s="7" t="s">
        <v>860</v>
      </c>
      <c r="H472" s="7" t="s">
        <v>281</v>
      </c>
      <c r="I472" s="7" t="s">
        <v>66</v>
      </c>
      <c r="J472" s="7" t="s">
        <v>282</v>
      </c>
      <c r="K472" s="33">
        <v>373.64</v>
      </c>
      <c r="L472" s="33">
        <f t="shared" si="8"/>
        <v>373.64</v>
      </c>
      <c r="M472" s="33" t="e">
        <f>L472*(VLOOKUP(I472,#REF!,2,FALSE))</f>
        <v>#REF!</v>
      </c>
      <c r="N472" s="7" t="s">
        <v>67</v>
      </c>
      <c r="O472" s="7" t="s">
        <v>68</v>
      </c>
      <c r="P472" s="7" t="s">
        <v>69</v>
      </c>
      <c r="Q472" s="8">
        <v>44953.361863425926</v>
      </c>
      <c r="R472" s="8">
        <v>45318.574918981481</v>
      </c>
      <c r="S472" s="7" t="s">
        <v>70</v>
      </c>
      <c r="T472" s="8">
        <v>45318</v>
      </c>
      <c r="U472" s="7" t="s">
        <v>71</v>
      </c>
      <c r="V472" s="7" t="s">
        <v>104</v>
      </c>
      <c r="W472" s="7" t="s">
        <v>73</v>
      </c>
      <c r="X472" s="7" t="s">
        <v>73</v>
      </c>
      <c r="Y472" s="7" t="s">
        <v>74</v>
      </c>
      <c r="Z472" s="7" t="s">
        <v>75</v>
      </c>
      <c r="AA472" s="7" t="s">
        <v>76</v>
      </c>
      <c r="AB472" s="7" t="s">
        <v>861</v>
      </c>
      <c r="AC472" s="7" t="s">
        <v>78</v>
      </c>
      <c r="AD472" s="8"/>
      <c r="AE472" s="8"/>
      <c r="AF472" s="7"/>
      <c r="AG472" s="7" t="s">
        <v>78</v>
      </c>
      <c r="AH472" s="7" t="s">
        <v>78</v>
      </c>
      <c r="AI472" s="8"/>
      <c r="AJ472" s="7" t="s">
        <v>862</v>
      </c>
      <c r="AK472" s="7" t="s">
        <v>78</v>
      </c>
      <c r="AL472" s="7" t="b">
        <v>0</v>
      </c>
      <c r="AM472" s="7" t="s">
        <v>863</v>
      </c>
      <c r="AN472" s="7" t="b">
        <v>0</v>
      </c>
      <c r="AO472" s="7" t="b">
        <v>0</v>
      </c>
      <c r="AP472" s="7" t="b">
        <v>0</v>
      </c>
      <c r="AQ472" s="7" t="b">
        <v>0</v>
      </c>
      <c r="AR472" s="7" t="b">
        <v>0</v>
      </c>
      <c r="AS472" s="7" t="s">
        <v>84</v>
      </c>
      <c r="AT472" s="7" t="b">
        <v>0</v>
      </c>
      <c r="AU472" s="7" t="s">
        <v>710</v>
      </c>
      <c r="AV472" s="7" t="s">
        <v>78</v>
      </c>
      <c r="AW472" s="7" t="s">
        <v>78</v>
      </c>
      <c r="AX472" s="8">
        <v>44950</v>
      </c>
      <c r="AY472" s="7" t="s">
        <v>85</v>
      </c>
      <c r="AZ472" s="7" t="s">
        <v>86</v>
      </c>
      <c r="BA472" s="7" t="s">
        <v>87</v>
      </c>
      <c r="BB472" s="7" t="b">
        <v>0</v>
      </c>
      <c r="BC472" s="7">
        <v>0</v>
      </c>
      <c r="BD472" s="7">
        <v>0</v>
      </c>
      <c r="BE472" s="7"/>
      <c r="BF472" s="7">
        <v>0</v>
      </c>
      <c r="BG472" s="7"/>
      <c r="BH472" s="7">
        <v>0</v>
      </c>
      <c r="BI472" s="7">
        <v>0</v>
      </c>
      <c r="BJ472" s="9">
        <v>373.64</v>
      </c>
    </row>
    <row r="473" spans="1:62" x14ac:dyDescent="0.25">
      <c r="A473" s="10" t="s">
        <v>933</v>
      </c>
      <c r="B473" s="11" t="s">
        <v>225</v>
      </c>
      <c r="C473" s="11" t="s">
        <v>226</v>
      </c>
      <c r="D473" s="11" t="s">
        <v>934</v>
      </c>
      <c r="E473" s="11" t="s">
        <v>934</v>
      </c>
      <c r="F473" s="11" t="s">
        <v>168</v>
      </c>
      <c r="G473" s="11" t="s">
        <v>934</v>
      </c>
      <c r="H473" s="11" t="s">
        <v>281</v>
      </c>
      <c r="I473" s="11" t="s">
        <v>66</v>
      </c>
      <c r="J473" s="11" t="s">
        <v>320</v>
      </c>
      <c r="K473" s="28">
        <v>374.84</v>
      </c>
      <c r="L473" s="28">
        <f t="shared" si="8"/>
        <v>374.84</v>
      </c>
      <c r="M473" s="28" t="e">
        <f>L473*(VLOOKUP(I473,#REF!,2,FALSE))</f>
        <v>#REF!</v>
      </c>
      <c r="N473" s="11" t="s">
        <v>67</v>
      </c>
      <c r="O473" s="11" t="s">
        <v>68</v>
      </c>
      <c r="P473" s="11" t="s">
        <v>160</v>
      </c>
      <c r="Q473" s="12">
        <v>45028.397337962961</v>
      </c>
      <c r="R473" s="12">
        <v>45394.307488425926</v>
      </c>
      <c r="S473" s="11" t="s">
        <v>70</v>
      </c>
      <c r="T473" s="12">
        <v>45394</v>
      </c>
      <c r="U473" s="11" t="s">
        <v>71</v>
      </c>
      <c r="V473" s="11" t="s">
        <v>104</v>
      </c>
      <c r="W473" s="11" t="s">
        <v>73</v>
      </c>
      <c r="X473" s="11" t="s">
        <v>73</v>
      </c>
      <c r="Y473" s="11" t="s">
        <v>92</v>
      </c>
      <c r="Z473" s="11" t="s">
        <v>75</v>
      </c>
      <c r="AA473" s="11" t="s">
        <v>321</v>
      </c>
      <c r="AB473" s="11" t="s">
        <v>935</v>
      </c>
      <c r="AC473" s="11" t="s">
        <v>78</v>
      </c>
      <c r="AD473" s="12"/>
      <c r="AE473" s="12"/>
      <c r="AF473" s="11"/>
      <c r="AG473" s="11" t="s">
        <v>78</v>
      </c>
      <c r="AH473" s="11" t="s">
        <v>78</v>
      </c>
      <c r="AI473" s="12"/>
      <c r="AJ473" s="11" t="s">
        <v>936</v>
      </c>
      <c r="AK473" s="11" t="s">
        <v>78</v>
      </c>
      <c r="AL473" s="11" t="b">
        <v>0</v>
      </c>
      <c r="AM473" s="11" t="s">
        <v>937</v>
      </c>
      <c r="AN473" s="11" t="b">
        <v>0</v>
      </c>
      <c r="AO473" s="11" t="b">
        <v>0</v>
      </c>
      <c r="AP473" s="11" t="b">
        <v>0</v>
      </c>
      <c r="AQ473" s="11" t="b">
        <v>0</v>
      </c>
      <c r="AR473" s="11" t="b">
        <v>0</v>
      </c>
      <c r="AS473" s="11" t="s">
        <v>84</v>
      </c>
      <c r="AT473" s="11" t="b">
        <v>0</v>
      </c>
      <c r="AU473" s="11" t="s">
        <v>710</v>
      </c>
      <c r="AV473" s="11" t="s">
        <v>78</v>
      </c>
      <c r="AW473" s="11" t="s">
        <v>78</v>
      </c>
      <c r="AX473" s="12">
        <v>45001</v>
      </c>
      <c r="AY473" s="11" t="s">
        <v>85</v>
      </c>
      <c r="AZ473" s="11" t="s">
        <v>86</v>
      </c>
      <c r="BA473" s="11" t="s">
        <v>87</v>
      </c>
      <c r="BB473" s="11" t="b">
        <v>0</v>
      </c>
      <c r="BC473" s="11">
        <v>0</v>
      </c>
      <c r="BD473" s="11">
        <v>0</v>
      </c>
      <c r="BE473" s="11"/>
      <c r="BF473" s="11">
        <v>0</v>
      </c>
      <c r="BG473" s="11"/>
      <c r="BH473" s="11">
        <v>0</v>
      </c>
      <c r="BI473" s="11">
        <v>0</v>
      </c>
      <c r="BJ473" s="13">
        <v>374.84</v>
      </c>
    </row>
    <row r="474" spans="1:62" x14ac:dyDescent="0.25">
      <c r="A474" s="6" t="s">
        <v>243</v>
      </c>
      <c r="B474" s="7" t="s">
        <v>244</v>
      </c>
      <c r="C474" s="7" t="s">
        <v>245</v>
      </c>
      <c r="D474" s="7" t="s">
        <v>246</v>
      </c>
      <c r="E474" s="7" t="s">
        <v>246</v>
      </c>
      <c r="F474" s="7" t="s">
        <v>247</v>
      </c>
      <c r="G474" s="7" t="s">
        <v>246</v>
      </c>
      <c r="H474" s="7" t="s">
        <v>200</v>
      </c>
      <c r="I474" s="7" t="s">
        <v>248</v>
      </c>
      <c r="J474" s="7" t="s">
        <v>249</v>
      </c>
      <c r="K474" s="33">
        <v>376.11</v>
      </c>
      <c r="L474" s="33">
        <f t="shared" si="8"/>
        <v>376.11</v>
      </c>
      <c r="M474" s="33" t="e">
        <f>L474*(VLOOKUP(I474,#REF!,2,FALSE))</f>
        <v>#REF!</v>
      </c>
      <c r="N474" s="7" t="s">
        <v>67</v>
      </c>
      <c r="O474" s="7" t="s">
        <v>68</v>
      </c>
      <c r="P474" s="7" t="s">
        <v>69</v>
      </c>
      <c r="Q474" s="8">
        <v>42849.339328703703</v>
      </c>
      <c r="R474" s="8">
        <v>45406.339328703703</v>
      </c>
      <c r="S474" s="7" t="s">
        <v>70</v>
      </c>
      <c r="T474" s="8">
        <v>45406</v>
      </c>
      <c r="U474" s="7" t="s">
        <v>71</v>
      </c>
      <c r="V474" s="7" t="s">
        <v>104</v>
      </c>
      <c r="W474" s="7" t="s">
        <v>73</v>
      </c>
      <c r="X474" s="7" t="s">
        <v>73</v>
      </c>
      <c r="Y474" s="7" t="s">
        <v>105</v>
      </c>
      <c r="Z474" s="7" t="s">
        <v>250</v>
      </c>
      <c r="AA474" s="7" t="s">
        <v>251</v>
      </c>
      <c r="AB474" s="7" t="s">
        <v>252</v>
      </c>
      <c r="AC474" s="7" t="s">
        <v>253</v>
      </c>
      <c r="AD474" s="8">
        <v>45036</v>
      </c>
      <c r="AE474" s="8">
        <v>45040</v>
      </c>
      <c r="AF474" s="7" t="s">
        <v>254</v>
      </c>
      <c r="AG474" s="7" t="s">
        <v>80</v>
      </c>
      <c r="AH474" s="7" t="s">
        <v>255</v>
      </c>
      <c r="AI474" s="8">
        <v>45036</v>
      </c>
      <c r="AJ474" s="7" t="s">
        <v>78</v>
      </c>
      <c r="AK474" s="7" t="s">
        <v>256</v>
      </c>
      <c r="AL474" s="7" t="b">
        <v>0</v>
      </c>
      <c r="AM474" s="7" t="s">
        <v>257</v>
      </c>
      <c r="AN474" s="7" t="b">
        <v>0</v>
      </c>
      <c r="AO474" s="7" t="b">
        <v>0</v>
      </c>
      <c r="AP474" s="7" t="b">
        <v>0</v>
      </c>
      <c r="AQ474" s="7" t="b">
        <v>0</v>
      </c>
      <c r="AR474" s="7" t="b">
        <v>0</v>
      </c>
      <c r="AS474" s="7" t="s">
        <v>84</v>
      </c>
      <c r="AT474" s="7" t="b">
        <v>0</v>
      </c>
      <c r="AU474" s="7" t="s">
        <v>204</v>
      </c>
      <c r="AV474" s="7" t="s">
        <v>78</v>
      </c>
      <c r="AW474" s="7" t="s">
        <v>78</v>
      </c>
      <c r="AX474" s="8">
        <v>42866</v>
      </c>
      <c r="AY474" s="7" t="s">
        <v>85</v>
      </c>
      <c r="AZ474" s="7" t="s">
        <v>86</v>
      </c>
      <c r="BA474" s="7" t="s">
        <v>87</v>
      </c>
      <c r="BB474" s="7" t="b">
        <v>0</v>
      </c>
      <c r="BC474" s="7">
        <v>0</v>
      </c>
      <c r="BD474" s="7">
        <v>0</v>
      </c>
      <c r="BE474" s="7"/>
      <c r="BF474" s="7">
        <v>0</v>
      </c>
      <c r="BG474" s="7"/>
      <c r="BH474" s="7">
        <v>0</v>
      </c>
      <c r="BI474" s="7">
        <v>0</v>
      </c>
      <c r="BJ474" s="9">
        <v>376.11</v>
      </c>
    </row>
    <row r="475" spans="1:62" x14ac:dyDescent="0.25">
      <c r="A475" s="6" t="s">
        <v>420</v>
      </c>
      <c r="B475" s="7" t="s">
        <v>61</v>
      </c>
      <c r="C475" s="7" t="s">
        <v>62</v>
      </c>
      <c r="D475" s="7" t="s">
        <v>421</v>
      </c>
      <c r="E475" s="7" t="s">
        <v>422</v>
      </c>
      <c r="F475" s="7" t="s">
        <v>64</v>
      </c>
      <c r="G475" s="7" t="s">
        <v>422</v>
      </c>
      <c r="H475" s="7" t="s">
        <v>423</v>
      </c>
      <c r="I475" s="7" t="s">
        <v>66</v>
      </c>
      <c r="J475" s="7"/>
      <c r="K475" s="33">
        <v>378.25</v>
      </c>
      <c r="L475" s="33">
        <f t="shared" si="8"/>
        <v>378.25</v>
      </c>
      <c r="M475" s="33" t="e">
        <f>L475*(VLOOKUP(I475,#REF!,2,FALSE))</f>
        <v>#REF!</v>
      </c>
      <c r="N475" s="7" t="s">
        <v>67</v>
      </c>
      <c r="O475" s="7" t="s">
        <v>68</v>
      </c>
      <c r="P475" s="7" t="s">
        <v>69</v>
      </c>
      <c r="Q475" s="8">
        <v>43063.709467592591</v>
      </c>
      <c r="R475" s="8">
        <v>45254.709467592591</v>
      </c>
      <c r="S475" s="7" t="s">
        <v>70</v>
      </c>
      <c r="T475" s="8">
        <v>45254</v>
      </c>
      <c r="U475" s="7" t="s">
        <v>91</v>
      </c>
      <c r="V475" s="7" t="s">
        <v>104</v>
      </c>
      <c r="W475" s="7" t="s">
        <v>73</v>
      </c>
      <c r="X475" s="7" t="s">
        <v>73</v>
      </c>
      <c r="Y475" s="7" t="s">
        <v>74</v>
      </c>
      <c r="Z475" s="7" t="s">
        <v>75</v>
      </c>
      <c r="AA475" s="7" t="s">
        <v>122</v>
      </c>
      <c r="AB475" s="7" t="s">
        <v>424</v>
      </c>
      <c r="AC475" s="7" t="s">
        <v>78</v>
      </c>
      <c r="AD475" s="8"/>
      <c r="AE475" s="8"/>
      <c r="AF475" s="7"/>
      <c r="AG475" s="7" t="s">
        <v>78</v>
      </c>
      <c r="AH475" s="7" t="s">
        <v>78</v>
      </c>
      <c r="AI475" s="8"/>
      <c r="AJ475" s="7" t="s">
        <v>78</v>
      </c>
      <c r="AK475" s="7" t="s">
        <v>78</v>
      </c>
      <c r="AL475" s="7" t="b">
        <v>0</v>
      </c>
      <c r="AM475" s="7" t="s">
        <v>425</v>
      </c>
      <c r="AN475" s="7" t="b">
        <v>0</v>
      </c>
      <c r="AO475" s="7" t="b">
        <v>0</v>
      </c>
      <c r="AP475" s="7" t="b">
        <v>0</v>
      </c>
      <c r="AQ475" s="7" t="b">
        <v>0</v>
      </c>
      <c r="AR475" s="7" t="b">
        <v>0</v>
      </c>
      <c r="AS475" s="7" t="s">
        <v>96</v>
      </c>
      <c r="AT475" s="7" t="b">
        <v>0</v>
      </c>
      <c r="AU475" s="7" t="s">
        <v>78</v>
      </c>
      <c r="AV475" s="7" t="s">
        <v>78</v>
      </c>
      <c r="AW475" s="7" t="s">
        <v>78</v>
      </c>
      <c r="AX475" s="8">
        <v>43069</v>
      </c>
      <c r="AY475" s="7" t="s">
        <v>85</v>
      </c>
      <c r="AZ475" s="7" t="s">
        <v>86</v>
      </c>
      <c r="BA475" s="7" t="s">
        <v>87</v>
      </c>
      <c r="BB475" s="7" t="b">
        <v>0</v>
      </c>
      <c r="BC475" s="7">
        <v>1</v>
      </c>
      <c r="BD475" s="7">
        <v>0</v>
      </c>
      <c r="BE475" s="7">
        <v>0</v>
      </c>
      <c r="BF475" s="7">
        <v>0</v>
      </c>
      <c r="BG475" s="7"/>
      <c r="BH475" s="7">
        <v>0</v>
      </c>
      <c r="BI475" s="7">
        <v>0</v>
      </c>
      <c r="BJ475" s="9">
        <v>378.25</v>
      </c>
    </row>
    <row r="476" spans="1:62" x14ac:dyDescent="0.25">
      <c r="A476" s="6" t="s">
        <v>3041</v>
      </c>
      <c r="B476" s="7"/>
      <c r="C476" s="7"/>
      <c r="D476" s="7" t="s">
        <v>3042</v>
      </c>
      <c r="E476" s="7" t="s">
        <v>3042</v>
      </c>
      <c r="F476" s="7" t="s">
        <v>64</v>
      </c>
      <c r="G476" s="7" t="s">
        <v>3043</v>
      </c>
      <c r="H476" s="7" t="s">
        <v>2970</v>
      </c>
      <c r="I476" s="7" t="s">
        <v>2150</v>
      </c>
      <c r="J476" s="7" t="s">
        <v>2983</v>
      </c>
      <c r="K476" s="33">
        <v>381.5</v>
      </c>
      <c r="L476" s="33">
        <f t="shared" si="8"/>
        <v>381.5</v>
      </c>
      <c r="M476" s="33" t="e">
        <f>L476*(VLOOKUP(I476,#REF!,2,FALSE))</f>
        <v>#REF!</v>
      </c>
      <c r="N476" s="7" t="s">
        <v>67</v>
      </c>
      <c r="O476" s="7" t="s">
        <v>68</v>
      </c>
      <c r="P476" s="7" t="s">
        <v>160</v>
      </c>
      <c r="Q476" s="8">
        <v>44728.569293981483</v>
      </c>
      <c r="R476" s="8">
        <v>45459.569293981483</v>
      </c>
      <c r="S476" s="7" t="s">
        <v>70</v>
      </c>
      <c r="T476" s="8">
        <v>45276</v>
      </c>
      <c r="U476" s="7" t="s">
        <v>91</v>
      </c>
      <c r="V476" s="7" t="s">
        <v>72</v>
      </c>
      <c r="W476" s="7" t="s">
        <v>73</v>
      </c>
      <c r="X476" s="7" t="s">
        <v>73</v>
      </c>
      <c r="Y476" s="7" t="s">
        <v>2971</v>
      </c>
      <c r="Z476" s="7" t="s">
        <v>171</v>
      </c>
      <c r="AA476" s="7" t="s">
        <v>2972</v>
      </c>
      <c r="AB476" s="7" t="s">
        <v>3044</v>
      </c>
      <c r="AC476" s="7" t="s">
        <v>78</v>
      </c>
      <c r="AD476" s="8"/>
      <c r="AE476" s="8"/>
      <c r="AF476" s="7"/>
      <c r="AG476" s="7" t="s">
        <v>78</v>
      </c>
      <c r="AH476" s="7" t="s">
        <v>78</v>
      </c>
      <c r="AI476" s="8"/>
      <c r="AJ476" s="7" t="s">
        <v>78</v>
      </c>
      <c r="AK476" s="7" t="s">
        <v>78</v>
      </c>
      <c r="AL476" s="7" t="b">
        <v>0</v>
      </c>
      <c r="AM476" s="7" t="s">
        <v>3045</v>
      </c>
      <c r="AN476" s="7" t="b">
        <v>1</v>
      </c>
      <c r="AO476" s="7" t="b">
        <v>0</v>
      </c>
      <c r="AP476" s="7" t="b">
        <v>0</v>
      </c>
      <c r="AQ476" s="7" t="b">
        <v>0</v>
      </c>
      <c r="AR476" s="7" t="b">
        <v>0</v>
      </c>
      <c r="AS476" s="7" t="s">
        <v>96</v>
      </c>
      <c r="AT476" s="7" t="b">
        <v>0</v>
      </c>
      <c r="AU476" s="7" t="s">
        <v>3046</v>
      </c>
      <c r="AV476" s="7" t="s">
        <v>78</v>
      </c>
      <c r="AW476" s="7" t="s">
        <v>78</v>
      </c>
      <c r="AX476" s="8">
        <v>44734</v>
      </c>
      <c r="AY476" s="7" t="s">
        <v>85</v>
      </c>
      <c r="AZ476" s="7" t="s">
        <v>86</v>
      </c>
      <c r="BA476" s="7" t="s">
        <v>87</v>
      </c>
      <c r="BB476" s="7" t="b">
        <v>0</v>
      </c>
      <c r="BC476" s="7">
        <v>1</v>
      </c>
      <c r="BD476" s="7">
        <v>0</v>
      </c>
      <c r="BE476" s="7">
        <v>0</v>
      </c>
      <c r="BF476" s="7">
        <v>0</v>
      </c>
      <c r="BG476" s="7"/>
      <c r="BH476" s="7">
        <v>0</v>
      </c>
      <c r="BI476" s="7">
        <v>0</v>
      </c>
      <c r="BJ476" s="9">
        <v>381.5</v>
      </c>
    </row>
    <row r="477" spans="1:62" x14ac:dyDescent="0.25">
      <c r="A477" s="6" t="s">
        <v>2393</v>
      </c>
      <c r="B477" s="7" t="s">
        <v>61</v>
      </c>
      <c r="C477" s="7" t="s">
        <v>62</v>
      </c>
      <c r="D477" s="7" t="s">
        <v>2394</v>
      </c>
      <c r="E477" s="7" t="s">
        <v>2394</v>
      </c>
      <c r="F477" s="7" t="s">
        <v>64</v>
      </c>
      <c r="G477" s="7" t="s">
        <v>2394</v>
      </c>
      <c r="H477" s="7" t="s">
        <v>2330</v>
      </c>
      <c r="I477" s="7" t="s">
        <v>66</v>
      </c>
      <c r="J477" s="7" t="s">
        <v>2342</v>
      </c>
      <c r="K477" s="33">
        <v>382.38</v>
      </c>
      <c r="L477" s="33">
        <f t="shared" si="8"/>
        <v>382.38</v>
      </c>
      <c r="M477" s="33" t="e">
        <f>L477*(VLOOKUP(I477,#REF!,2,FALSE))</f>
        <v>#REF!</v>
      </c>
      <c r="N477" s="7" t="s">
        <v>67</v>
      </c>
      <c r="O477" s="7" t="s">
        <v>68</v>
      </c>
      <c r="P477" s="7" t="s">
        <v>69</v>
      </c>
      <c r="Q477" s="8">
        <v>42036.452106481483</v>
      </c>
      <c r="R477" s="8">
        <v>45323.452106481483</v>
      </c>
      <c r="S477" s="7" t="s">
        <v>70</v>
      </c>
      <c r="T477" s="8">
        <v>45323</v>
      </c>
      <c r="U477" s="7" t="s">
        <v>71</v>
      </c>
      <c r="V477" s="7" t="s">
        <v>104</v>
      </c>
      <c r="W477" s="7" t="s">
        <v>73</v>
      </c>
      <c r="X477" s="7" t="s">
        <v>73</v>
      </c>
      <c r="Y477" s="7" t="s">
        <v>2395</v>
      </c>
      <c r="Z477" s="7" t="s">
        <v>75</v>
      </c>
      <c r="AA477" s="7" t="s">
        <v>467</v>
      </c>
      <c r="AB477" s="7" t="s">
        <v>2396</v>
      </c>
      <c r="AC477" s="7" t="s">
        <v>78</v>
      </c>
      <c r="AD477" s="8"/>
      <c r="AE477" s="8"/>
      <c r="AF477" s="7"/>
      <c r="AG477" s="7" t="s">
        <v>78</v>
      </c>
      <c r="AH477" s="7" t="s">
        <v>78</v>
      </c>
      <c r="AI477" s="8"/>
      <c r="AJ477" s="7" t="s">
        <v>78</v>
      </c>
      <c r="AK477" s="7" t="s">
        <v>78</v>
      </c>
      <c r="AL477" s="7" t="b">
        <v>0</v>
      </c>
      <c r="AM477" s="7" t="s">
        <v>2397</v>
      </c>
      <c r="AN477" s="7" t="b">
        <v>0</v>
      </c>
      <c r="AO477" s="7" t="b">
        <v>0</v>
      </c>
      <c r="AP477" s="7" t="b">
        <v>0</v>
      </c>
      <c r="AQ477" s="7" t="b">
        <v>0</v>
      </c>
      <c r="AR477" s="7" t="b">
        <v>0</v>
      </c>
      <c r="AS477" s="7" t="s">
        <v>84</v>
      </c>
      <c r="AT477" s="7" t="b">
        <v>0</v>
      </c>
      <c r="AU477" s="7" t="s">
        <v>1700</v>
      </c>
      <c r="AV477" s="7" t="s">
        <v>78</v>
      </c>
      <c r="AW477" s="7" t="s">
        <v>78</v>
      </c>
      <c r="AX477" s="8">
        <v>42047</v>
      </c>
      <c r="AY477" s="7" t="s">
        <v>85</v>
      </c>
      <c r="AZ477" s="7" t="s">
        <v>86</v>
      </c>
      <c r="BA477" s="7" t="s">
        <v>87</v>
      </c>
      <c r="BB477" s="7" t="b">
        <v>0</v>
      </c>
      <c r="BC477" s="7">
        <v>1</v>
      </c>
      <c r="BD477" s="7">
        <v>1</v>
      </c>
      <c r="BE477" s="7">
        <v>150</v>
      </c>
      <c r="BF477" s="7">
        <v>0</v>
      </c>
      <c r="BG477" s="7"/>
      <c r="BH477" s="7">
        <v>0</v>
      </c>
      <c r="BI477" s="7">
        <v>0</v>
      </c>
      <c r="BJ477" s="9">
        <v>382.38</v>
      </c>
    </row>
    <row r="478" spans="1:62" x14ac:dyDescent="0.25">
      <c r="A478" s="10" t="s">
        <v>845</v>
      </c>
      <c r="B478" s="11" t="s">
        <v>61</v>
      </c>
      <c r="C478" s="11" t="s">
        <v>62</v>
      </c>
      <c r="D478" s="11" t="s">
        <v>846</v>
      </c>
      <c r="E478" s="11" t="s">
        <v>846</v>
      </c>
      <c r="F478" s="11" t="s">
        <v>64</v>
      </c>
      <c r="G478" s="11" t="s">
        <v>846</v>
      </c>
      <c r="H478" s="11" t="s">
        <v>281</v>
      </c>
      <c r="I478" s="11" t="s">
        <v>66</v>
      </c>
      <c r="J478" s="11" t="s">
        <v>282</v>
      </c>
      <c r="K478" s="28">
        <v>382.87</v>
      </c>
      <c r="L478" s="28">
        <f t="shared" si="8"/>
        <v>382.87</v>
      </c>
      <c r="M478" s="28" t="e">
        <f>L478*(VLOOKUP(I478,#REF!,2,FALSE))</f>
        <v>#REF!</v>
      </c>
      <c r="N478" s="11" t="s">
        <v>67</v>
      </c>
      <c r="O478" s="11" t="s">
        <v>68</v>
      </c>
      <c r="P478" s="11" t="s">
        <v>69</v>
      </c>
      <c r="Q478" s="12">
        <v>44970.663553240738</v>
      </c>
      <c r="R478" s="12">
        <v>45335.491215277776</v>
      </c>
      <c r="S478" s="11" t="s">
        <v>70</v>
      </c>
      <c r="T478" s="12">
        <v>45335</v>
      </c>
      <c r="U478" s="11" t="s">
        <v>71</v>
      </c>
      <c r="V478" s="11" t="s">
        <v>104</v>
      </c>
      <c r="W478" s="11" t="s">
        <v>73</v>
      </c>
      <c r="X478" s="11" t="s">
        <v>73</v>
      </c>
      <c r="Y478" s="11" t="s">
        <v>287</v>
      </c>
      <c r="Z478" s="11" t="s">
        <v>75</v>
      </c>
      <c r="AA478" s="11" t="s">
        <v>122</v>
      </c>
      <c r="AB478" s="11" t="s">
        <v>847</v>
      </c>
      <c r="AC478" s="11" t="s">
        <v>78</v>
      </c>
      <c r="AD478" s="12"/>
      <c r="AE478" s="12"/>
      <c r="AF478" s="11"/>
      <c r="AG478" s="11" t="s">
        <v>78</v>
      </c>
      <c r="AH478" s="11" t="s">
        <v>78</v>
      </c>
      <c r="AI478" s="12"/>
      <c r="AJ478" s="11" t="s">
        <v>848</v>
      </c>
      <c r="AK478" s="11" t="s">
        <v>78</v>
      </c>
      <c r="AL478" s="11" t="b">
        <v>0</v>
      </c>
      <c r="AM478" s="11" t="s">
        <v>849</v>
      </c>
      <c r="AN478" s="11" t="b">
        <v>0</v>
      </c>
      <c r="AO478" s="11" t="b">
        <v>0</v>
      </c>
      <c r="AP478" s="11" t="b">
        <v>0</v>
      </c>
      <c r="AQ478" s="11" t="b">
        <v>0</v>
      </c>
      <c r="AR478" s="11" t="b">
        <v>0</v>
      </c>
      <c r="AS478" s="11" t="s">
        <v>84</v>
      </c>
      <c r="AT478" s="11" t="b">
        <v>0</v>
      </c>
      <c r="AU478" s="11" t="s">
        <v>710</v>
      </c>
      <c r="AV478" s="11" t="s">
        <v>78</v>
      </c>
      <c r="AW478" s="11" t="s">
        <v>78</v>
      </c>
      <c r="AX478" s="12">
        <v>44946</v>
      </c>
      <c r="AY478" s="11" t="s">
        <v>85</v>
      </c>
      <c r="AZ478" s="11" t="s">
        <v>86</v>
      </c>
      <c r="BA478" s="11" t="s">
        <v>87</v>
      </c>
      <c r="BB478" s="11" t="b">
        <v>0</v>
      </c>
      <c r="BC478" s="11">
        <v>0</v>
      </c>
      <c r="BD478" s="11">
        <v>0</v>
      </c>
      <c r="BE478" s="11"/>
      <c r="BF478" s="11">
        <v>0</v>
      </c>
      <c r="BG478" s="11"/>
      <c r="BH478" s="11">
        <v>0</v>
      </c>
      <c r="BI478" s="11">
        <v>0</v>
      </c>
      <c r="BJ478" s="13">
        <v>382.87</v>
      </c>
    </row>
    <row r="479" spans="1:62" x14ac:dyDescent="0.25">
      <c r="A479" s="10" t="s">
        <v>864</v>
      </c>
      <c r="B479" s="11" t="s">
        <v>61</v>
      </c>
      <c r="C479" s="11" t="s">
        <v>62</v>
      </c>
      <c r="D479" s="11" t="s">
        <v>865</v>
      </c>
      <c r="E479" s="11" t="s">
        <v>865</v>
      </c>
      <c r="F479" s="11" t="s">
        <v>64</v>
      </c>
      <c r="G479" s="11" t="s">
        <v>865</v>
      </c>
      <c r="H479" s="11" t="s">
        <v>281</v>
      </c>
      <c r="I479" s="11" t="s">
        <v>66</v>
      </c>
      <c r="J479" s="11" t="s">
        <v>282</v>
      </c>
      <c r="K479" s="28">
        <v>384.17</v>
      </c>
      <c r="L479" s="28">
        <f t="shared" si="8"/>
        <v>384.17</v>
      </c>
      <c r="M479" s="28" t="e">
        <f>L479*(VLOOKUP(I479,#REF!,2,FALSE))</f>
        <v>#REF!</v>
      </c>
      <c r="N479" s="11" t="s">
        <v>67</v>
      </c>
      <c r="O479" s="11" t="s">
        <v>68</v>
      </c>
      <c r="P479" s="11" t="s">
        <v>69</v>
      </c>
      <c r="Q479" s="12">
        <v>44972.564120370371</v>
      </c>
      <c r="R479" s="12">
        <v>45337.317928240744</v>
      </c>
      <c r="S479" s="11" t="s">
        <v>70</v>
      </c>
      <c r="T479" s="12">
        <v>45337</v>
      </c>
      <c r="U479" s="11" t="s">
        <v>71</v>
      </c>
      <c r="V479" s="11" t="s">
        <v>104</v>
      </c>
      <c r="W479" s="11" t="s">
        <v>73</v>
      </c>
      <c r="X479" s="11" t="s">
        <v>73</v>
      </c>
      <c r="Y479" s="11" t="s">
        <v>135</v>
      </c>
      <c r="Z479" s="11" t="s">
        <v>75</v>
      </c>
      <c r="AA479" s="11" t="s">
        <v>122</v>
      </c>
      <c r="AB479" s="11" t="s">
        <v>866</v>
      </c>
      <c r="AC479" s="11" t="s">
        <v>78</v>
      </c>
      <c r="AD479" s="12"/>
      <c r="AE479" s="12"/>
      <c r="AF479" s="11"/>
      <c r="AG479" s="11" t="s">
        <v>78</v>
      </c>
      <c r="AH479" s="11" t="s">
        <v>78</v>
      </c>
      <c r="AI479" s="12"/>
      <c r="AJ479" s="11" t="s">
        <v>867</v>
      </c>
      <c r="AK479" s="11" t="s">
        <v>78</v>
      </c>
      <c r="AL479" s="11" t="b">
        <v>0</v>
      </c>
      <c r="AM479" s="11" t="s">
        <v>868</v>
      </c>
      <c r="AN479" s="11" t="b">
        <v>0</v>
      </c>
      <c r="AO479" s="11" t="b">
        <v>0</v>
      </c>
      <c r="AP479" s="11" t="b">
        <v>0</v>
      </c>
      <c r="AQ479" s="11" t="b">
        <v>0</v>
      </c>
      <c r="AR479" s="11" t="b">
        <v>0</v>
      </c>
      <c r="AS479" s="11" t="s">
        <v>84</v>
      </c>
      <c r="AT479" s="11" t="b">
        <v>0</v>
      </c>
      <c r="AU479" s="11" t="s">
        <v>710</v>
      </c>
      <c r="AV479" s="11" t="s">
        <v>78</v>
      </c>
      <c r="AW479" s="11" t="s">
        <v>78</v>
      </c>
      <c r="AX479" s="12">
        <v>44951</v>
      </c>
      <c r="AY479" s="11" t="s">
        <v>85</v>
      </c>
      <c r="AZ479" s="11" t="s">
        <v>86</v>
      </c>
      <c r="BA479" s="11" t="s">
        <v>87</v>
      </c>
      <c r="BB479" s="11" t="b">
        <v>0</v>
      </c>
      <c r="BC479" s="11">
        <v>0</v>
      </c>
      <c r="BD479" s="11">
        <v>0</v>
      </c>
      <c r="BE479" s="11"/>
      <c r="BF479" s="11">
        <v>0</v>
      </c>
      <c r="BG479" s="11"/>
      <c r="BH479" s="11">
        <v>0</v>
      </c>
      <c r="BI479" s="11">
        <v>0</v>
      </c>
      <c r="BJ479" s="13">
        <v>384.17</v>
      </c>
    </row>
    <row r="480" spans="1:62" x14ac:dyDescent="0.25">
      <c r="A480" s="6" t="s">
        <v>2438</v>
      </c>
      <c r="B480" s="7" t="s">
        <v>61</v>
      </c>
      <c r="C480" s="7" t="s">
        <v>62</v>
      </c>
      <c r="D480" s="7" t="s">
        <v>2439</v>
      </c>
      <c r="E480" s="7" t="s">
        <v>2439</v>
      </c>
      <c r="F480" s="7" t="s">
        <v>64</v>
      </c>
      <c r="G480" s="7" t="s">
        <v>2439</v>
      </c>
      <c r="H480" s="7" t="s">
        <v>2330</v>
      </c>
      <c r="I480" s="7" t="s">
        <v>66</v>
      </c>
      <c r="J480" s="7" t="s">
        <v>2342</v>
      </c>
      <c r="K480" s="33">
        <v>384.37</v>
      </c>
      <c r="L480" s="33">
        <f t="shared" si="8"/>
        <v>384.37</v>
      </c>
      <c r="M480" s="33" t="e">
        <f>L480*(VLOOKUP(I480,#REF!,2,FALSE))</f>
        <v>#REF!</v>
      </c>
      <c r="N480" s="7" t="s">
        <v>67</v>
      </c>
      <c r="O480" s="7" t="s">
        <v>68</v>
      </c>
      <c r="P480" s="7" t="s">
        <v>69</v>
      </c>
      <c r="Q480" s="8">
        <v>43584.351377314815</v>
      </c>
      <c r="R480" s="8">
        <v>45411.351377314815</v>
      </c>
      <c r="S480" s="7" t="s">
        <v>70</v>
      </c>
      <c r="T480" s="8">
        <v>45411</v>
      </c>
      <c r="U480" s="7" t="s">
        <v>71</v>
      </c>
      <c r="V480" s="7" t="s">
        <v>104</v>
      </c>
      <c r="W480" s="7" t="s">
        <v>73</v>
      </c>
      <c r="X480" s="7" t="s">
        <v>73</v>
      </c>
      <c r="Y480" s="7" t="s">
        <v>105</v>
      </c>
      <c r="Z480" s="7" t="s">
        <v>75</v>
      </c>
      <c r="AA480" s="7" t="s">
        <v>76</v>
      </c>
      <c r="AB480" s="7" t="s">
        <v>2440</v>
      </c>
      <c r="AC480" s="7" t="s">
        <v>78</v>
      </c>
      <c r="AD480" s="8"/>
      <c r="AE480" s="8"/>
      <c r="AF480" s="7"/>
      <c r="AG480" s="7" t="s">
        <v>78</v>
      </c>
      <c r="AH480" s="7" t="s">
        <v>78</v>
      </c>
      <c r="AI480" s="8"/>
      <c r="AJ480" s="7" t="s">
        <v>78</v>
      </c>
      <c r="AK480" s="7" t="s">
        <v>78</v>
      </c>
      <c r="AL480" s="7" t="b">
        <v>0</v>
      </c>
      <c r="AM480" s="7" t="s">
        <v>2441</v>
      </c>
      <c r="AN480" s="7" t="b">
        <v>0</v>
      </c>
      <c r="AO480" s="7" t="b">
        <v>0</v>
      </c>
      <c r="AP480" s="7" t="b">
        <v>0</v>
      </c>
      <c r="AQ480" s="7" t="b">
        <v>0</v>
      </c>
      <c r="AR480" s="7" t="b">
        <v>0</v>
      </c>
      <c r="AS480" s="7" t="s">
        <v>84</v>
      </c>
      <c r="AT480" s="7" t="b">
        <v>0</v>
      </c>
      <c r="AU480" s="7" t="s">
        <v>2437</v>
      </c>
      <c r="AV480" s="7" t="s">
        <v>78</v>
      </c>
      <c r="AW480" s="7" t="s">
        <v>78</v>
      </c>
      <c r="AX480" s="8">
        <v>43607</v>
      </c>
      <c r="AY480" s="7" t="s">
        <v>85</v>
      </c>
      <c r="AZ480" s="7" t="s">
        <v>86</v>
      </c>
      <c r="BA480" s="7" t="s">
        <v>87</v>
      </c>
      <c r="BB480" s="7" t="b">
        <v>0</v>
      </c>
      <c r="BC480" s="7">
        <v>2</v>
      </c>
      <c r="BD480" s="7">
        <v>2</v>
      </c>
      <c r="BE480" s="7">
        <v>1764</v>
      </c>
      <c r="BF480" s="7">
        <v>0</v>
      </c>
      <c r="BG480" s="7"/>
      <c r="BH480" s="7">
        <v>0</v>
      </c>
      <c r="BI480" s="7">
        <v>0</v>
      </c>
      <c r="BJ480" s="9">
        <v>384.37</v>
      </c>
    </row>
    <row r="481" spans="1:62" x14ac:dyDescent="0.25">
      <c r="A481" s="6" t="s">
        <v>3187</v>
      </c>
      <c r="B481" s="7" t="s">
        <v>2271</v>
      </c>
      <c r="C481" s="7" t="s">
        <v>2272</v>
      </c>
      <c r="D481" s="7" t="s">
        <v>3188</v>
      </c>
      <c r="E481" s="7" t="s">
        <v>3188</v>
      </c>
      <c r="F481" s="7" t="s">
        <v>64</v>
      </c>
      <c r="G481" s="7" t="s">
        <v>3188</v>
      </c>
      <c r="H481" s="7" t="s">
        <v>65</v>
      </c>
      <c r="I481" s="7" t="s">
        <v>2274</v>
      </c>
      <c r="J481" s="7"/>
      <c r="K481" s="33">
        <v>384.58</v>
      </c>
      <c r="L481" s="33">
        <f t="shared" si="8"/>
        <v>384.58</v>
      </c>
      <c r="M481" s="33" t="e">
        <f>L481*(VLOOKUP(I481,#REF!,2,FALSE))</f>
        <v>#REF!</v>
      </c>
      <c r="N481" s="7" t="s">
        <v>67</v>
      </c>
      <c r="O481" s="7" t="s">
        <v>68</v>
      </c>
      <c r="P481" s="7" t="s">
        <v>69</v>
      </c>
      <c r="Q481" s="8">
        <v>37362</v>
      </c>
      <c r="R481" s="8">
        <v>45398</v>
      </c>
      <c r="S481" s="7" t="s">
        <v>78</v>
      </c>
      <c r="T481" s="8">
        <v>45398</v>
      </c>
      <c r="U481" s="7" t="s">
        <v>91</v>
      </c>
      <c r="V481" s="7" t="s">
        <v>104</v>
      </c>
      <c r="W481" s="7" t="s">
        <v>73</v>
      </c>
      <c r="X481" s="7" t="s">
        <v>73</v>
      </c>
      <c r="Y481" s="7" t="s">
        <v>74</v>
      </c>
      <c r="Z481" s="7" t="s">
        <v>106</v>
      </c>
      <c r="AA481" s="7" t="s">
        <v>2276</v>
      </c>
      <c r="AB481" s="7" t="s">
        <v>3189</v>
      </c>
      <c r="AC481" s="7" t="s">
        <v>78</v>
      </c>
      <c r="AD481" s="8"/>
      <c r="AE481" s="8"/>
      <c r="AF481" s="7" t="s">
        <v>3190</v>
      </c>
      <c r="AG481" s="7" t="s">
        <v>80</v>
      </c>
      <c r="AH481" s="7" t="s">
        <v>3191</v>
      </c>
      <c r="AI481" s="8">
        <v>40984</v>
      </c>
      <c r="AJ481" s="7" t="s">
        <v>78</v>
      </c>
      <c r="AK481" s="7" t="s">
        <v>78</v>
      </c>
      <c r="AL481" s="7" t="b">
        <v>1</v>
      </c>
      <c r="AM481" s="7" t="s">
        <v>3192</v>
      </c>
      <c r="AN481" s="7" t="b">
        <v>0</v>
      </c>
      <c r="AO481" s="7" t="b">
        <v>0</v>
      </c>
      <c r="AP481" s="7" t="b">
        <v>0</v>
      </c>
      <c r="AQ481" s="7" t="b">
        <v>0</v>
      </c>
      <c r="AR481" s="7" t="b">
        <v>0</v>
      </c>
      <c r="AS481" s="7" t="s">
        <v>96</v>
      </c>
      <c r="AT481" s="7" t="b">
        <v>0</v>
      </c>
      <c r="AU481" s="7" t="s">
        <v>78</v>
      </c>
      <c r="AV481" s="7" t="s">
        <v>78</v>
      </c>
      <c r="AW481" s="7" t="s">
        <v>78</v>
      </c>
      <c r="AX481" s="8">
        <v>37363</v>
      </c>
      <c r="AY481" s="7" t="s">
        <v>85</v>
      </c>
      <c r="AZ481" s="7" t="s">
        <v>86</v>
      </c>
      <c r="BA481" s="7" t="s">
        <v>87</v>
      </c>
      <c r="BB481" s="7" t="b">
        <v>0</v>
      </c>
      <c r="BC481" s="7">
        <v>0</v>
      </c>
      <c r="BD481" s="7">
        <v>0</v>
      </c>
      <c r="BE481" s="7"/>
      <c r="BF481" s="7">
        <v>0</v>
      </c>
      <c r="BG481" s="7"/>
      <c r="BH481" s="7">
        <v>0</v>
      </c>
      <c r="BI481" s="7">
        <v>0</v>
      </c>
      <c r="BJ481" s="9">
        <v>384.58</v>
      </c>
    </row>
    <row r="482" spans="1:62" x14ac:dyDescent="0.25">
      <c r="A482" s="6" t="s">
        <v>1896</v>
      </c>
      <c r="B482" s="7" t="s">
        <v>1395</v>
      </c>
      <c r="C482" s="7" t="s">
        <v>1396</v>
      </c>
      <c r="D482" s="7" t="s">
        <v>1897</v>
      </c>
      <c r="E482" s="7" t="s">
        <v>1897</v>
      </c>
      <c r="F482" s="7" t="s">
        <v>64</v>
      </c>
      <c r="G482" s="7" t="s">
        <v>1897</v>
      </c>
      <c r="H482" s="7" t="s">
        <v>532</v>
      </c>
      <c r="I482" s="7" t="s">
        <v>1397</v>
      </c>
      <c r="J482" s="7"/>
      <c r="K482" s="33">
        <v>385.28</v>
      </c>
      <c r="L482" s="33">
        <f t="shared" si="8"/>
        <v>385.28</v>
      </c>
      <c r="M482" s="33" t="e">
        <f>L482*(VLOOKUP(I482,#REF!,2,FALSE))</f>
        <v>#REF!</v>
      </c>
      <c r="N482" s="7" t="s">
        <v>67</v>
      </c>
      <c r="O482" s="7" t="s">
        <v>68</v>
      </c>
      <c r="P482" s="7" t="s">
        <v>69</v>
      </c>
      <c r="Q482" s="8">
        <v>39600</v>
      </c>
      <c r="R482" s="8">
        <v>45444</v>
      </c>
      <c r="S482" s="7" t="s">
        <v>78</v>
      </c>
      <c r="T482" s="8">
        <v>45444</v>
      </c>
      <c r="U482" s="7" t="s">
        <v>91</v>
      </c>
      <c r="V482" s="7" t="s">
        <v>104</v>
      </c>
      <c r="W482" s="7" t="s">
        <v>73</v>
      </c>
      <c r="X482" s="7" t="s">
        <v>73</v>
      </c>
      <c r="Y482" s="7" t="s">
        <v>135</v>
      </c>
      <c r="Z482" s="7" t="s">
        <v>106</v>
      </c>
      <c r="AA482" s="7" t="s">
        <v>1398</v>
      </c>
      <c r="AB482" s="7" t="s">
        <v>1898</v>
      </c>
      <c r="AC482" s="7" t="s">
        <v>78</v>
      </c>
      <c r="AD482" s="8"/>
      <c r="AE482" s="8"/>
      <c r="AF482" s="7"/>
      <c r="AG482" s="7" t="s">
        <v>78</v>
      </c>
      <c r="AH482" s="7" t="s">
        <v>78</v>
      </c>
      <c r="AI482" s="8"/>
      <c r="AJ482" s="7" t="s">
        <v>78</v>
      </c>
      <c r="AK482" s="7" t="s">
        <v>78</v>
      </c>
      <c r="AL482" s="7" t="b">
        <v>1</v>
      </c>
      <c r="AM482" s="7" t="s">
        <v>1899</v>
      </c>
      <c r="AN482" s="7" t="b">
        <v>0</v>
      </c>
      <c r="AO482" s="7" t="b">
        <v>0</v>
      </c>
      <c r="AP482" s="7" t="b">
        <v>0</v>
      </c>
      <c r="AQ482" s="7" t="b">
        <v>0</v>
      </c>
      <c r="AR482" s="7" t="b">
        <v>0</v>
      </c>
      <c r="AS482" s="7" t="s">
        <v>96</v>
      </c>
      <c r="AT482" s="7" t="b">
        <v>0</v>
      </c>
      <c r="AU482" s="7" t="s">
        <v>78</v>
      </c>
      <c r="AV482" s="7" t="s">
        <v>78</v>
      </c>
      <c r="AW482" s="7" t="s">
        <v>78</v>
      </c>
      <c r="AX482" s="8">
        <v>39835</v>
      </c>
      <c r="AY482" s="7" t="s">
        <v>85</v>
      </c>
      <c r="AZ482" s="7" t="s">
        <v>86</v>
      </c>
      <c r="BA482" s="7" t="s">
        <v>87</v>
      </c>
      <c r="BB482" s="7" t="b">
        <v>0</v>
      </c>
      <c r="BC482" s="7">
        <v>1</v>
      </c>
      <c r="BD482" s="7">
        <v>1</v>
      </c>
      <c r="BE482" s="7">
        <v>58.84</v>
      </c>
      <c r="BF482" s="7">
        <v>0</v>
      </c>
      <c r="BG482" s="7"/>
      <c r="BH482" s="7">
        <v>0</v>
      </c>
      <c r="BI482" s="7">
        <v>0</v>
      </c>
      <c r="BJ482" s="9">
        <v>385.28</v>
      </c>
    </row>
    <row r="483" spans="1:62" x14ac:dyDescent="0.25">
      <c r="A483" s="6" t="s">
        <v>840</v>
      </c>
      <c r="B483" s="7" t="s">
        <v>61</v>
      </c>
      <c r="C483" s="7" t="s">
        <v>62</v>
      </c>
      <c r="D483" s="7" t="s">
        <v>841</v>
      </c>
      <c r="E483" s="7" t="s">
        <v>841</v>
      </c>
      <c r="F483" s="7" t="s">
        <v>64</v>
      </c>
      <c r="G483" s="7" t="s">
        <v>841</v>
      </c>
      <c r="H483" s="7" t="s">
        <v>281</v>
      </c>
      <c r="I483" s="7" t="s">
        <v>66</v>
      </c>
      <c r="J483" s="7" t="s">
        <v>282</v>
      </c>
      <c r="K483" s="33">
        <v>385.93</v>
      </c>
      <c r="L483" s="33">
        <f t="shared" si="8"/>
        <v>385.93</v>
      </c>
      <c r="M483" s="33" t="e">
        <f>L483*(VLOOKUP(I483,#REF!,2,FALSE))</f>
        <v>#REF!</v>
      </c>
      <c r="N483" s="7" t="s">
        <v>67</v>
      </c>
      <c r="O483" s="7" t="s">
        <v>68</v>
      </c>
      <c r="P483" s="7" t="s">
        <v>69</v>
      </c>
      <c r="Q483" s="8">
        <v>44968.814467592594</v>
      </c>
      <c r="R483" s="8">
        <v>45333.53365740741</v>
      </c>
      <c r="S483" s="7" t="s">
        <v>70</v>
      </c>
      <c r="T483" s="8">
        <v>45333</v>
      </c>
      <c r="U483" s="7" t="s">
        <v>71</v>
      </c>
      <c r="V483" s="7" t="s">
        <v>104</v>
      </c>
      <c r="W483" s="7" t="s">
        <v>73</v>
      </c>
      <c r="X483" s="7" t="s">
        <v>73</v>
      </c>
      <c r="Y483" s="7" t="s">
        <v>74</v>
      </c>
      <c r="Z483" s="7" t="s">
        <v>75</v>
      </c>
      <c r="AA483" s="7" t="s">
        <v>122</v>
      </c>
      <c r="AB483" s="7" t="s">
        <v>842</v>
      </c>
      <c r="AC483" s="7" t="s">
        <v>78</v>
      </c>
      <c r="AD483" s="8"/>
      <c r="AE483" s="8"/>
      <c r="AF483" s="7"/>
      <c r="AG483" s="7" t="s">
        <v>78</v>
      </c>
      <c r="AH483" s="7" t="s">
        <v>78</v>
      </c>
      <c r="AI483" s="8"/>
      <c r="AJ483" s="7" t="s">
        <v>843</v>
      </c>
      <c r="AK483" s="7" t="s">
        <v>78</v>
      </c>
      <c r="AL483" s="7" t="b">
        <v>0</v>
      </c>
      <c r="AM483" s="7" t="s">
        <v>844</v>
      </c>
      <c r="AN483" s="7" t="b">
        <v>0</v>
      </c>
      <c r="AO483" s="7" t="b">
        <v>0</v>
      </c>
      <c r="AP483" s="7" t="b">
        <v>0</v>
      </c>
      <c r="AQ483" s="7" t="b">
        <v>0</v>
      </c>
      <c r="AR483" s="7" t="b">
        <v>0</v>
      </c>
      <c r="AS483" s="7" t="s">
        <v>84</v>
      </c>
      <c r="AT483" s="7" t="b">
        <v>0</v>
      </c>
      <c r="AU483" s="7" t="s">
        <v>710</v>
      </c>
      <c r="AV483" s="7" t="s">
        <v>78</v>
      </c>
      <c r="AW483" s="7" t="s">
        <v>78</v>
      </c>
      <c r="AX483" s="8">
        <v>44944</v>
      </c>
      <c r="AY483" s="7" t="s">
        <v>85</v>
      </c>
      <c r="AZ483" s="7" t="s">
        <v>86</v>
      </c>
      <c r="BA483" s="7" t="s">
        <v>87</v>
      </c>
      <c r="BB483" s="7" t="b">
        <v>0</v>
      </c>
      <c r="BC483" s="7">
        <v>0</v>
      </c>
      <c r="BD483" s="7">
        <v>0</v>
      </c>
      <c r="BE483" s="7"/>
      <c r="BF483" s="7">
        <v>0</v>
      </c>
      <c r="BG483" s="7"/>
      <c r="BH483" s="7">
        <v>1</v>
      </c>
      <c r="BI483" s="7">
        <v>1000</v>
      </c>
      <c r="BJ483" s="9">
        <v>385.93</v>
      </c>
    </row>
    <row r="484" spans="1:62" x14ac:dyDescent="0.25">
      <c r="A484" s="6" t="s">
        <v>285</v>
      </c>
      <c r="B484" s="7" t="s">
        <v>61</v>
      </c>
      <c r="C484" s="7" t="s">
        <v>62</v>
      </c>
      <c r="D484" s="7" t="s">
        <v>286</v>
      </c>
      <c r="E484" s="7" t="s">
        <v>286</v>
      </c>
      <c r="F484" s="7" t="s">
        <v>64</v>
      </c>
      <c r="G484" s="7" t="s">
        <v>286</v>
      </c>
      <c r="H484" s="7" t="s">
        <v>281</v>
      </c>
      <c r="I484" s="7" t="s">
        <v>66</v>
      </c>
      <c r="J484" s="7" t="s">
        <v>282</v>
      </c>
      <c r="K484" s="33">
        <v>389.17</v>
      </c>
      <c r="L484" s="33">
        <f t="shared" si="8"/>
        <v>389.17</v>
      </c>
      <c r="M484" s="33" t="e">
        <f>L484*(VLOOKUP(I484,#REF!,2,FALSE))</f>
        <v>#REF!</v>
      </c>
      <c r="N484" s="7" t="s">
        <v>67</v>
      </c>
      <c r="O484" s="7" t="s">
        <v>68</v>
      </c>
      <c r="P484" s="7" t="s">
        <v>69</v>
      </c>
      <c r="Q484" s="8">
        <v>41104.445821759262</v>
      </c>
      <c r="R484" s="8">
        <v>45487.489965277775</v>
      </c>
      <c r="S484" s="7" t="s">
        <v>70</v>
      </c>
      <c r="T484" s="8">
        <v>45487</v>
      </c>
      <c r="U484" s="7" t="s">
        <v>71</v>
      </c>
      <c r="V484" s="7" t="s">
        <v>104</v>
      </c>
      <c r="W484" s="7" t="s">
        <v>73</v>
      </c>
      <c r="X484" s="7" t="s">
        <v>73</v>
      </c>
      <c r="Y484" s="7" t="s">
        <v>287</v>
      </c>
      <c r="Z484" s="7" t="s">
        <v>75</v>
      </c>
      <c r="AA484" s="7" t="s">
        <v>288</v>
      </c>
      <c r="AB484" s="7" t="s">
        <v>289</v>
      </c>
      <c r="AC484" s="7" t="s">
        <v>78</v>
      </c>
      <c r="AD484" s="8"/>
      <c r="AE484" s="8"/>
      <c r="AF484" s="7"/>
      <c r="AG484" s="7" t="s">
        <v>78</v>
      </c>
      <c r="AH484" s="7" t="s">
        <v>78</v>
      </c>
      <c r="AI484" s="8"/>
      <c r="AJ484" s="7" t="s">
        <v>290</v>
      </c>
      <c r="AK484" s="7" t="s">
        <v>78</v>
      </c>
      <c r="AL484" s="7" t="b">
        <v>0</v>
      </c>
      <c r="AM484" s="7" t="s">
        <v>291</v>
      </c>
      <c r="AN484" s="7" t="b">
        <v>0</v>
      </c>
      <c r="AO484" s="7" t="b">
        <v>0</v>
      </c>
      <c r="AP484" s="7" t="b">
        <v>0</v>
      </c>
      <c r="AQ484" s="7" t="b">
        <v>0</v>
      </c>
      <c r="AR484" s="7" t="b">
        <v>0</v>
      </c>
      <c r="AS484" s="7" t="s">
        <v>84</v>
      </c>
      <c r="AT484" s="7" t="b">
        <v>0</v>
      </c>
      <c r="AU484" s="7" t="s">
        <v>292</v>
      </c>
      <c r="AV484" s="7" t="s">
        <v>78</v>
      </c>
      <c r="AW484" s="7" t="s">
        <v>78</v>
      </c>
      <c r="AX484" s="8">
        <v>41109</v>
      </c>
      <c r="AY484" s="7" t="s">
        <v>85</v>
      </c>
      <c r="AZ484" s="7" t="s">
        <v>86</v>
      </c>
      <c r="BA484" s="7" t="s">
        <v>87</v>
      </c>
      <c r="BB484" s="7" t="b">
        <v>0</v>
      </c>
      <c r="BC484" s="7">
        <v>1</v>
      </c>
      <c r="BD484" s="7">
        <v>1</v>
      </c>
      <c r="BE484" s="7">
        <v>150</v>
      </c>
      <c r="BF484" s="7">
        <v>0</v>
      </c>
      <c r="BG484" s="7"/>
      <c r="BH484" s="7">
        <v>0</v>
      </c>
      <c r="BI484" s="7">
        <v>0</v>
      </c>
      <c r="BJ484" s="9">
        <v>389.17</v>
      </c>
    </row>
    <row r="485" spans="1:62" x14ac:dyDescent="0.25">
      <c r="A485" s="6" t="s">
        <v>794</v>
      </c>
      <c r="B485" s="7" t="s">
        <v>61</v>
      </c>
      <c r="C485" s="7" t="s">
        <v>62</v>
      </c>
      <c r="D485" s="7" t="s">
        <v>795</v>
      </c>
      <c r="E485" s="7" t="s">
        <v>795</v>
      </c>
      <c r="F485" s="7" t="s">
        <v>64</v>
      </c>
      <c r="G485" s="7" t="s">
        <v>795</v>
      </c>
      <c r="H485" s="7" t="s">
        <v>281</v>
      </c>
      <c r="I485" s="7" t="s">
        <v>66</v>
      </c>
      <c r="J485" s="7" t="s">
        <v>282</v>
      </c>
      <c r="K485" s="33">
        <v>390.78</v>
      </c>
      <c r="L485" s="33">
        <f t="shared" si="8"/>
        <v>390.78</v>
      </c>
      <c r="M485" s="33" t="e">
        <f>L485*(VLOOKUP(I485,#REF!,2,FALSE))</f>
        <v>#REF!</v>
      </c>
      <c r="N485" s="7" t="s">
        <v>67</v>
      </c>
      <c r="O485" s="7" t="s">
        <v>68</v>
      </c>
      <c r="P485" s="7" t="s">
        <v>69</v>
      </c>
      <c r="Q485" s="8">
        <v>44927.583287037036</v>
      </c>
      <c r="R485" s="8">
        <v>45292.308263888888</v>
      </c>
      <c r="S485" s="7" t="s">
        <v>70</v>
      </c>
      <c r="T485" s="8">
        <v>45292</v>
      </c>
      <c r="U485" s="7" t="s">
        <v>71</v>
      </c>
      <c r="V485" s="7" t="s">
        <v>104</v>
      </c>
      <c r="W485" s="7" t="s">
        <v>73</v>
      </c>
      <c r="X485" s="7" t="s">
        <v>73</v>
      </c>
      <c r="Y485" s="7" t="s">
        <v>105</v>
      </c>
      <c r="Z485" s="7" t="s">
        <v>75</v>
      </c>
      <c r="AA485" s="7" t="s">
        <v>122</v>
      </c>
      <c r="AB485" s="7" t="s">
        <v>796</v>
      </c>
      <c r="AC485" s="7" t="s">
        <v>78</v>
      </c>
      <c r="AD485" s="8"/>
      <c r="AE485" s="8"/>
      <c r="AF485" s="7"/>
      <c r="AG485" s="7" t="s">
        <v>78</v>
      </c>
      <c r="AH485" s="7" t="s">
        <v>78</v>
      </c>
      <c r="AI485" s="8"/>
      <c r="AJ485" s="7" t="s">
        <v>797</v>
      </c>
      <c r="AK485" s="7" t="s">
        <v>78</v>
      </c>
      <c r="AL485" s="7" t="b">
        <v>0</v>
      </c>
      <c r="AM485" s="7" t="s">
        <v>798</v>
      </c>
      <c r="AN485" s="7" t="b">
        <v>0</v>
      </c>
      <c r="AO485" s="7" t="b">
        <v>0</v>
      </c>
      <c r="AP485" s="7" t="b">
        <v>0</v>
      </c>
      <c r="AQ485" s="7" t="b">
        <v>0</v>
      </c>
      <c r="AR485" s="7" t="b">
        <v>0</v>
      </c>
      <c r="AS485" s="7" t="s">
        <v>84</v>
      </c>
      <c r="AT485" s="7" t="b">
        <v>0</v>
      </c>
      <c r="AU485" s="7" t="s">
        <v>710</v>
      </c>
      <c r="AV485" s="7" t="s">
        <v>78</v>
      </c>
      <c r="AW485" s="7" t="s">
        <v>78</v>
      </c>
      <c r="AX485" s="8">
        <v>44918</v>
      </c>
      <c r="AY485" s="7" t="s">
        <v>85</v>
      </c>
      <c r="AZ485" s="7" t="s">
        <v>86</v>
      </c>
      <c r="BA485" s="7" t="s">
        <v>87</v>
      </c>
      <c r="BB485" s="7" t="b">
        <v>0</v>
      </c>
      <c r="BC485" s="7">
        <v>0</v>
      </c>
      <c r="BD485" s="7">
        <v>0</v>
      </c>
      <c r="BE485" s="7"/>
      <c r="BF485" s="7">
        <v>0</v>
      </c>
      <c r="BG485" s="7"/>
      <c r="BH485" s="7">
        <v>0</v>
      </c>
      <c r="BI485" s="7">
        <v>0</v>
      </c>
      <c r="BJ485" s="9">
        <v>390.78</v>
      </c>
    </row>
    <row r="486" spans="1:62" x14ac:dyDescent="0.25">
      <c r="A486" s="6" t="s">
        <v>2371</v>
      </c>
      <c r="B486" s="7" t="s">
        <v>61</v>
      </c>
      <c r="C486" s="7" t="s">
        <v>62</v>
      </c>
      <c r="D486" s="7" t="s">
        <v>2372</v>
      </c>
      <c r="E486" s="7" t="s">
        <v>2372</v>
      </c>
      <c r="F486" s="7" t="s">
        <v>64</v>
      </c>
      <c r="G486" s="7" t="s">
        <v>2372</v>
      </c>
      <c r="H486" s="7" t="s">
        <v>2330</v>
      </c>
      <c r="I486" s="7" t="s">
        <v>66</v>
      </c>
      <c r="J486" s="7" t="s">
        <v>2363</v>
      </c>
      <c r="K486" s="33">
        <v>391.1</v>
      </c>
      <c r="L486" s="33">
        <f t="shared" si="8"/>
        <v>391.1</v>
      </c>
      <c r="M486" s="33" t="e">
        <f>L486*(VLOOKUP(I486,#REF!,2,FALSE))</f>
        <v>#REF!</v>
      </c>
      <c r="N486" s="7" t="s">
        <v>67</v>
      </c>
      <c r="O486" s="7" t="s">
        <v>68</v>
      </c>
      <c r="P486" s="7" t="s">
        <v>69</v>
      </c>
      <c r="Q486" s="8">
        <v>41950.381053240744</v>
      </c>
      <c r="R486" s="8">
        <v>45237.381053240744</v>
      </c>
      <c r="S486" s="7" t="s">
        <v>70</v>
      </c>
      <c r="T486" s="8">
        <v>45237</v>
      </c>
      <c r="U486" s="7" t="s">
        <v>71</v>
      </c>
      <c r="V486" s="7" t="s">
        <v>104</v>
      </c>
      <c r="W486" s="7" t="s">
        <v>73</v>
      </c>
      <c r="X486" s="7" t="s">
        <v>73</v>
      </c>
      <c r="Y486" s="7" t="s">
        <v>74</v>
      </c>
      <c r="Z486" s="7" t="s">
        <v>75</v>
      </c>
      <c r="AA486" s="7" t="s">
        <v>122</v>
      </c>
      <c r="AB486" s="7" t="s">
        <v>2373</v>
      </c>
      <c r="AC486" s="7" t="s">
        <v>78</v>
      </c>
      <c r="AD486" s="8"/>
      <c r="AE486" s="8"/>
      <c r="AF486" s="7"/>
      <c r="AG486" s="7" t="s">
        <v>78</v>
      </c>
      <c r="AH486" s="7" t="s">
        <v>78</v>
      </c>
      <c r="AI486" s="8"/>
      <c r="AJ486" s="7" t="s">
        <v>2374</v>
      </c>
      <c r="AK486" s="7" t="s">
        <v>78</v>
      </c>
      <c r="AL486" s="7" t="b">
        <v>0</v>
      </c>
      <c r="AM486" s="7" t="s">
        <v>2375</v>
      </c>
      <c r="AN486" s="7" t="b">
        <v>0</v>
      </c>
      <c r="AO486" s="7" t="b">
        <v>0</v>
      </c>
      <c r="AP486" s="7" t="b">
        <v>0</v>
      </c>
      <c r="AQ486" s="7" t="b">
        <v>0</v>
      </c>
      <c r="AR486" s="7" t="b">
        <v>0</v>
      </c>
      <c r="AS486" s="7" t="s">
        <v>84</v>
      </c>
      <c r="AT486" s="7" t="b">
        <v>0</v>
      </c>
      <c r="AU486" s="7" t="s">
        <v>1700</v>
      </c>
      <c r="AV486" s="7" t="s">
        <v>78</v>
      </c>
      <c r="AW486" s="7" t="s">
        <v>78</v>
      </c>
      <c r="AX486" s="8">
        <v>41899</v>
      </c>
      <c r="AY486" s="7" t="s">
        <v>85</v>
      </c>
      <c r="AZ486" s="7" t="s">
        <v>86</v>
      </c>
      <c r="BA486" s="7" t="s">
        <v>87</v>
      </c>
      <c r="BB486" s="7" t="b">
        <v>0</v>
      </c>
      <c r="BC486" s="7">
        <v>4</v>
      </c>
      <c r="BD486" s="7">
        <v>4</v>
      </c>
      <c r="BE486" s="7">
        <v>400</v>
      </c>
      <c r="BF486" s="7">
        <v>0</v>
      </c>
      <c r="BG486" s="7"/>
      <c r="BH486" s="7">
        <v>0</v>
      </c>
      <c r="BI486" s="7">
        <v>0</v>
      </c>
      <c r="BJ486" s="9">
        <v>391.1</v>
      </c>
    </row>
    <row r="487" spans="1:62" x14ac:dyDescent="0.25">
      <c r="A487" s="10" t="s">
        <v>1617</v>
      </c>
      <c r="B487" s="11" t="s">
        <v>1395</v>
      </c>
      <c r="C487" s="11" t="s">
        <v>1396</v>
      </c>
      <c r="D487" s="11" t="s">
        <v>1618</v>
      </c>
      <c r="E487" s="11" t="s">
        <v>1618</v>
      </c>
      <c r="F487" s="11" t="s">
        <v>64</v>
      </c>
      <c r="G487" s="11" t="s">
        <v>1618</v>
      </c>
      <c r="H487" s="11" t="s">
        <v>281</v>
      </c>
      <c r="I487" s="11" t="s">
        <v>1397</v>
      </c>
      <c r="J487" s="11" t="s">
        <v>1406</v>
      </c>
      <c r="K487" s="28">
        <v>391.88</v>
      </c>
      <c r="L487" s="28">
        <f t="shared" si="8"/>
        <v>391.88</v>
      </c>
      <c r="M487" s="28" t="e">
        <f>L487*(VLOOKUP(I487,#REF!,2,FALSE))</f>
        <v>#REF!</v>
      </c>
      <c r="N487" s="11" t="s">
        <v>67</v>
      </c>
      <c r="O487" s="11" t="s">
        <v>68</v>
      </c>
      <c r="P487" s="11" t="s">
        <v>69</v>
      </c>
      <c r="Q487" s="12">
        <v>42647.357025462959</v>
      </c>
      <c r="R487" s="12">
        <v>45203.357025462959</v>
      </c>
      <c r="S487" s="11" t="s">
        <v>70</v>
      </c>
      <c r="T487" s="12">
        <v>45203</v>
      </c>
      <c r="U487" s="11" t="s">
        <v>71</v>
      </c>
      <c r="V487" s="11" t="s">
        <v>104</v>
      </c>
      <c r="W487" s="11" t="s">
        <v>73</v>
      </c>
      <c r="X487" s="11" t="s">
        <v>73</v>
      </c>
      <c r="Y487" s="11" t="s">
        <v>74</v>
      </c>
      <c r="Z487" s="11" t="s">
        <v>106</v>
      </c>
      <c r="AA487" s="11" t="s">
        <v>1619</v>
      </c>
      <c r="AB487" s="11" t="s">
        <v>1620</v>
      </c>
      <c r="AC487" s="11" t="s">
        <v>78</v>
      </c>
      <c r="AD487" s="12"/>
      <c r="AE487" s="12"/>
      <c r="AF487" s="11"/>
      <c r="AG487" s="11" t="s">
        <v>78</v>
      </c>
      <c r="AH487" s="11" t="s">
        <v>78</v>
      </c>
      <c r="AI487" s="12"/>
      <c r="AJ487" s="11" t="s">
        <v>1621</v>
      </c>
      <c r="AK487" s="11" t="s">
        <v>78</v>
      </c>
      <c r="AL487" s="11" t="b">
        <v>0</v>
      </c>
      <c r="AM487" s="11" t="s">
        <v>1622</v>
      </c>
      <c r="AN487" s="11" t="b">
        <v>0</v>
      </c>
      <c r="AO487" s="11" t="b">
        <v>0</v>
      </c>
      <c r="AP487" s="11" t="b">
        <v>0</v>
      </c>
      <c r="AQ487" s="11" t="b">
        <v>0</v>
      </c>
      <c r="AR487" s="11" t="b">
        <v>0</v>
      </c>
      <c r="AS487" s="11" t="s">
        <v>84</v>
      </c>
      <c r="AT487" s="11" t="b">
        <v>0</v>
      </c>
      <c r="AU487" s="11" t="s">
        <v>78</v>
      </c>
      <c r="AV487" s="11" t="s">
        <v>78</v>
      </c>
      <c r="AW487" s="11" t="s">
        <v>78</v>
      </c>
      <c r="AX487" s="12">
        <v>42620</v>
      </c>
      <c r="AY487" s="11" t="s">
        <v>85</v>
      </c>
      <c r="AZ487" s="11" t="s">
        <v>86</v>
      </c>
      <c r="BA487" s="11" t="s">
        <v>87</v>
      </c>
      <c r="BB487" s="11" t="b">
        <v>0</v>
      </c>
      <c r="BC487" s="11">
        <v>1</v>
      </c>
      <c r="BD487" s="11">
        <v>1</v>
      </c>
      <c r="BE487" s="11">
        <v>1698.44</v>
      </c>
      <c r="BF487" s="11">
        <v>0</v>
      </c>
      <c r="BG487" s="11"/>
      <c r="BH487" s="11">
        <v>0</v>
      </c>
      <c r="BI487" s="11">
        <v>0</v>
      </c>
      <c r="BJ487" s="13">
        <v>391.88</v>
      </c>
    </row>
    <row r="488" spans="1:62" x14ac:dyDescent="0.25">
      <c r="A488" s="6" t="s">
        <v>2382</v>
      </c>
      <c r="B488" s="7" t="s">
        <v>61</v>
      </c>
      <c r="C488" s="7" t="s">
        <v>62</v>
      </c>
      <c r="D488" s="7" t="s">
        <v>1331</v>
      </c>
      <c r="E488" s="7" t="s">
        <v>1331</v>
      </c>
      <c r="F488" s="7" t="s">
        <v>64</v>
      </c>
      <c r="G488" s="7" t="s">
        <v>1331</v>
      </c>
      <c r="H488" s="7" t="s">
        <v>2330</v>
      </c>
      <c r="I488" s="7" t="s">
        <v>66</v>
      </c>
      <c r="J488" s="7" t="s">
        <v>2383</v>
      </c>
      <c r="K488" s="33">
        <v>392.24</v>
      </c>
      <c r="L488" s="33">
        <f t="shared" si="8"/>
        <v>392.24</v>
      </c>
      <c r="M488" s="33" t="e">
        <f>L488*(VLOOKUP(I488,#REF!,2,FALSE))</f>
        <v>#REF!</v>
      </c>
      <c r="N488" s="7" t="s">
        <v>67</v>
      </c>
      <c r="O488" s="7" t="s">
        <v>68</v>
      </c>
      <c r="P488" s="7" t="s">
        <v>69</v>
      </c>
      <c r="Q488" s="8">
        <v>41913</v>
      </c>
      <c r="R488" s="8">
        <v>45200.556585648148</v>
      </c>
      <c r="S488" s="7" t="s">
        <v>70</v>
      </c>
      <c r="T488" s="8">
        <v>45200</v>
      </c>
      <c r="U488" s="7" t="s">
        <v>71</v>
      </c>
      <c r="V488" s="7" t="s">
        <v>104</v>
      </c>
      <c r="W488" s="7" t="s">
        <v>73</v>
      </c>
      <c r="X488" s="7" t="s">
        <v>73</v>
      </c>
      <c r="Y488" s="7" t="s">
        <v>287</v>
      </c>
      <c r="Z488" s="7" t="s">
        <v>75</v>
      </c>
      <c r="AA488" s="7" t="s">
        <v>2384</v>
      </c>
      <c r="AB488" s="7" t="s">
        <v>2385</v>
      </c>
      <c r="AC488" s="7" t="s">
        <v>78</v>
      </c>
      <c r="AD488" s="8"/>
      <c r="AE488" s="8"/>
      <c r="AF488" s="7"/>
      <c r="AG488" s="7" t="s">
        <v>78</v>
      </c>
      <c r="AH488" s="7" t="s">
        <v>78</v>
      </c>
      <c r="AI488" s="8"/>
      <c r="AJ488" s="7" t="s">
        <v>2386</v>
      </c>
      <c r="AK488" s="7" t="s">
        <v>78</v>
      </c>
      <c r="AL488" s="7" t="b">
        <v>0</v>
      </c>
      <c r="AM488" s="7" t="s">
        <v>2387</v>
      </c>
      <c r="AN488" s="7" t="b">
        <v>0</v>
      </c>
      <c r="AO488" s="7" t="b">
        <v>0</v>
      </c>
      <c r="AP488" s="7" t="b">
        <v>0</v>
      </c>
      <c r="AQ488" s="7" t="b">
        <v>0</v>
      </c>
      <c r="AR488" s="7" t="b">
        <v>0</v>
      </c>
      <c r="AS488" s="7" t="s">
        <v>84</v>
      </c>
      <c r="AT488" s="7" t="b">
        <v>0</v>
      </c>
      <c r="AU488" s="7" t="s">
        <v>1700</v>
      </c>
      <c r="AV488" s="7" t="s">
        <v>78</v>
      </c>
      <c r="AW488" s="7" t="s">
        <v>78</v>
      </c>
      <c r="AX488" s="8">
        <v>41927</v>
      </c>
      <c r="AY488" s="7" t="s">
        <v>85</v>
      </c>
      <c r="AZ488" s="7" t="s">
        <v>86</v>
      </c>
      <c r="BA488" s="7" t="s">
        <v>87</v>
      </c>
      <c r="BB488" s="7" t="b">
        <v>0</v>
      </c>
      <c r="BC488" s="7">
        <v>1</v>
      </c>
      <c r="BD488" s="7">
        <v>1</v>
      </c>
      <c r="BE488" s="7">
        <v>150</v>
      </c>
      <c r="BF488" s="7">
        <v>0</v>
      </c>
      <c r="BG488" s="7"/>
      <c r="BH488" s="7">
        <v>0</v>
      </c>
      <c r="BI488" s="7">
        <v>0</v>
      </c>
      <c r="BJ488" s="9">
        <v>392.24</v>
      </c>
    </row>
    <row r="489" spans="1:62" x14ac:dyDescent="0.25">
      <c r="A489" s="6" t="s">
        <v>530</v>
      </c>
      <c r="B489" s="7" t="s">
        <v>61</v>
      </c>
      <c r="C489" s="7" t="s">
        <v>62</v>
      </c>
      <c r="D489" s="7" t="s">
        <v>531</v>
      </c>
      <c r="E489" s="7" t="s">
        <v>531</v>
      </c>
      <c r="F489" s="7" t="s">
        <v>64</v>
      </c>
      <c r="G489" s="7" t="s">
        <v>531</v>
      </c>
      <c r="H489" s="7" t="s">
        <v>532</v>
      </c>
      <c r="I489" s="7" t="s">
        <v>66</v>
      </c>
      <c r="J489" s="7"/>
      <c r="K489" s="33">
        <v>398.73</v>
      </c>
      <c r="L489" s="33">
        <f t="shared" si="8"/>
        <v>398.73</v>
      </c>
      <c r="M489" s="33" t="e">
        <f>L489*(VLOOKUP(I489,#REF!,2,FALSE))</f>
        <v>#REF!</v>
      </c>
      <c r="N489" s="7" t="s">
        <v>67</v>
      </c>
      <c r="O489" s="7" t="s">
        <v>68</v>
      </c>
      <c r="P489" s="7" t="s">
        <v>69</v>
      </c>
      <c r="Q489" s="8">
        <v>43374.545532407406</v>
      </c>
      <c r="R489" s="8">
        <v>45200.545532407406</v>
      </c>
      <c r="S489" s="7" t="s">
        <v>70</v>
      </c>
      <c r="T489" s="8">
        <v>45200</v>
      </c>
      <c r="U489" s="7" t="s">
        <v>91</v>
      </c>
      <c r="V489" s="7" t="s">
        <v>104</v>
      </c>
      <c r="W489" s="7" t="s">
        <v>73</v>
      </c>
      <c r="X489" s="7" t="s">
        <v>73</v>
      </c>
      <c r="Y489" s="7" t="s">
        <v>74</v>
      </c>
      <c r="Z489" s="7" t="s">
        <v>75</v>
      </c>
      <c r="AA489" s="7" t="s">
        <v>122</v>
      </c>
      <c r="AB489" s="7" t="s">
        <v>533</v>
      </c>
      <c r="AC489" s="7" t="s">
        <v>78</v>
      </c>
      <c r="AD489" s="8"/>
      <c r="AE489" s="8"/>
      <c r="AF489" s="7"/>
      <c r="AG489" s="7" t="s">
        <v>78</v>
      </c>
      <c r="AH489" s="7" t="s">
        <v>78</v>
      </c>
      <c r="AI489" s="8"/>
      <c r="AJ489" s="7" t="s">
        <v>78</v>
      </c>
      <c r="AK489" s="7" t="s">
        <v>78</v>
      </c>
      <c r="AL489" s="7" t="b">
        <v>0</v>
      </c>
      <c r="AM489" s="7" t="s">
        <v>534</v>
      </c>
      <c r="AN489" s="7" t="b">
        <v>0</v>
      </c>
      <c r="AO489" s="7" t="b">
        <v>0</v>
      </c>
      <c r="AP489" s="7" t="b">
        <v>0</v>
      </c>
      <c r="AQ489" s="7" t="b">
        <v>0</v>
      </c>
      <c r="AR489" s="7" t="b">
        <v>0</v>
      </c>
      <c r="AS489" s="7" t="s">
        <v>96</v>
      </c>
      <c r="AT489" s="7" t="b">
        <v>0</v>
      </c>
      <c r="AU489" s="7" t="s">
        <v>535</v>
      </c>
      <c r="AV489" s="7" t="s">
        <v>536</v>
      </c>
      <c r="AW489" s="7" t="s">
        <v>78</v>
      </c>
      <c r="AX489" s="8">
        <v>43654</v>
      </c>
      <c r="AY489" s="7" t="s">
        <v>85</v>
      </c>
      <c r="AZ489" s="7" t="s">
        <v>86</v>
      </c>
      <c r="BA489" s="7" t="s">
        <v>87</v>
      </c>
      <c r="BB489" s="7" t="b">
        <v>0</v>
      </c>
      <c r="BC489" s="7">
        <v>1</v>
      </c>
      <c r="BD489" s="7">
        <v>1</v>
      </c>
      <c r="BE489" s="7">
        <v>882</v>
      </c>
      <c r="BF489" s="7">
        <v>0</v>
      </c>
      <c r="BG489" s="7"/>
      <c r="BH489" s="7">
        <v>0</v>
      </c>
      <c r="BI489" s="7">
        <v>0</v>
      </c>
      <c r="BJ489" s="9">
        <v>398.73</v>
      </c>
    </row>
    <row r="490" spans="1:62" x14ac:dyDescent="0.25">
      <c r="A490" s="10" t="s">
        <v>2334</v>
      </c>
      <c r="B490" s="11" t="s">
        <v>1395</v>
      </c>
      <c r="C490" s="11" t="s">
        <v>1396</v>
      </c>
      <c r="D490" s="11" t="s">
        <v>2335</v>
      </c>
      <c r="E490" s="11" t="s">
        <v>2335</v>
      </c>
      <c r="F490" s="11" t="s">
        <v>168</v>
      </c>
      <c r="G490" s="11" t="s">
        <v>2335</v>
      </c>
      <c r="H490" s="11" t="s">
        <v>2330</v>
      </c>
      <c r="I490" s="11" t="s">
        <v>66</v>
      </c>
      <c r="J490" s="11" t="s">
        <v>2336</v>
      </c>
      <c r="K490" s="28">
        <v>398.8</v>
      </c>
      <c r="L490" s="28">
        <f t="shared" si="8"/>
        <v>398.8</v>
      </c>
      <c r="M490" s="28" t="e">
        <f>L490*(VLOOKUP(I490,#REF!,2,FALSE))</f>
        <v>#REF!</v>
      </c>
      <c r="N490" s="11" t="s">
        <v>67</v>
      </c>
      <c r="O490" s="11" t="s">
        <v>68</v>
      </c>
      <c r="P490" s="11" t="s">
        <v>160</v>
      </c>
      <c r="Q490" s="12">
        <v>41518.486643518518</v>
      </c>
      <c r="R490" s="12">
        <v>45170.486643518518</v>
      </c>
      <c r="S490" s="11" t="s">
        <v>70</v>
      </c>
      <c r="T490" s="12">
        <v>45170</v>
      </c>
      <c r="U490" s="11" t="s">
        <v>71</v>
      </c>
      <c r="V490" s="11" t="s">
        <v>104</v>
      </c>
      <c r="W490" s="11" t="s">
        <v>73</v>
      </c>
      <c r="X490" s="11" t="s">
        <v>73</v>
      </c>
      <c r="Y490" s="11" t="s">
        <v>74</v>
      </c>
      <c r="Z490" s="11" t="s">
        <v>75</v>
      </c>
      <c r="AA490" s="11" t="s">
        <v>321</v>
      </c>
      <c r="AB490" s="11" t="s">
        <v>2337</v>
      </c>
      <c r="AC490" s="11" t="s">
        <v>78</v>
      </c>
      <c r="AD490" s="12"/>
      <c r="AE490" s="12"/>
      <c r="AF490" s="11"/>
      <c r="AG490" s="11" t="s">
        <v>78</v>
      </c>
      <c r="AH490" s="11" t="s">
        <v>78</v>
      </c>
      <c r="AI490" s="12"/>
      <c r="AJ490" s="11" t="s">
        <v>2338</v>
      </c>
      <c r="AK490" s="11" t="s">
        <v>78</v>
      </c>
      <c r="AL490" s="11" t="b">
        <v>0</v>
      </c>
      <c r="AM490" s="11" t="s">
        <v>2339</v>
      </c>
      <c r="AN490" s="11" t="b">
        <v>0</v>
      </c>
      <c r="AO490" s="11" t="b">
        <v>0</v>
      </c>
      <c r="AP490" s="11" t="b">
        <v>0</v>
      </c>
      <c r="AQ490" s="11" t="b">
        <v>0</v>
      </c>
      <c r="AR490" s="11" t="b">
        <v>0</v>
      </c>
      <c r="AS490" s="11" t="s">
        <v>84</v>
      </c>
      <c r="AT490" s="11" t="b">
        <v>0</v>
      </c>
      <c r="AU490" s="11" t="s">
        <v>1700</v>
      </c>
      <c r="AV490" s="11" t="s">
        <v>78</v>
      </c>
      <c r="AW490" s="11" t="s">
        <v>78</v>
      </c>
      <c r="AX490" s="12">
        <v>41536</v>
      </c>
      <c r="AY490" s="11" t="s">
        <v>85</v>
      </c>
      <c r="AZ490" s="11" t="s">
        <v>86</v>
      </c>
      <c r="BA490" s="11" t="s">
        <v>87</v>
      </c>
      <c r="BB490" s="11" t="b">
        <v>0</v>
      </c>
      <c r="BC490" s="11">
        <v>4</v>
      </c>
      <c r="BD490" s="11">
        <v>4</v>
      </c>
      <c r="BE490" s="11">
        <v>1878.05</v>
      </c>
      <c r="BF490" s="11">
        <v>0</v>
      </c>
      <c r="BG490" s="11"/>
      <c r="BH490" s="11">
        <v>0</v>
      </c>
      <c r="BI490" s="11">
        <v>0</v>
      </c>
      <c r="BJ490" s="13">
        <v>398.8</v>
      </c>
    </row>
    <row r="491" spans="1:62" x14ac:dyDescent="0.25">
      <c r="A491" s="6" t="s">
        <v>711</v>
      </c>
      <c r="B491" s="7" t="s">
        <v>61</v>
      </c>
      <c r="C491" s="7" t="s">
        <v>62</v>
      </c>
      <c r="D491" s="7" t="s">
        <v>676</v>
      </c>
      <c r="E491" s="7" t="s">
        <v>676</v>
      </c>
      <c r="F491" s="7" t="s">
        <v>64</v>
      </c>
      <c r="G491" s="7" t="s">
        <v>677</v>
      </c>
      <c r="H491" s="7" t="s">
        <v>281</v>
      </c>
      <c r="I491" s="7" t="s">
        <v>66</v>
      </c>
      <c r="J491" s="7" t="s">
        <v>282</v>
      </c>
      <c r="K491" s="33">
        <v>399</v>
      </c>
      <c r="L491" s="33">
        <f t="shared" si="8"/>
        <v>399</v>
      </c>
      <c r="M491" s="33" t="e">
        <f>L491*(VLOOKUP(I491,#REF!,2,FALSE))</f>
        <v>#REF!</v>
      </c>
      <c r="N491" s="7" t="s">
        <v>67</v>
      </c>
      <c r="O491" s="7" t="s">
        <v>68</v>
      </c>
      <c r="P491" s="7" t="s">
        <v>69</v>
      </c>
      <c r="Q491" s="8">
        <v>44767.627893518518</v>
      </c>
      <c r="R491" s="8">
        <v>45498.627893518518</v>
      </c>
      <c r="S491" s="7" t="s">
        <v>70</v>
      </c>
      <c r="T491" s="8">
        <v>45498</v>
      </c>
      <c r="U491" s="7" t="s">
        <v>71</v>
      </c>
      <c r="V491" s="7" t="s">
        <v>104</v>
      </c>
      <c r="W491" s="7" t="s">
        <v>73</v>
      </c>
      <c r="X491" s="7" t="s">
        <v>73</v>
      </c>
      <c r="Y491" s="7" t="s">
        <v>74</v>
      </c>
      <c r="Z491" s="7" t="s">
        <v>75</v>
      </c>
      <c r="AA491" s="7" t="s">
        <v>122</v>
      </c>
      <c r="AB491" s="7" t="s">
        <v>712</v>
      </c>
      <c r="AC491" s="7" t="s">
        <v>78</v>
      </c>
      <c r="AD491" s="8"/>
      <c r="AE491" s="8"/>
      <c r="AF491" s="7"/>
      <c r="AG491" s="7" t="s">
        <v>78</v>
      </c>
      <c r="AH491" s="7" t="s">
        <v>78</v>
      </c>
      <c r="AI491" s="8"/>
      <c r="AJ491" s="7" t="s">
        <v>78</v>
      </c>
      <c r="AK491" s="7" t="s">
        <v>78</v>
      </c>
      <c r="AL491" s="7" t="b">
        <v>0</v>
      </c>
      <c r="AM491" s="7" t="s">
        <v>713</v>
      </c>
      <c r="AN491" s="7" t="b">
        <v>0</v>
      </c>
      <c r="AO491" s="7" t="b">
        <v>0</v>
      </c>
      <c r="AP491" s="7" t="b">
        <v>0</v>
      </c>
      <c r="AQ491" s="7" t="b">
        <v>0</v>
      </c>
      <c r="AR491" s="7" t="b">
        <v>0</v>
      </c>
      <c r="AS491" s="7" t="s">
        <v>84</v>
      </c>
      <c r="AT491" s="7" t="b">
        <v>0</v>
      </c>
      <c r="AU491" s="7" t="s">
        <v>710</v>
      </c>
      <c r="AV491" s="7" t="s">
        <v>78</v>
      </c>
      <c r="AW491" s="7" t="s">
        <v>78</v>
      </c>
      <c r="AX491" s="8">
        <v>44774</v>
      </c>
      <c r="AY491" s="7" t="s">
        <v>85</v>
      </c>
      <c r="AZ491" s="7" t="s">
        <v>86</v>
      </c>
      <c r="BA491" s="7" t="s">
        <v>87</v>
      </c>
      <c r="BB491" s="7" t="b">
        <v>0</v>
      </c>
      <c r="BC491" s="7">
        <v>0</v>
      </c>
      <c r="BD491" s="7">
        <v>0</v>
      </c>
      <c r="BE491" s="7"/>
      <c r="BF491" s="7">
        <v>0</v>
      </c>
      <c r="BG491" s="7"/>
      <c r="BH491" s="7">
        <v>0</v>
      </c>
      <c r="BI491" s="7">
        <v>0</v>
      </c>
      <c r="BJ491" s="9">
        <v>399</v>
      </c>
    </row>
    <row r="492" spans="1:62" x14ac:dyDescent="0.25">
      <c r="A492" s="6" t="s">
        <v>1611</v>
      </c>
      <c r="B492" s="7" t="s">
        <v>1395</v>
      </c>
      <c r="C492" s="7" t="s">
        <v>1396</v>
      </c>
      <c r="D492" s="7" t="s">
        <v>1612</v>
      </c>
      <c r="E492" s="7" t="s">
        <v>1612</v>
      </c>
      <c r="F492" s="7" t="s">
        <v>64</v>
      </c>
      <c r="G492" s="7" t="s">
        <v>1612</v>
      </c>
      <c r="H492" s="7" t="s">
        <v>281</v>
      </c>
      <c r="I492" s="7" t="s">
        <v>1397</v>
      </c>
      <c r="J492" s="7" t="s">
        <v>1406</v>
      </c>
      <c r="K492" s="33">
        <v>399.29</v>
      </c>
      <c r="L492" s="33">
        <f t="shared" si="8"/>
        <v>399.29</v>
      </c>
      <c r="M492" s="33" t="e">
        <f>L492*(VLOOKUP(I492,#REF!,2,FALSE))</f>
        <v>#REF!</v>
      </c>
      <c r="N492" s="7" t="s">
        <v>67</v>
      </c>
      <c r="O492" s="7" t="s">
        <v>68</v>
      </c>
      <c r="P492" s="7" t="s">
        <v>69</v>
      </c>
      <c r="Q492" s="8">
        <v>42582.411319444444</v>
      </c>
      <c r="R492" s="8">
        <v>45504.411319444444</v>
      </c>
      <c r="S492" s="7" t="s">
        <v>70</v>
      </c>
      <c r="T492" s="8">
        <v>45504</v>
      </c>
      <c r="U492" s="7" t="s">
        <v>71</v>
      </c>
      <c r="V492" s="7" t="s">
        <v>104</v>
      </c>
      <c r="W492" s="7" t="s">
        <v>73</v>
      </c>
      <c r="X492" s="7" t="s">
        <v>73</v>
      </c>
      <c r="Y492" s="7" t="s">
        <v>74</v>
      </c>
      <c r="Z492" s="7" t="s">
        <v>106</v>
      </c>
      <c r="AA492" s="7" t="s">
        <v>1421</v>
      </c>
      <c r="AB492" s="7" t="s">
        <v>1613</v>
      </c>
      <c r="AC492" s="7" t="s">
        <v>1614</v>
      </c>
      <c r="AD492" s="8"/>
      <c r="AE492" s="8"/>
      <c r="AF492" s="7"/>
      <c r="AG492" s="7" t="s">
        <v>78</v>
      </c>
      <c r="AH492" s="7" t="s">
        <v>78</v>
      </c>
      <c r="AI492" s="8"/>
      <c r="AJ492" s="7" t="s">
        <v>1615</v>
      </c>
      <c r="AK492" s="7" t="s">
        <v>78</v>
      </c>
      <c r="AL492" s="7" t="b">
        <v>0</v>
      </c>
      <c r="AM492" s="7" t="s">
        <v>1616</v>
      </c>
      <c r="AN492" s="7" t="b">
        <v>0</v>
      </c>
      <c r="AO492" s="7" t="b">
        <v>0</v>
      </c>
      <c r="AP492" s="7" t="b">
        <v>0</v>
      </c>
      <c r="AQ492" s="7" t="b">
        <v>0</v>
      </c>
      <c r="AR492" s="7" t="b">
        <v>0</v>
      </c>
      <c r="AS492" s="7" t="s">
        <v>84</v>
      </c>
      <c r="AT492" s="7" t="b">
        <v>0</v>
      </c>
      <c r="AU492" s="7" t="s">
        <v>317</v>
      </c>
      <c r="AV492" s="7" t="s">
        <v>78</v>
      </c>
      <c r="AW492" s="7" t="s">
        <v>78</v>
      </c>
      <c r="AX492" s="8">
        <v>42579</v>
      </c>
      <c r="AY492" s="7" t="s">
        <v>85</v>
      </c>
      <c r="AZ492" s="7" t="s">
        <v>86</v>
      </c>
      <c r="BA492" s="7" t="s">
        <v>87</v>
      </c>
      <c r="BB492" s="7" t="b">
        <v>0</v>
      </c>
      <c r="BC492" s="7">
        <v>2</v>
      </c>
      <c r="BD492" s="7">
        <v>2</v>
      </c>
      <c r="BE492" s="7">
        <v>1174.43</v>
      </c>
      <c r="BF492" s="7">
        <v>0</v>
      </c>
      <c r="BG492" s="7"/>
      <c r="BH492" s="7">
        <v>0</v>
      </c>
      <c r="BI492" s="7">
        <v>0</v>
      </c>
      <c r="BJ492" s="9">
        <v>399.29</v>
      </c>
    </row>
    <row r="493" spans="1:62" x14ac:dyDescent="0.25">
      <c r="A493" s="10" t="s">
        <v>1394</v>
      </c>
      <c r="B493" s="11" t="s">
        <v>1395</v>
      </c>
      <c r="C493" s="11" t="s">
        <v>1396</v>
      </c>
      <c r="D493" s="11" t="s">
        <v>638</v>
      </c>
      <c r="E493" s="11" t="s">
        <v>638</v>
      </c>
      <c r="F493" s="11" t="s">
        <v>64</v>
      </c>
      <c r="G493" s="11" t="s">
        <v>638</v>
      </c>
      <c r="H493" s="11" t="s">
        <v>281</v>
      </c>
      <c r="I493" s="11" t="s">
        <v>1397</v>
      </c>
      <c r="J493" s="11"/>
      <c r="K493" s="28">
        <v>401</v>
      </c>
      <c r="L493" s="28">
        <f t="shared" si="8"/>
        <v>401</v>
      </c>
      <c r="M493" s="28" t="e">
        <f>L493*(VLOOKUP(I493,#REF!,2,FALSE))</f>
        <v>#REF!</v>
      </c>
      <c r="N493" s="11" t="s">
        <v>67</v>
      </c>
      <c r="O493" s="11" t="s">
        <v>68</v>
      </c>
      <c r="P493" s="11" t="s">
        <v>69</v>
      </c>
      <c r="Q493" s="12">
        <v>33696</v>
      </c>
      <c r="R493" s="12">
        <v>45384</v>
      </c>
      <c r="S493" s="11" t="s">
        <v>78</v>
      </c>
      <c r="T493" s="12">
        <v>45384</v>
      </c>
      <c r="U493" s="11" t="s">
        <v>71</v>
      </c>
      <c r="V493" s="11" t="s">
        <v>104</v>
      </c>
      <c r="W493" s="11" t="s">
        <v>73</v>
      </c>
      <c r="X493" s="11" t="s">
        <v>73</v>
      </c>
      <c r="Y493" s="11" t="s">
        <v>74</v>
      </c>
      <c r="Z493" s="11" t="s">
        <v>106</v>
      </c>
      <c r="AA493" s="11" t="s">
        <v>1398</v>
      </c>
      <c r="AB493" s="11" t="s">
        <v>1399</v>
      </c>
      <c r="AC493" s="11" t="s">
        <v>78</v>
      </c>
      <c r="AD493" s="12"/>
      <c r="AE493" s="12"/>
      <c r="AF493" s="11"/>
      <c r="AG493" s="11" t="s">
        <v>78</v>
      </c>
      <c r="AH493" s="11" t="s">
        <v>78</v>
      </c>
      <c r="AI493" s="12"/>
      <c r="AJ493" s="11" t="s">
        <v>78</v>
      </c>
      <c r="AK493" s="11" t="s">
        <v>78</v>
      </c>
      <c r="AL493" s="11" t="b">
        <v>1</v>
      </c>
      <c r="AM493" s="11" t="s">
        <v>1400</v>
      </c>
      <c r="AN493" s="11" t="b">
        <v>0</v>
      </c>
      <c r="AO493" s="11" t="b">
        <v>0</v>
      </c>
      <c r="AP493" s="11" t="b">
        <v>0</v>
      </c>
      <c r="AQ493" s="11" t="b">
        <v>0</v>
      </c>
      <c r="AR493" s="11" t="b">
        <v>0</v>
      </c>
      <c r="AS493" s="11" t="s">
        <v>84</v>
      </c>
      <c r="AT493" s="11" t="b">
        <v>0</v>
      </c>
      <c r="AU493" s="11" t="s">
        <v>1233</v>
      </c>
      <c r="AV493" s="11" t="s">
        <v>78</v>
      </c>
      <c r="AW493" s="11" t="s">
        <v>78</v>
      </c>
      <c r="AX493" s="12">
        <v>35851</v>
      </c>
      <c r="AY493" s="11" t="s">
        <v>85</v>
      </c>
      <c r="AZ493" s="11" t="s">
        <v>86</v>
      </c>
      <c r="BA493" s="11" t="s">
        <v>87</v>
      </c>
      <c r="BB493" s="11" t="b">
        <v>0</v>
      </c>
      <c r="BC493" s="11">
        <v>4</v>
      </c>
      <c r="BD493" s="11">
        <v>3</v>
      </c>
      <c r="BE493" s="11">
        <v>748.13</v>
      </c>
      <c r="BF493" s="11">
        <v>0</v>
      </c>
      <c r="BG493" s="11"/>
      <c r="BH493" s="11">
        <v>0</v>
      </c>
      <c r="BI493" s="11">
        <v>0</v>
      </c>
      <c r="BJ493" s="13">
        <v>401</v>
      </c>
    </row>
    <row r="494" spans="1:62" x14ac:dyDescent="0.25">
      <c r="A494" s="10" t="s">
        <v>3317</v>
      </c>
      <c r="B494" s="11" t="s">
        <v>2271</v>
      </c>
      <c r="C494" s="11" t="s">
        <v>2272</v>
      </c>
      <c r="D494" s="11" t="s">
        <v>773</v>
      </c>
      <c r="E494" s="11" t="s">
        <v>773</v>
      </c>
      <c r="F494" s="11" t="s">
        <v>64</v>
      </c>
      <c r="G494" s="11" t="s">
        <v>773</v>
      </c>
      <c r="H494" s="11" t="s">
        <v>2330</v>
      </c>
      <c r="I494" s="11" t="s">
        <v>2274</v>
      </c>
      <c r="J494" s="11" t="s">
        <v>3318</v>
      </c>
      <c r="K494" s="28">
        <v>401.14</v>
      </c>
      <c r="L494" s="28">
        <f t="shared" si="8"/>
        <v>401.14</v>
      </c>
      <c r="M494" s="28" t="e">
        <f>L494*(VLOOKUP(I494,#REF!,2,FALSE))</f>
        <v>#REF!</v>
      </c>
      <c r="N494" s="11" t="s">
        <v>67</v>
      </c>
      <c r="O494" s="11" t="s">
        <v>68</v>
      </c>
      <c r="P494" s="11" t="s">
        <v>69</v>
      </c>
      <c r="Q494" s="12">
        <v>41985.535960648151</v>
      </c>
      <c r="R494" s="12">
        <v>45272.535960648151</v>
      </c>
      <c r="S494" s="11" t="s">
        <v>70</v>
      </c>
      <c r="T494" s="12">
        <v>45272</v>
      </c>
      <c r="U494" s="11" t="s">
        <v>71</v>
      </c>
      <c r="V494" s="11" t="s">
        <v>104</v>
      </c>
      <c r="W494" s="11" t="s">
        <v>73</v>
      </c>
      <c r="X494" s="11" t="s">
        <v>73</v>
      </c>
      <c r="Y494" s="11" t="s">
        <v>74</v>
      </c>
      <c r="Z494" s="11" t="s">
        <v>106</v>
      </c>
      <c r="AA494" s="11" t="s">
        <v>2276</v>
      </c>
      <c r="AB494" s="11" t="s">
        <v>3319</v>
      </c>
      <c r="AC494" s="11" t="s">
        <v>78</v>
      </c>
      <c r="AD494" s="12"/>
      <c r="AE494" s="12"/>
      <c r="AF494" s="11"/>
      <c r="AG494" s="11" t="s">
        <v>78</v>
      </c>
      <c r="AH494" s="11" t="s">
        <v>78</v>
      </c>
      <c r="AI494" s="12"/>
      <c r="AJ494" s="11" t="s">
        <v>3320</v>
      </c>
      <c r="AK494" s="11" t="s">
        <v>78</v>
      </c>
      <c r="AL494" s="11" t="b">
        <v>0</v>
      </c>
      <c r="AM494" s="11" t="s">
        <v>3321</v>
      </c>
      <c r="AN494" s="11" t="b">
        <v>0</v>
      </c>
      <c r="AO494" s="11" t="b">
        <v>0</v>
      </c>
      <c r="AP494" s="11" t="b">
        <v>0</v>
      </c>
      <c r="AQ494" s="11" t="b">
        <v>0</v>
      </c>
      <c r="AR494" s="11" t="b">
        <v>0</v>
      </c>
      <c r="AS494" s="11" t="s">
        <v>84</v>
      </c>
      <c r="AT494" s="11" t="b">
        <v>0</v>
      </c>
      <c r="AU494" s="11" t="s">
        <v>1700</v>
      </c>
      <c r="AV494" s="11" t="s">
        <v>78</v>
      </c>
      <c r="AW494" s="11" t="s">
        <v>78</v>
      </c>
      <c r="AX494" s="12">
        <v>41997</v>
      </c>
      <c r="AY494" s="11" t="s">
        <v>85</v>
      </c>
      <c r="AZ494" s="11" t="s">
        <v>86</v>
      </c>
      <c r="BA494" s="11" t="s">
        <v>87</v>
      </c>
      <c r="BB494" s="11" t="b">
        <v>0</v>
      </c>
      <c r="BC494" s="11">
        <v>0</v>
      </c>
      <c r="BD494" s="11">
        <v>0</v>
      </c>
      <c r="BE494" s="14"/>
      <c r="BF494" s="11">
        <v>0</v>
      </c>
      <c r="BG494" s="14"/>
      <c r="BH494" s="11">
        <v>0</v>
      </c>
      <c r="BI494" s="14">
        <v>0</v>
      </c>
      <c r="BJ494" s="15">
        <v>401.14</v>
      </c>
    </row>
    <row r="495" spans="1:62" x14ac:dyDescent="0.25">
      <c r="A495" s="6" t="s">
        <v>919</v>
      </c>
      <c r="B495" s="7" t="s">
        <v>61</v>
      </c>
      <c r="C495" s="7" t="s">
        <v>62</v>
      </c>
      <c r="D495" s="7" t="s">
        <v>482</v>
      </c>
      <c r="E495" s="7" t="s">
        <v>482</v>
      </c>
      <c r="F495" s="7" t="s">
        <v>64</v>
      </c>
      <c r="G495" s="7" t="s">
        <v>482</v>
      </c>
      <c r="H495" s="7" t="s">
        <v>281</v>
      </c>
      <c r="I495" s="7" t="s">
        <v>66</v>
      </c>
      <c r="J495" s="7" t="s">
        <v>282</v>
      </c>
      <c r="K495" s="33">
        <v>402.03</v>
      </c>
      <c r="L495" s="33">
        <f t="shared" si="8"/>
        <v>402.03</v>
      </c>
      <c r="M495" s="33" t="e">
        <f>L495*(VLOOKUP(I495,#REF!,2,FALSE))</f>
        <v>#REF!</v>
      </c>
      <c r="N495" s="7" t="s">
        <v>67</v>
      </c>
      <c r="O495" s="7" t="s">
        <v>68</v>
      </c>
      <c r="P495" s="7" t="s">
        <v>69</v>
      </c>
      <c r="Q495" s="8">
        <v>45019.555393518516</v>
      </c>
      <c r="R495" s="8">
        <v>45385.312928240739</v>
      </c>
      <c r="S495" s="7" t="s">
        <v>70</v>
      </c>
      <c r="T495" s="8">
        <v>45385</v>
      </c>
      <c r="U495" s="7" t="s">
        <v>71</v>
      </c>
      <c r="V495" s="7" t="s">
        <v>104</v>
      </c>
      <c r="W495" s="7" t="s">
        <v>73</v>
      </c>
      <c r="X495" s="7" t="s">
        <v>73</v>
      </c>
      <c r="Y495" s="7" t="s">
        <v>74</v>
      </c>
      <c r="Z495" s="7" t="s">
        <v>75</v>
      </c>
      <c r="AA495" s="7" t="s">
        <v>467</v>
      </c>
      <c r="AB495" s="7" t="s">
        <v>920</v>
      </c>
      <c r="AC495" s="7" t="s">
        <v>78</v>
      </c>
      <c r="AD495" s="8"/>
      <c r="AE495" s="8"/>
      <c r="AF495" s="7"/>
      <c r="AG495" s="7" t="s">
        <v>78</v>
      </c>
      <c r="AH495" s="7" t="s">
        <v>78</v>
      </c>
      <c r="AI495" s="8"/>
      <c r="AJ495" s="7" t="s">
        <v>921</v>
      </c>
      <c r="AK495" s="7" t="s">
        <v>78</v>
      </c>
      <c r="AL495" s="7" t="b">
        <v>0</v>
      </c>
      <c r="AM495" s="7" t="s">
        <v>922</v>
      </c>
      <c r="AN495" s="7" t="b">
        <v>0</v>
      </c>
      <c r="AO495" s="7" t="b">
        <v>0</v>
      </c>
      <c r="AP495" s="7" t="b">
        <v>0</v>
      </c>
      <c r="AQ495" s="7" t="b">
        <v>0</v>
      </c>
      <c r="AR495" s="7" t="b">
        <v>0</v>
      </c>
      <c r="AS495" s="7" t="s">
        <v>84</v>
      </c>
      <c r="AT495" s="7" t="b">
        <v>0</v>
      </c>
      <c r="AU495" s="7" t="s">
        <v>710</v>
      </c>
      <c r="AV495" s="7" t="s">
        <v>78</v>
      </c>
      <c r="AW495" s="7" t="s">
        <v>78</v>
      </c>
      <c r="AX495" s="8">
        <v>44995</v>
      </c>
      <c r="AY495" s="7" t="s">
        <v>85</v>
      </c>
      <c r="AZ495" s="7" t="s">
        <v>86</v>
      </c>
      <c r="BA495" s="7" t="s">
        <v>87</v>
      </c>
      <c r="BB495" s="7" t="b">
        <v>0</v>
      </c>
      <c r="BC495" s="7">
        <v>0</v>
      </c>
      <c r="BD495" s="7">
        <v>0</v>
      </c>
      <c r="BE495" s="7"/>
      <c r="BF495" s="7">
        <v>0</v>
      </c>
      <c r="BG495" s="7"/>
      <c r="BH495" s="7">
        <v>0</v>
      </c>
      <c r="BI495" s="7">
        <v>0</v>
      </c>
      <c r="BJ495" s="9">
        <v>402.03</v>
      </c>
    </row>
    <row r="496" spans="1:62" x14ac:dyDescent="0.25">
      <c r="A496" s="10" t="s">
        <v>3142</v>
      </c>
      <c r="B496" s="11" t="s">
        <v>1395</v>
      </c>
      <c r="C496" s="11" t="s">
        <v>1396</v>
      </c>
      <c r="D496" s="11" t="s">
        <v>3143</v>
      </c>
      <c r="E496" s="11" t="s">
        <v>3143</v>
      </c>
      <c r="F496" s="11" t="s">
        <v>64</v>
      </c>
      <c r="G496" s="11"/>
      <c r="H496" s="11" t="s">
        <v>2330</v>
      </c>
      <c r="I496" s="11" t="s">
        <v>1397</v>
      </c>
      <c r="J496" s="11" t="s">
        <v>2691</v>
      </c>
      <c r="K496" s="28">
        <v>402.96</v>
      </c>
      <c r="L496" s="28">
        <f t="shared" si="8"/>
        <v>402.96</v>
      </c>
      <c r="M496" s="28" t="e">
        <f>L496*(VLOOKUP(I496,#REF!,2,FALSE))</f>
        <v>#REF!</v>
      </c>
      <c r="N496" s="11" t="s">
        <v>67</v>
      </c>
      <c r="O496" s="11" t="s">
        <v>68</v>
      </c>
      <c r="P496" s="11" t="s">
        <v>69</v>
      </c>
      <c r="Q496" s="12">
        <v>44687.596678240741</v>
      </c>
      <c r="R496" s="12">
        <v>45418.596678240741</v>
      </c>
      <c r="S496" s="11" t="s">
        <v>70</v>
      </c>
      <c r="T496" s="12">
        <v>45418</v>
      </c>
      <c r="U496" s="11" t="s">
        <v>71</v>
      </c>
      <c r="V496" s="11" t="s">
        <v>104</v>
      </c>
      <c r="W496" s="11" t="s">
        <v>73</v>
      </c>
      <c r="X496" s="11" t="s">
        <v>73</v>
      </c>
      <c r="Y496" s="11" t="s">
        <v>74</v>
      </c>
      <c r="Z496" s="11" t="s">
        <v>106</v>
      </c>
      <c r="AA496" s="11" t="s">
        <v>1398</v>
      </c>
      <c r="AB496" s="11" t="s">
        <v>3144</v>
      </c>
      <c r="AC496" s="11" t="s">
        <v>3145</v>
      </c>
      <c r="AD496" s="12"/>
      <c r="AE496" s="12"/>
      <c r="AF496" s="11"/>
      <c r="AG496" s="11" t="s">
        <v>78</v>
      </c>
      <c r="AH496" s="11" t="s">
        <v>78</v>
      </c>
      <c r="AI496" s="12"/>
      <c r="AJ496" s="11" t="s">
        <v>78</v>
      </c>
      <c r="AK496" s="11" t="s">
        <v>78</v>
      </c>
      <c r="AL496" s="11" t="b">
        <v>0</v>
      </c>
      <c r="AM496" s="11" t="s">
        <v>3146</v>
      </c>
      <c r="AN496" s="11" t="b">
        <v>0</v>
      </c>
      <c r="AO496" s="11" t="b">
        <v>0</v>
      </c>
      <c r="AP496" s="11" t="b">
        <v>0</v>
      </c>
      <c r="AQ496" s="11" t="b">
        <v>0</v>
      </c>
      <c r="AR496" s="11" t="b">
        <v>0</v>
      </c>
      <c r="AS496" s="11" t="s">
        <v>84</v>
      </c>
      <c r="AT496" s="11" t="b">
        <v>0</v>
      </c>
      <c r="AU496" s="11" t="s">
        <v>1700</v>
      </c>
      <c r="AV496" s="11" t="s">
        <v>78</v>
      </c>
      <c r="AW496" s="11" t="s">
        <v>78</v>
      </c>
      <c r="AX496" s="12"/>
      <c r="AY496" s="11" t="s">
        <v>85</v>
      </c>
      <c r="AZ496" s="11" t="s">
        <v>86</v>
      </c>
      <c r="BA496" s="11" t="s">
        <v>87</v>
      </c>
      <c r="BB496" s="11" t="b">
        <v>0</v>
      </c>
      <c r="BC496" s="11">
        <v>0</v>
      </c>
      <c r="BD496" s="11">
        <v>0</v>
      </c>
      <c r="BE496" s="11"/>
      <c r="BF496" s="11">
        <v>0</v>
      </c>
      <c r="BG496" s="11"/>
      <c r="BH496" s="11">
        <v>0</v>
      </c>
      <c r="BI496" s="11">
        <v>0</v>
      </c>
      <c r="BJ496" s="13">
        <v>402.96</v>
      </c>
    </row>
    <row r="497" spans="1:62" x14ac:dyDescent="0.25">
      <c r="A497" s="10" t="s">
        <v>2926</v>
      </c>
      <c r="B497" s="11" t="s">
        <v>1395</v>
      </c>
      <c r="C497" s="11" t="s">
        <v>1396</v>
      </c>
      <c r="D497" s="11" t="s">
        <v>2927</v>
      </c>
      <c r="E497" s="11" t="s">
        <v>2927</v>
      </c>
      <c r="F497" s="11" t="s">
        <v>64</v>
      </c>
      <c r="G497" s="11" t="s">
        <v>2927</v>
      </c>
      <c r="H497" s="11" t="s">
        <v>2330</v>
      </c>
      <c r="I497" s="11" t="s">
        <v>1397</v>
      </c>
      <c r="J497" s="11" t="s">
        <v>2691</v>
      </c>
      <c r="K497" s="28">
        <v>403.53</v>
      </c>
      <c r="L497" s="28">
        <f t="shared" si="8"/>
        <v>403.53</v>
      </c>
      <c r="M497" s="28" t="e">
        <f>L497*(VLOOKUP(I497,#REF!,2,FALSE))</f>
        <v>#REF!</v>
      </c>
      <c r="N497" s="11" t="s">
        <v>67</v>
      </c>
      <c r="O497" s="11" t="s">
        <v>68</v>
      </c>
      <c r="P497" s="11" t="s">
        <v>69</v>
      </c>
      <c r="Q497" s="12">
        <v>43463.617152777777</v>
      </c>
      <c r="R497" s="12">
        <v>45289.500613425924</v>
      </c>
      <c r="S497" s="11" t="s">
        <v>70</v>
      </c>
      <c r="T497" s="12">
        <v>45289</v>
      </c>
      <c r="U497" s="11" t="s">
        <v>71</v>
      </c>
      <c r="V497" s="11" t="s">
        <v>104</v>
      </c>
      <c r="W497" s="11" t="s">
        <v>73</v>
      </c>
      <c r="X497" s="11" t="s">
        <v>73</v>
      </c>
      <c r="Y497" s="11" t="s">
        <v>92</v>
      </c>
      <c r="Z497" s="11" t="s">
        <v>106</v>
      </c>
      <c r="AA497" s="11" t="s">
        <v>2662</v>
      </c>
      <c r="AB497" s="11" t="s">
        <v>2928</v>
      </c>
      <c r="AC497" s="11" t="s">
        <v>2929</v>
      </c>
      <c r="AD497" s="12"/>
      <c r="AE497" s="12"/>
      <c r="AF497" s="11"/>
      <c r="AG497" s="11" t="s">
        <v>78</v>
      </c>
      <c r="AH497" s="11" t="s">
        <v>78</v>
      </c>
      <c r="AI497" s="12"/>
      <c r="AJ497" s="11" t="s">
        <v>2930</v>
      </c>
      <c r="AK497" s="11" t="s">
        <v>78</v>
      </c>
      <c r="AL497" s="11" t="b">
        <v>0</v>
      </c>
      <c r="AM497" s="11" t="s">
        <v>2931</v>
      </c>
      <c r="AN497" s="11" t="b">
        <v>0</v>
      </c>
      <c r="AO497" s="11" t="b">
        <v>0</v>
      </c>
      <c r="AP497" s="11" t="b">
        <v>0</v>
      </c>
      <c r="AQ497" s="11" t="b">
        <v>0</v>
      </c>
      <c r="AR497" s="11" t="b">
        <v>0</v>
      </c>
      <c r="AS497" s="11" t="s">
        <v>84</v>
      </c>
      <c r="AT497" s="11" t="b">
        <v>0</v>
      </c>
      <c r="AU497" s="11" t="s">
        <v>1700</v>
      </c>
      <c r="AV497" s="11" t="s">
        <v>78</v>
      </c>
      <c r="AW497" s="11" t="s">
        <v>78</v>
      </c>
      <c r="AX497" s="12">
        <v>43461</v>
      </c>
      <c r="AY497" s="11" t="s">
        <v>85</v>
      </c>
      <c r="AZ497" s="11" t="s">
        <v>86</v>
      </c>
      <c r="BA497" s="11" t="s">
        <v>87</v>
      </c>
      <c r="BB497" s="11" t="b">
        <v>0</v>
      </c>
      <c r="BC497" s="11">
        <v>2</v>
      </c>
      <c r="BD497" s="11">
        <v>2</v>
      </c>
      <c r="BE497" s="11">
        <v>395.66</v>
      </c>
      <c r="BF497" s="11">
        <v>1</v>
      </c>
      <c r="BG497" s="11">
        <v>100</v>
      </c>
      <c r="BH497" s="11">
        <v>1</v>
      </c>
      <c r="BI497" s="11">
        <v>100</v>
      </c>
      <c r="BJ497" s="13">
        <v>403.53</v>
      </c>
    </row>
    <row r="498" spans="1:62" x14ac:dyDescent="0.25">
      <c r="A498" s="10" t="s">
        <v>3327</v>
      </c>
      <c r="B498" s="11" t="s">
        <v>2271</v>
      </c>
      <c r="C498" s="11" t="s">
        <v>2272</v>
      </c>
      <c r="D498" s="11" t="s">
        <v>2324</v>
      </c>
      <c r="E498" s="11" t="s">
        <v>2324</v>
      </c>
      <c r="F498" s="11" t="s">
        <v>64</v>
      </c>
      <c r="G498" s="11" t="s">
        <v>2324</v>
      </c>
      <c r="H498" s="11" t="s">
        <v>2330</v>
      </c>
      <c r="I498" s="11" t="s">
        <v>2274</v>
      </c>
      <c r="J498" s="11" t="s">
        <v>3318</v>
      </c>
      <c r="K498" s="28">
        <v>404.56</v>
      </c>
      <c r="L498" s="28">
        <f t="shared" si="8"/>
        <v>404.56</v>
      </c>
      <c r="M498" s="28" t="e">
        <f>L498*(VLOOKUP(I498,#REF!,2,FALSE))</f>
        <v>#REF!</v>
      </c>
      <c r="N498" s="11" t="s">
        <v>67</v>
      </c>
      <c r="O498" s="11" t="s">
        <v>68</v>
      </c>
      <c r="P498" s="11" t="s">
        <v>69</v>
      </c>
      <c r="Q498" s="12">
        <v>42464.346006944441</v>
      </c>
      <c r="R498" s="12">
        <v>45386.346006944441</v>
      </c>
      <c r="S498" s="11" t="s">
        <v>70</v>
      </c>
      <c r="T498" s="12">
        <v>45386</v>
      </c>
      <c r="U498" s="11" t="s">
        <v>71</v>
      </c>
      <c r="V498" s="11" t="s">
        <v>104</v>
      </c>
      <c r="W498" s="11" t="s">
        <v>73</v>
      </c>
      <c r="X498" s="11" t="s">
        <v>73</v>
      </c>
      <c r="Y498" s="11" t="s">
        <v>105</v>
      </c>
      <c r="Z498" s="11" t="s">
        <v>106</v>
      </c>
      <c r="AA498" s="11" t="s">
        <v>2276</v>
      </c>
      <c r="AB498" s="11" t="s">
        <v>3328</v>
      </c>
      <c r="AC498" s="11" t="s">
        <v>78</v>
      </c>
      <c r="AD498" s="12"/>
      <c r="AE498" s="12"/>
      <c r="AF498" s="11"/>
      <c r="AG498" s="11" t="s">
        <v>78</v>
      </c>
      <c r="AH498" s="11" t="s">
        <v>78</v>
      </c>
      <c r="AI498" s="12"/>
      <c r="AJ498" s="11" t="s">
        <v>3329</v>
      </c>
      <c r="AK498" s="11" t="s">
        <v>78</v>
      </c>
      <c r="AL498" s="11" t="b">
        <v>0</v>
      </c>
      <c r="AM498" s="11" t="s">
        <v>3330</v>
      </c>
      <c r="AN498" s="11" t="b">
        <v>0</v>
      </c>
      <c r="AO498" s="11" t="b">
        <v>0</v>
      </c>
      <c r="AP498" s="11" t="b">
        <v>0</v>
      </c>
      <c r="AQ498" s="11" t="b">
        <v>0</v>
      </c>
      <c r="AR498" s="11" t="b">
        <v>0</v>
      </c>
      <c r="AS498" s="11" t="s">
        <v>84</v>
      </c>
      <c r="AT498" s="11" t="b">
        <v>0</v>
      </c>
      <c r="AU498" s="11" t="s">
        <v>1700</v>
      </c>
      <c r="AV498" s="11" t="s">
        <v>78</v>
      </c>
      <c r="AW498" s="11" t="s">
        <v>78</v>
      </c>
      <c r="AX498" s="12">
        <v>42446</v>
      </c>
      <c r="AY498" s="11" t="s">
        <v>85</v>
      </c>
      <c r="AZ498" s="11" t="s">
        <v>86</v>
      </c>
      <c r="BA498" s="11" t="s">
        <v>87</v>
      </c>
      <c r="BB498" s="11" t="b">
        <v>0</v>
      </c>
      <c r="BC498" s="11">
        <v>0</v>
      </c>
      <c r="BD498" s="11">
        <v>0</v>
      </c>
      <c r="BE498" s="11"/>
      <c r="BF498" s="11">
        <v>0</v>
      </c>
      <c r="BG498" s="11"/>
      <c r="BH498" s="11">
        <v>0</v>
      </c>
      <c r="BI498" s="11">
        <v>0</v>
      </c>
      <c r="BJ498" s="13">
        <v>404.56</v>
      </c>
    </row>
    <row r="499" spans="1:62" x14ac:dyDescent="0.25">
      <c r="A499" s="6" t="s">
        <v>3233</v>
      </c>
      <c r="B499" s="7" t="s">
        <v>3220</v>
      </c>
      <c r="C499" s="7" t="s">
        <v>3221</v>
      </c>
      <c r="D499" s="7" t="s">
        <v>3234</v>
      </c>
      <c r="E499" s="7" t="s">
        <v>3234</v>
      </c>
      <c r="F499" s="7" t="s">
        <v>168</v>
      </c>
      <c r="G499" s="7" t="s">
        <v>3234</v>
      </c>
      <c r="H499" s="7" t="s">
        <v>2330</v>
      </c>
      <c r="I499" s="7" t="s">
        <v>262</v>
      </c>
      <c r="J499" s="7" t="s">
        <v>3204</v>
      </c>
      <c r="K499" s="33">
        <v>404.98</v>
      </c>
      <c r="L499" s="33">
        <f t="shared" si="8"/>
        <v>404.98</v>
      </c>
      <c r="M499" s="33" t="e">
        <f>L499*(VLOOKUP(I499,#REF!,2,FALSE))</f>
        <v>#REF!</v>
      </c>
      <c r="N499" s="7" t="s">
        <v>67</v>
      </c>
      <c r="O499" s="7" t="s">
        <v>68</v>
      </c>
      <c r="P499" s="7" t="s">
        <v>160</v>
      </c>
      <c r="Q499" s="8">
        <v>41985.6094212963</v>
      </c>
      <c r="R499" s="8">
        <v>45272.6094212963</v>
      </c>
      <c r="S499" s="7" t="s">
        <v>70</v>
      </c>
      <c r="T499" s="8">
        <v>45272</v>
      </c>
      <c r="U499" s="7" t="s">
        <v>71</v>
      </c>
      <c r="V499" s="7" t="s">
        <v>104</v>
      </c>
      <c r="W499" s="7" t="s">
        <v>73</v>
      </c>
      <c r="X499" s="7" t="s">
        <v>73</v>
      </c>
      <c r="Y499" s="7" t="s">
        <v>3214</v>
      </c>
      <c r="Z499" s="7" t="s">
        <v>171</v>
      </c>
      <c r="AA499" s="7" t="s">
        <v>3215</v>
      </c>
      <c r="AB499" s="7" t="s">
        <v>3235</v>
      </c>
      <c r="AC499" s="7" t="s">
        <v>3236</v>
      </c>
      <c r="AD499" s="8"/>
      <c r="AE499" s="8"/>
      <c r="AF499" s="7"/>
      <c r="AG499" s="7" t="s">
        <v>78</v>
      </c>
      <c r="AH499" s="7" t="s">
        <v>78</v>
      </c>
      <c r="AI499" s="8"/>
      <c r="AJ499" s="7" t="s">
        <v>3237</v>
      </c>
      <c r="AK499" s="7" t="s">
        <v>78</v>
      </c>
      <c r="AL499" s="7" t="b">
        <v>0</v>
      </c>
      <c r="AM499" s="7" t="s">
        <v>3238</v>
      </c>
      <c r="AN499" s="7" t="b">
        <v>0</v>
      </c>
      <c r="AO499" s="7" t="b">
        <v>0</v>
      </c>
      <c r="AP499" s="7" t="b">
        <v>0</v>
      </c>
      <c r="AQ499" s="7" t="b">
        <v>0</v>
      </c>
      <c r="AR499" s="7" t="b">
        <v>0</v>
      </c>
      <c r="AS499" s="7" t="s">
        <v>84</v>
      </c>
      <c r="AT499" s="7" t="b">
        <v>0</v>
      </c>
      <c r="AU499" s="7" t="s">
        <v>1700</v>
      </c>
      <c r="AV499" s="7" t="s">
        <v>78</v>
      </c>
      <c r="AW499" s="7" t="s">
        <v>78</v>
      </c>
      <c r="AX499" s="8">
        <v>41992</v>
      </c>
      <c r="AY499" s="7" t="s">
        <v>85</v>
      </c>
      <c r="AZ499" s="7" t="s">
        <v>86</v>
      </c>
      <c r="BA499" s="7" t="s">
        <v>87</v>
      </c>
      <c r="BB499" s="7" t="b">
        <v>0</v>
      </c>
      <c r="BC499" s="7">
        <v>1</v>
      </c>
      <c r="BD499" s="7">
        <v>1</v>
      </c>
      <c r="BE499" s="7">
        <v>3981.67</v>
      </c>
      <c r="BF499" s="7">
        <v>0</v>
      </c>
      <c r="BG499" s="7"/>
      <c r="BH499" s="7">
        <v>0</v>
      </c>
      <c r="BI499" s="7">
        <v>0</v>
      </c>
      <c r="BJ499" s="9">
        <v>404.98</v>
      </c>
    </row>
    <row r="500" spans="1:62" x14ac:dyDescent="0.25">
      <c r="A500" s="10" t="s">
        <v>179</v>
      </c>
      <c r="B500" s="11" t="s">
        <v>165</v>
      </c>
      <c r="C500" s="11" t="s">
        <v>166</v>
      </c>
      <c r="D500" s="11" t="s">
        <v>180</v>
      </c>
      <c r="E500" s="11" t="s">
        <v>180</v>
      </c>
      <c r="F500" s="11" t="s">
        <v>181</v>
      </c>
      <c r="G500" s="11" t="s">
        <v>180</v>
      </c>
      <c r="H500" s="11" t="s">
        <v>102</v>
      </c>
      <c r="I500" s="11" t="s">
        <v>169</v>
      </c>
      <c r="J500" s="11"/>
      <c r="K500" s="28">
        <v>407.77</v>
      </c>
      <c r="L500" s="28">
        <f t="shared" si="8"/>
        <v>407.77</v>
      </c>
      <c r="M500" s="28" t="e">
        <f>L500*(VLOOKUP(I500,#REF!,2,FALSE))</f>
        <v>#REF!</v>
      </c>
      <c r="N500" s="11" t="s">
        <v>67</v>
      </c>
      <c r="O500" s="11" t="s">
        <v>68</v>
      </c>
      <c r="P500" s="11" t="s">
        <v>160</v>
      </c>
      <c r="Q500" s="12">
        <v>41178.581550925926</v>
      </c>
      <c r="R500" s="12">
        <v>45195.581550925926</v>
      </c>
      <c r="S500" s="11" t="s">
        <v>70</v>
      </c>
      <c r="T500" s="12">
        <v>45195</v>
      </c>
      <c r="U500" s="11" t="s">
        <v>71</v>
      </c>
      <c r="V500" s="11" t="s">
        <v>104</v>
      </c>
      <c r="W500" s="11" t="s">
        <v>73</v>
      </c>
      <c r="X500" s="11" t="s">
        <v>73</v>
      </c>
      <c r="Y500" s="11" t="s">
        <v>182</v>
      </c>
      <c r="Z500" s="11" t="s">
        <v>171</v>
      </c>
      <c r="AA500" s="11" t="s">
        <v>172</v>
      </c>
      <c r="AB500" s="11" t="s">
        <v>183</v>
      </c>
      <c r="AC500" s="11" t="s">
        <v>78</v>
      </c>
      <c r="AD500" s="12"/>
      <c r="AE500" s="12"/>
      <c r="AF500" s="11"/>
      <c r="AG500" s="11" t="s">
        <v>78</v>
      </c>
      <c r="AH500" s="11" t="s">
        <v>78</v>
      </c>
      <c r="AI500" s="12"/>
      <c r="AJ500" s="11" t="s">
        <v>184</v>
      </c>
      <c r="AK500" s="11" t="s">
        <v>78</v>
      </c>
      <c r="AL500" s="11" t="b">
        <v>0</v>
      </c>
      <c r="AM500" s="11" t="s">
        <v>185</v>
      </c>
      <c r="AN500" s="11" t="b">
        <v>0</v>
      </c>
      <c r="AO500" s="11" t="b">
        <v>0</v>
      </c>
      <c r="AP500" s="11" t="b">
        <v>1</v>
      </c>
      <c r="AQ500" s="11" t="b">
        <v>0</v>
      </c>
      <c r="AR500" s="11" t="b">
        <v>0</v>
      </c>
      <c r="AS500" s="11" t="s">
        <v>84</v>
      </c>
      <c r="AT500" s="11" t="b">
        <v>0</v>
      </c>
      <c r="AU500" s="11" t="s">
        <v>186</v>
      </c>
      <c r="AV500" s="11" t="s">
        <v>78</v>
      </c>
      <c r="AW500" s="11" t="s">
        <v>78</v>
      </c>
      <c r="AX500" s="12">
        <v>41201</v>
      </c>
      <c r="AY500" s="11" t="s">
        <v>85</v>
      </c>
      <c r="AZ500" s="11" t="s">
        <v>86</v>
      </c>
      <c r="BA500" s="11" t="s">
        <v>87</v>
      </c>
      <c r="BB500" s="11" t="b">
        <v>0</v>
      </c>
      <c r="BC500" s="11">
        <v>2</v>
      </c>
      <c r="BD500" s="11">
        <v>2</v>
      </c>
      <c r="BE500" s="11">
        <v>620</v>
      </c>
      <c r="BF500" s="11">
        <v>0</v>
      </c>
      <c r="BG500" s="11"/>
      <c r="BH500" s="11">
        <v>0</v>
      </c>
      <c r="BI500" s="11">
        <v>0</v>
      </c>
      <c r="BJ500" s="13">
        <v>407.77</v>
      </c>
    </row>
    <row r="501" spans="1:62" x14ac:dyDescent="0.25">
      <c r="A501" s="6" t="s">
        <v>2751</v>
      </c>
      <c r="B501" s="7" t="s">
        <v>1395</v>
      </c>
      <c r="C501" s="7" t="s">
        <v>1396</v>
      </c>
      <c r="D501" s="7" t="s">
        <v>145</v>
      </c>
      <c r="E501" s="7" t="s">
        <v>145</v>
      </c>
      <c r="F501" s="7" t="s">
        <v>64</v>
      </c>
      <c r="G501" s="7" t="s">
        <v>145</v>
      </c>
      <c r="H501" s="7" t="s">
        <v>2330</v>
      </c>
      <c r="I501" s="7" t="s">
        <v>1397</v>
      </c>
      <c r="J501" s="7" t="s">
        <v>2686</v>
      </c>
      <c r="K501" s="33">
        <v>408.23</v>
      </c>
      <c r="L501" s="33">
        <f t="shared" si="8"/>
        <v>408.23</v>
      </c>
      <c r="M501" s="33" t="e">
        <f>L501*(VLOOKUP(I501,#REF!,2,FALSE))</f>
        <v>#REF!</v>
      </c>
      <c r="N501" s="7" t="s">
        <v>67</v>
      </c>
      <c r="O501" s="7" t="s">
        <v>68</v>
      </c>
      <c r="P501" s="7" t="s">
        <v>69</v>
      </c>
      <c r="Q501" s="8">
        <v>42106.448310185187</v>
      </c>
      <c r="R501" s="8">
        <v>45394.448310185187</v>
      </c>
      <c r="S501" s="7" t="s">
        <v>70</v>
      </c>
      <c r="T501" s="8">
        <v>45394</v>
      </c>
      <c r="U501" s="7" t="s">
        <v>71</v>
      </c>
      <c r="V501" s="7" t="s">
        <v>104</v>
      </c>
      <c r="W501" s="7" t="s">
        <v>73</v>
      </c>
      <c r="X501" s="7" t="s">
        <v>73</v>
      </c>
      <c r="Y501" s="7" t="s">
        <v>287</v>
      </c>
      <c r="Z501" s="7" t="s">
        <v>106</v>
      </c>
      <c r="AA501" s="7" t="s">
        <v>1398</v>
      </c>
      <c r="AB501" s="7" t="s">
        <v>2752</v>
      </c>
      <c r="AC501" s="7" t="s">
        <v>78</v>
      </c>
      <c r="AD501" s="8"/>
      <c r="AE501" s="8"/>
      <c r="AF501" s="7"/>
      <c r="AG501" s="7" t="s">
        <v>78</v>
      </c>
      <c r="AH501" s="7" t="s">
        <v>78</v>
      </c>
      <c r="AI501" s="8"/>
      <c r="AJ501" s="7" t="s">
        <v>2753</v>
      </c>
      <c r="AK501" s="7" t="s">
        <v>78</v>
      </c>
      <c r="AL501" s="7" t="b">
        <v>0</v>
      </c>
      <c r="AM501" s="7" t="s">
        <v>2754</v>
      </c>
      <c r="AN501" s="7" t="b">
        <v>0</v>
      </c>
      <c r="AO501" s="7" t="b">
        <v>0</v>
      </c>
      <c r="AP501" s="7" t="b">
        <v>0</v>
      </c>
      <c r="AQ501" s="7" t="b">
        <v>0</v>
      </c>
      <c r="AR501" s="7" t="b">
        <v>0</v>
      </c>
      <c r="AS501" s="7" t="s">
        <v>84</v>
      </c>
      <c r="AT501" s="7" t="b">
        <v>0</v>
      </c>
      <c r="AU501" s="7" t="s">
        <v>1700</v>
      </c>
      <c r="AV501" s="7" t="s">
        <v>78</v>
      </c>
      <c r="AW501" s="7" t="s">
        <v>78</v>
      </c>
      <c r="AX501" s="8">
        <v>42090</v>
      </c>
      <c r="AY501" s="7" t="s">
        <v>85</v>
      </c>
      <c r="AZ501" s="7" t="s">
        <v>86</v>
      </c>
      <c r="BA501" s="7" t="s">
        <v>87</v>
      </c>
      <c r="BB501" s="7" t="b">
        <v>0</v>
      </c>
      <c r="BC501" s="7">
        <v>1</v>
      </c>
      <c r="BD501" s="7">
        <v>1</v>
      </c>
      <c r="BE501" s="7">
        <v>39.630000000000003</v>
      </c>
      <c r="BF501" s="7">
        <v>0</v>
      </c>
      <c r="BG501" s="7"/>
      <c r="BH501" s="7">
        <v>0</v>
      </c>
      <c r="BI501" s="7">
        <v>0</v>
      </c>
      <c r="BJ501" s="9">
        <v>408.23</v>
      </c>
    </row>
    <row r="502" spans="1:62" x14ac:dyDescent="0.25">
      <c r="A502" s="10" t="s">
        <v>1660</v>
      </c>
      <c r="B502" s="11" t="s">
        <v>1395</v>
      </c>
      <c r="C502" s="11" t="s">
        <v>1396</v>
      </c>
      <c r="D502" s="11" t="s">
        <v>1661</v>
      </c>
      <c r="E502" s="11" t="s">
        <v>1661</v>
      </c>
      <c r="F502" s="11" t="s">
        <v>64</v>
      </c>
      <c r="G502" s="11" t="s">
        <v>1661</v>
      </c>
      <c r="H502" s="11" t="s">
        <v>281</v>
      </c>
      <c r="I502" s="11" t="s">
        <v>1397</v>
      </c>
      <c r="J502" s="11" t="s">
        <v>1406</v>
      </c>
      <c r="K502" s="28">
        <v>410.87</v>
      </c>
      <c r="L502" s="28">
        <f t="shared" si="8"/>
        <v>410.87</v>
      </c>
      <c r="M502" s="28" t="e">
        <f>L502*(VLOOKUP(I502,#REF!,2,FALSE))</f>
        <v>#REF!</v>
      </c>
      <c r="N502" s="11" t="s">
        <v>67</v>
      </c>
      <c r="O502" s="11" t="s">
        <v>68</v>
      </c>
      <c r="P502" s="11" t="s">
        <v>69</v>
      </c>
      <c r="Q502" s="12">
        <v>42993.557013888887</v>
      </c>
      <c r="R502" s="12">
        <v>45487.557013888887</v>
      </c>
      <c r="S502" s="11" t="s">
        <v>70</v>
      </c>
      <c r="T502" s="12">
        <v>45487</v>
      </c>
      <c r="U502" s="11" t="s">
        <v>71</v>
      </c>
      <c r="V502" s="11" t="s">
        <v>104</v>
      </c>
      <c r="W502" s="11" t="s">
        <v>73</v>
      </c>
      <c r="X502" s="11" t="s">
        <v>73</v>
      </c>
      <c r="Y502" s="11" t="s">
        <v>74</v>
      </c>
      <c r="Z502" s="11" t="s">
        <v>106</v>
      </c>
      <c r="AA502" s="11" t="s">
        <v>1421</v>
      </c>
      <c r="AB502" s="11" t="s">
        <v>1662</v>
      </c>
      <c r="AC502" s="11" t="s">
        <v>1663</v>
      </c>
      <c r="AD502" s="12"/>
      <c r="AE502" s="12"/>
      <c r="AF502" s="11"/>
      <c r="AG502" s="11" t="s">
        <v>78</v>
      </c>
      <c r="AH502" s="11" t="s">
        <v>78</v>
      </c>
      <c r="AI502" s="12"/>
      <c r="AJ502" s="11" t="s">
        <v>1664</v>
      </c>
      <c r="AK502" s="11" t="s">
        <v>78</v>
      </c>
      <c r="AL502" s="11" t="b">
        <v>0</v>
      </c>
      <c r="AM502" s="11" t="s">
        <v>1665</v>
      </c>
      <c r="AN502" s="11" t="b">
        <v>0</v>
      </c>
      <c r="AO502" s="11" t="b">
        <v>0</v>
      </c>
      <c r="AP502" s="11" t="b">
        <v>0</v>
      </c>
      <c r="AQ502" s="11" t="b">
        <v>0</v>
      </c>
      <c r="AR502" s="11" t="b">
        <v>0</v>
      </c>
      <c r="AS502" s="11" t="s">
        <v>84</v>
      </c>
      <c r="AT502" s="11" t="b">
        <v>0</v>
      </c>
      <c r="AU502" s="11" t="s">
        <v>317</v>
      </c>
      <c r="AV502" s="11" t="s">
        <v>78</v>
      </c>
      <c r="AW502" s="11" t="s">
        <v>78</v>
      </c>
      <c r="AX502" s="12">
        <v>43003</v>
      </c>
      <c r="AY502" s="11" t="s">
        <v>85</v>
      </c>
      <c r="AZ502" s="11" t="s">
        <v>86</v>
      </c>
      <c r="BA502" s="11" t="s">
        <v>87</v>
      </c>
      <c r="BB502" s="11" t="b">
        <v>0</v>
      </c>
      <c r="BC502" s="11">
        <v>2</v>
      </c>
      <c r="BD502" s="11">
        <v>2</v>
      </c>
      <c r="BE502" s="11">
        <v>1212.5999999999999</v>
      </c>
      <c r="BF502" s="11">
        <v>0</v>
      </c>
      <c r="BG502" s="11"/>
      <c r="BH502" s="11">
        <v>0</v>
      </c>
      <c r="BI502" s="11">
        <v>0</v>
      </c>
      <c r="BJ502" s="13">
        <v>410.87</v>
      </c>
    </row>
    <row r="503" spans="1:62" x14ac:dyDescent="0.25">
      <c r="A503" s="10" t="s">
        <v>1081</v>
      </c>
      <c r="B503" s="11" t="s">
        <v>234</v>
      </c>
      <c r="C503" s="11" t="s">
        <v>235</v>
      </c>
      <c r="D503" s="11" t="s">
        <v>1082</v>
      </c>
      <c r="E503" s="11" t="s">
        <v>1082</v>
      </c>
      <c r="F503" s="11" t="s">
        <v>64</v>
      </c>
      <c r="G503" s="11" t="s">
        <v>1082</v>
      </c>
      <c r="H503" s="11" t="s">
        <v>281</v>
      </c>
      <c r="I503" s="11" t="s">
        <v>1077</v>
      </c>
      <c r="J503" s="11" t="s">
        <v>1022</v>
      </c>
      <c r="K503" s="28">
        <v>411.38</v>
      </c>
      <c r="L503" s="28">
        <f t="shared" si="8"/>
        <v>411.38</v>
      </c>
      <c r="M503" s="28" t="e">
        <f>L503*(VLOOKUP(I503,#REF!,2,FALSE))</f>
        <v>#REF!</v>
      </c>
      <c r="N503" s="11" t="s">
        <v>67</v>
      </c>
      <c r="O503" s="11" t="s">
        <v>68</v>
      </c>
      <c r="P503" s="11" t="s">
        <v>69</v>
      </c>
      <c r="Q503" s="12">
        <v>44020.385937500003</v>
      </c>
      <c r="R503" s="12">
        <v>45481.385937500003</v>
      </c>
      <c r="S503" s="11" t="s">
        <v>70</v>
      </c>
      <c r="T503" s="12">
        <v>45481</v>
      </c>
      <c r="U503" s="11" t="s">
        <v>71</v>
      </c>
      <c r="V503" s="11" t="s">
        <v>104</v>
      </c>
      <c r="W503" s="11" t="s">
        <v>73</v>
      </c>
      <c r="X503" s="11" t="s">
        <v>73</v>
      </c>
      <c r="Y503" s="11" t="s">
        <v>74</v>
      </c>
      <c r="Z503" s="11" t="s">
        <v>75</v>
      </c>
      <c r="AA503" s="11" t="s">
        <v>1083</v>
      </c>
      <c r="AB503" s="11" t="s">
        <v>1084</v>
      </c>
      <c r="AC503" s="11" t="s">
        <v>78</v>
      </c>
      <c r="AD503" s="12"/>
      <c r="AE503" s="12"/>
      <c r="AF503" s="11"/>
      <c r="AG503" s="11" t="s">
        <v>78</v>
      </c>
      <c r="AH503" s="11" t="s">
        <v>78</v>
      </c>
      <c r="AI503" s="12"/>
      <c r="AJ503" s="11" t="s">
        <v>78</v>
      </c>
      <c r="AK503" s="11" t="s">
        <v>78</v>
      </c>
      <c r="AL503" s="11" t="b">
        <v>0</v>
      </c>
      <c r="AM503" s="11" t="s">
        <v>1085</v>
      </c>
      <c r="AN503" s="11" t="b">
        <v>0</v>
      </c>
      <c r="AO503" s="11" t="b">
        <v>0</v>
      </c>
      <c r="AP503" s="11" t="b">
        <v>0</v>
      </c>
      <c r="AQ503" s="11" t="b">
        <v>0</v>
      </c>
      <c r="AR503" s="11" t="b">
        <v>0</v>
      </c>
      <c r="AS503" s="11" t="s">
        <v>84</v>
      </c>
      <c r="AT503" s="11" t="b">
        <v>0</v>
      </c>
      <c r="AU503" s="11" t="s">
        <v>317</v>
      </c>
      <c r="AV503" s="11" t="s">
        <v>78</v>
      </c>
      <c r="AW503" s="11" t="s">
        <v>78</v>
      </c>
      <c r="AX503" s="12">
        <v>44039</v>
      </c>
      <c r="AY503" s="11" t="s">
        <v>85</v>
      </c>
      <c r="AZ503" s="11" t="s">
        <v>86</v>
      </c>
      <c r="BA503" s="11" t="s">
        <v>87</v>
      </c>
      <c r="BB503" s="11" t="b">
        <v>0</v>
      </c>
      <c r="BC503" s="11">
        <v>0</v>
      </c>
      <c r="BD503" s="11">
        <v>0</v>
      </c>
      <c r="BE503" s="11"/>
      <c r="BF503" s="11">
        <v>0</v>
      </c>
      <c r="BG503" s="11"/>
      <c r="BH503" s="11">
        <v>0</v>
      </c>
      <c r="BI503" s="11">
        <v>0</v>
      </c>
      <c r="BJ503" s="13">
        <v>411.38</v>
      </c>
    </row>
    <row r="504" spans="1:62" x14ac:dyDescent="0.25">
      <c r="A504" s="10" t="s">
        <v>904</v>
      </c>
      <c r="B504" s="11" t="s">
        <v>61</v>
      </c>
      <c r="C504" s="11" t="s">
        <v>62</v>
      </c>
      <c r="D504" s="11" t="s">
        <v>905</v>
      </c>
      <c r="E504" s="11" t="s">
        <v>905</v>
      </c>
      <c r="F504" s="11" t="s">
        <v>64</v>
      </c>
      <c r="G504" s="11" t="s">
        <v>905</v>
      </c>
      <c r="H504" s="11" t="s">
        <v>281</v>
      </c>
      <c r="I504" s="11" t="s">
        <v>66</v>
      </c>
      <c r="J504" s="11" t="s">
        <v>282</v>
      </c>
      <c r="K504" s="28">
        <v>412.14</v>
      </c>
      <c r="L504" s="28">
        <f t="shared" si="8"/>
        <v>412.14</v>
      </c>
      <c r="M504" s="28" t="e">
        <f>L504*(VLOOKUP(I504,#REF!,2,FALSE))</f>
        <v>#REF!</v>
      </c>
      <c r="N504" s="11" t="s">
        <v>67</v>
      </c>
      <c r="O504" s="11" t="s">
        <v>68</v>
      </c>
      <c r="P504" s="11" t="s">
        <v>69</v>
      </c>
      <c r="Q504" s="12">
        <v>45013.741365740738</v>
      </c>
      <c r="R504" s="12">
        <v>45379.334074074075</v>
      </c>
      <c r="S504" s="11" t="s">
        <v>70</v>
      </c>
      <c r="T504" s="12">
        <v>45197</v>
      </c>
      <c r="U504" s="11" t="s">
        <v>71</v>
      </c>
      <c r="V504" s="11" t="s">
        <v>72</v>
      </c>
      <c r="W504" s="11" t="s">
        <v>73</v>
      </c>
      <c r="X504" s="11" t="s">
        <v>73</v>
      </c>
      <c r="Y504" s="11" t="s">
        <v>74</v>
      </c>
      <c r="Z504" s="11" t="s">
        <v>75</v>
      </c>
      <c r="AA504" s="11" t="s">
        <v>122</v>
      </c>
      <c r="AB504" s="11" t="s">
        <v>906</v>
      </c>
      <c r="AC504" s="11" t="s">
        <v>78</v>
      </c>
      <c r="AD504" s="12"/>
      <c r="AE504" s="12"/>
      <c r="AF504" s="11"/>
      <c r="AG504" s="11" t="s">
        <v>78</v>
      </c>
      <c r="AH504" s="11" t="s">
        <v>78</v>
      </c>
      <c r="AI504" s="12"/>
      <c r="AJ504" s="11" t="s">
        <v>907</v>
      </c>
      <c r="AK504" s="11" t="s">
        <v>78</v>
      </c>
      <c r="AL504" s="11" t="b">
        <v>0</v>
      </c>
      <c r="AM504" s="11" t="s">
        <v>908</v>
      </c>
      <c r="AN504" s="11" t="b">
        <v>0</v>
      </c>
      <c r="AO504" s="11" t="b">
        <v>0</v>
      </c>
      <c r="AP504" s="11" t="b">
        <v>0</v>
      </c>
      <c r="AQ504" s="11" t="b">
        <v>0</v>
      </c>
      <c r="AR504" s="11" t="b">
        <v>0</v>
      </c>
      <c r="AS504" s="11" t="s">
        <v>84</v>
      </c>
      <c r="AT504" s="11" t="b">
        <v>0</v>
      </c>
      <c r="AU504" s="11" t="s">
        <v>710</v>
      </c>
      <c r="AV504" s="11" t="s">
        <v>78</v>
      </c>
      <c r="AW504" s="11" t="s">
        <v>78</v>
      </c>
      <c r="AX504" s="12">
        <v>44984</v>
      </c>
      <c r="AY504" s="11" t="s">
        <v>85</v>
      </c>
      <c r="AZ504" s="11" t="s">
        <v>86</v>
      </c>
      <c r="BA504" s="11" t="s">
        <v>87</v>
      </c>
      <c r="BB504" s="11" t="b">
        <v>0</v>
      </c>
      <c r="BC504" s="11">
        <v>0</v>
      </c>
      <c r="BD504" s="11">
        <v>0</v>
      </c>
      <c r="BE504" s="11"/>
      <c r="BF504" s="11">
        <v>0</v>
      </c>
      <c r="BG504" s="11"/>
      <c r="BH504" s="11">
        <v>0</v>
      </c>
      <c r="BI504" s="11">
        <v>0</v>
      </c>
      <c r="BJ504" s="13">
        <v>412.14</v>
      </c>
    </row>
    <row r="505" spans="1:62" x14ac:dyDescent="0.25">
      <c r="A505" s="6" t="s">
        <v>623</v>
      </c>
      <c r="B505" s="7" t="s">
        <v>61</v>
      </c>
      <c r="C505" s="7" t="s">
        <v>62</v>
      </c>
      <c r="D505" s="7" t="s">
        <v>624</v>
      </c>
      <c r="E505" s="7" t="s">
        <v>625</v>
      </c>
      <c r="F505" s="7" t="s">
        <v>64</v>
      </c>
      <c r="G505" s="7" t="s">
        <v>625</v>
      </c>
      <c r="H505" s="7" t="s">
        <v>281</v>
      </c>
      <c r="I505" s="7" t="s">
        <v>66</v>
      </c>
      <c r="J505" s="7" t="s">
        <v>282</v>
      </c>
      <c r="K505" s="33">
        <v>412.93</v>
      </c>
      <c r="L505" s="33">
        <f t="shared" si="8"/>
        <v>412.93</v>
      </c>
      <c r="M505" s="33" t="e">
        <f>L505*(VLOOKUP(I505,#REF!,2,FALSE))</f>
        <v>#REF!</v>
      </c>
      <c r="N505" s="7" t="s">
        <v>67</v>
      </c>
      <c r="O505" s="7" t="s">
        <v>68</v>
      </c>
      <c r="P505" s="7" t="s">
        <v>69</v>
      </c>
      <c r="Q505" s="8">
        <v>44350.489965277775</v>
      </c>
      <c r="R505" s="8">
        <v>45446.489965277775</v>
      </c>
      <c r="S505" s="7" t="s">
        <v>70</v>
      </c>
      <c r="T505" s="8">
        <v>45446</v>
      </c>
      <c r="U505" s="7" t="s">
        <v>71</v>
      </c>
      <c r="V505" s="7" t="s">
        <v>104</v>
      </c>
      <c r="W505" s="7" t="s">
        <v>73</v>
      </c>
      <c r="X505" s="7" t="s">
        <v>73</v>
      </c>
      <c r="Y505" s="7" t="s">
        <v>74</v>
      </c>
      <c r="Z505" s="7" t="s">
        <v>75</v>
      </c>
      <c r="AA505" s="7" t="s">
        <v>122</v>
      </c>
      <c r="AB505" s="7" t="s">
        <v>626</v>
      </c>
      <c r="AC505" s="7" t="s">
        <v>78</v>
      </c>
      <c r="AD505" s="8"/>
      <c r="AE505" s="8"/>
      <c r="AF505" s="7"/>
      <c r="AG505" s="7" t="s">
        <v>78</v>
      </c>
      <c r="AH505" s="7" t="s">
        <v>78</v>
      </c>
      <c r="AI505" s="8"/>
      <c r="AJ505" s="7" t="s">
        <v>78</v>
      </c>
      <c r="AK505" s="7" t="s">
        <v>78</v>
      </c>
      <c r="AL505" s="7" t="b">
        <v>0</v>
      </c>
      <c r="AM505" s="7" t="s">
        <v>627</v>
      </c>
      <c r="AN505" s="7" t="b">
        <v>0</v>
      </c>
      <c r="AO505" s="7" t="b">
        <v>0</v>
      </c>
      <c r="AP505" s="7" t="b">
        <v>0</v>
      </c>
      <c r="AQ505" s="7" t="b">
        <v>0</v>
      </c>
      <c r="AR505" s="7" t="b">
        <v>0</v>
      </c>
      <c r="AS505" s="7" t="s">
        <v>84</v>
      </c>
      <c r="AT505" s="7" t="b">
        <v>0</v>
      </c>
      <c r="AU505" s="7" t="s">
        <v>317</v>
      </c>
      <c r="AV505" s="7" t="s">
        <v>78</v>
      </c>
      <c r="AW505" s="7" t="s">
        <v>78</v>
      </c>
      <c r="AX505" s="8">
        <v>44357</v>
      </c>
      <c r="AY505" s="7" t="s">
        <v>85</v>
      </c>
      <c r="AZ505" s="7" t="s">
        <v>86</v>
      </c>
      <c r="BA505" s="7" t="s">
        <v>87</v>
      </c>
      <c r="BB505" s="7" t="b">
        <v>0</v>
      </c>
      <c r="BC505" s="7">
        <v>0</v>
      </c>
      <c r="BD505" s="7">
        <v>0</v>
      </c>
      <c r="BE505" s="7"/>
      <c r="BF505" s="7">
        <v>0</v>
      </c>
      <c r="BG505" s="7"/>
      <c r="BH505" s="7">
        <v>0</v>
      </c>
      <c r="BI505" s="7">
        <v>0</v>
      </c>
      <c r="BJ505" s="9">
        <v>412.93</v>
      </c>
    </row>
    <row r="506" spans="1:62" x14ac:dyDescent="0.25">
      <c r="A506" s="10" t="s">
        <v>2674</v>
      </c>
      <c r="B506" s="11" t="s">
        <v>1395</v>
      </c>
      <c r="C506" s="11" t="s">
        <v>1396</v>
      </c>
      <c r="D506" s="11" t="s">
        <v>2675</v>
      </c>
      <c r="E506" s="11" t="s">
        <v>2675</v>
      </c>
      <c r="F506" s="11" t="s">
        <v>64</v>
      </c>
      <c r="G506" s="11" t="s">
        <v>2675</v>
      </c>
      <c r="H506" s="11" t="s">
        <v>2330</v>
      </c>
      <c r="I506" s="11" t="s">
        <v>1397</v>
      </c>
      <c r="J506" s="11"/>
      <c r="K506" s="28">
        <v>414.21</v>
      </c>
      <c r="L506" s="28">
        <f t="shared" si="8"/>
        <v>414.21</v>
      </c>
      <c r="M506" s="28" t="e">
        <f>L506*(VLOOKUP(I506,#REF!,2,FALSE))</f>
        <v>#REF!</v>
      </c>
      <c r="N506" s="11" t="s">
        <v>67</v>
      </c>
      <c r="O506" s="11" t="s">
        <v>68</v>
      </c>
      <c r="P506" s="11" t="s">
        <v>69</v>
      </c>
      <c r="Q506" s="12">
        <v>41599.525358796294</v>
      </c>
      <c r="R506" s="12">
        <v>45251.525358796294</v>
      </c>
      <c r="S506" s="11" t="s">
        <v>70</v>
      </c>
      <c r="T506" s="12">
        <v>45251</v>
      </c>
      <c r="U506" s="11" t="s">
        <v>71</v>
      </c>
      <c r="V506" s="11" t="s">
        <v>104</v>
      </c>
      <c r="W506" s="11" t="s">
        <v>73</v>
      </c>
      <c r="X506" s="11" t="s">
        <v>73</v>
      </c>
      <c r="Y506" s="11" t="s">
        <v>74</v>
      </c>
      <c r="Z506" s="11" t="s">
        <v>106</v>
      </c>
      <c r="AA506" s="11" t="s">
        <v>1398</v>
      </c>
      <c r="AB506" s="11" t="s">
        <v>2676</v>
      </c>
      <c r="AC506" s="11" t="s">
        <v>2677</v>
      </c>
      <c r="AD506" s="12"/>
      <c r="AE506" s="12"/>
      <c r="AF506" s="11"/>
      <c r="AG506" s="11" t="s">
        <v>78</v>
      </c>
      <c r="AH506" s="11" t="s">
        <v>78</v>
      </c>
      <c r="AI506" s="12"/>
      <c r="AJ506" s="11" t="s">
        <v>2678</v>
      </c>
      <c r="AK506" s="11" t="s">
        <v>78</v>
      </c>
      <c r="AL506" s="11" t="b">
        <v>0</v>
      </c>
      <c r="AM506" s="11" t="s">
        <v>2679</v>
      </c>
      <c r="AN506" s="11" t="b">
        <v>0</v>
      </c>
      <c r="AO506" s="11" t="b">
        <v>0</v>
      </c>
      <c r="AP506" s="11" t="b">
        <v>0</v>
      </c>
      <c r="AQ506" s="11" t="b">
        <v>0</v>
      </c>
      <c r="AR506" s="11" t="b">
        <v>0</v>
      </c>
      <c r="AS506" s="11" t="s">
        <v>84</v>
      </c>
      <c r="AT506" s="11" t="b">
        <v>0</v>
      </c>
      <c r="AU506" s="11" t="s">
        <v>1700</v>
      </c>
      <c r="AV506" s="11" t="s">
        <v>78</v>
      </c>
      <c r="AW506" s="11" t="s">
        <v>78</v>
      </c>
      <c r="AX506" s="12">
        <v>41620</v>
      </c>
      <c r="AY506" s="11" t="s">
        <v>85</v>
      </c>
      <c r="AZ506" s="11" t="s">
        <v>86</v>
      </c>
      <c r="BA506" s="11" t="s">
        <v>87</v>
      </c>
      <c r="BB506" s="11" t="b">
        <v>0</v>
      </c>
      <c r="BC506" s="11">
        <v>0</v>
      </c>
      <c r="BD506" s="11">
        <v>0</v>
      </c>
      <c r="BE506" s="11"/>
      <c r="BF506" s="11">
        <v>0</v>
      </c>
      <c r="BG506" s="11"/>
      <c r="BH506" s="11">
        <v>0</v>
      </c>
      <c r="BI506" s="11">
        <v>0</v>
      </c>
      <c r="BJ506" s="13">
        <v>414.21</v>
      </c>
    </row>
    <row r="507" spans="1:62" x14ac:dyDescent="0.25">
      <c r="A507" s="10" t="s">
        <v>209</v>
      </c>
      <c r="B507" s="11" t="s">
        <v>61</v>
      </c>
      <c r="C507" s="11" t="s">
        <v>62</v>
      </c>
      <c r="D507" s="11" t="s">
        <v>210</v>
      </c>
      <c r="E507" s="11" t="s">
        <v>210</v>
      </c>
      <c r="F507" s="11" t="s">
        <v>64</v>
      </c>
      <c r="G507" s="11" t="s">
        <v>210</v>
      </c>
      <c r="H507" s="11" t="s">
        <v>200</v>
      </c>
      <c r="I507" s="11" t="s">
        <v>66</v>
      </c>
      <c r="J507" s="11" t="s">
        <v>201</v>
      </c>
      <c r="K507" s="28">
        <v>415.78</v>
      </c>
      <c r="L507" s="28">
        <f t="shared" si="8"/>
        <v>415.78</v>
      </c>
      <c r="M507" s="28" t="e">
        <f>L507*(VLOOKUP(I507,#REF!,2,FALSE))</f>
        <v>#REF!</v>
      </c>
      <c r="N507" s="11" t="s">
        <v>67</v>
      </c>
      <c r="O507" s="11" t="s">
        <v>68</v>
      </c>
      <c r="P507" s="11" t="s">
        <v>69</v>
      </c>
      <c r="Q507" s="12">
        <v>42727.719097222223</v>
      </c>
      <c r="R507" s="12">
        <v>45283.719097222223</v>
      </c>
      <c r="S507" s="11" t="s">
        <v>70</v>
      </c>
      <c r="T507" s="12">
        <v>45283</v>
      </c>
      <c r="U507" s="11" t="s">
        <v>71</v>
      </c>
      <c r="V507" s="11" t="s">
        <v>72</v>
      </c>
      <c r="W507" s="11" t="s">
        <v>73</v>
      </c>
      <c r="X507" s="11" t="s">
        <v>73</v>
      </c>
      <c r="Y507" s="11" t="s">
        <v>135</v>
      </c>
      <c r="Z507" s="11" t="s">
        <v>75</v>
      </c>
      <c r="AA507" s="11" t="s">
        <v>76</v>
      </c>
      <c r="AB507" s="11" t="s">
        <v>211</v>
      </c>
      <c r="AC507" s="11" t="s">
        <v>78</v>
      </c>
      <c r="AD507" s="12"/>
      <c r="AE507" s="12"/>
      <c r="AF507" s="11"/>
      <c r="AG507" s="11" t="s">
        <v>78</v>
      </c>
      <c r="AH507" s="11" t="s">
        <v>78</v>
      </c>
      <c r="AI507" s="12"/>
      <c r="AJ507" s="11" t="s">
        <v>78</v>
      </c>
      <c r="AK507" s="11" t="s">
        <v>78</v>
      </c>
      <c r="AL507" s="11" t="b">
        <v>0</v>
      </c>
      <c r="AM507" s="11" t="s">
        <v>212</v>
      </c>
      <c r="AN507" s="11" t="b">
        <v>0</v>
      </c>
      <c r="AO507" s="11" t="b">
        <v>0</v>
      </c>
      <c r="AP507" s="11" t="b">
        <v>0</v>
      </c>
      <c r="AQ507" s="11" t="b">
        <v>0</v>
      </c>
      <c r="AR507" s="11" t="b">
        <v>0</v>
      </c>
      <c r="AS507" s="11" t="s">
        <v>84</v>
      </c>
      <c r="AT507" s="11" t="b">
        <v>0</v>
      </c>
      <c r="AU507" s="11" t="s">
        <v>204</v>
      </c>
      <c r="AV507" s="11" t="s">
        <v>78</v>
      </c>
      <c r="AW507" s="11" t="s">
        <v>78</v>
      </c>
      <c r="AX507" s="12">
        <v>42738</v>
      </c>
      <c r="AY507" s="11" t="s">
        <v>85</v>
      </c>
      <c r="AZ507" s="11" t="s">
        <v>86</v>
      </c>
      <c r="BA507" s="11" t="s">
        <v>87</v>
      </c>
      <c r="BB507" s="11" t="b">
        <v>0</v>
      </c>
      <c r="BC507" s="11">
        <v>2</v>
      </c>
      <c r="BD507" s="11">
        <v>2</v>
      </c>
      <c r="BE507" s="11">
        <v>1200</v>
      </c>
      <c r="BF507" s="11">
        <v>0</v>
      </c>
      <c r="BG507" s="11"/>
      <c r="BH507" s="11">
        <v>0</v>
      </c>
      <c r="BI507" s="11">
        <v>0</v>
      </c>
      <c r="BJ507" s="13">
        <v>415.78</v>
      </c>
    </row>
    <row r="508" spans="1:62" x14ac:dyDescent="0.25">
      <c r="A508" s="10" t="s">
        <v>2459</v>
      </c>
      <c r="B508" s="11" t="s">
        <v>61</v>
      </c>
      <c r="C508" s="11" t="s">
        <v>62</v>
      </c>
      <c r="D508" s="11" t="s">
        <v>2460</v>
      </c>
      <c r="E508" s="11" t="s">
        <v>2460</v>
      </c>
      <c r="F508" s="11" t="s">
        <v>168</v>
      </c>
      <c r="G508" s="11" t="s">
        <v>2461</v>
      </c>
      <c r="H508" s="11" t="s">
        <v>2330</v>
      </c>
      <c r="I508" s="11" t="s">
        <v>66</v>
      </c>
      <c r="J508" s="11" t="s">
        <v>2383</v>
      </c>
      <c r="K508" s="28">
        <v>418.44</v>
      </c>
      <c r="L508" s="28">
        <f t="shared" ref="L508:L548" si="9">K508</f>
        <v>418.44</v>
      </c>
      <c r="M508" s="28" t="e">
        <f>L508*(VLOOKUP(I508,#REF!,2,FALSE))</f>
        <v>#REF!</v>
      </c>
      <c r="N508" s="11" t="s">
        <v>67</v>
      </c>
      <c r="O508" s="11" t="s">
        <v>68</v>
      </c>
      <c r="P508" s="11" t="s">
        <v>160</v>
      </c>
      <c r="Q508" s="12">
        <v>44686.323252314818</v>
      </c>
      <c r="R508" s="12">
        <v>45417.323252314818</v>
      </c>
      <c r="S508" s="11" t="s">
        <v>70</v>
      </c>
      <c r="T508" s="12">
        <v>45417</v>
      </c>
      <c r="U508" s="11" t="s">
        <v>71</v>
      </c>
      <c r="V508" s="11" t="s">
        <v>104</v>
      </c>
      <c r="W508" s="11" t="s">
        <v>73</v>
      </c>
      <c r="X508" s="11" t="s">
        <v>73</v>
      </c>
      <c r="Y508" s="11" t="s">
        <v>105</v>
      </c>
      <c r="Z508" s="11" t="s">
        <v>171</v>
      </c>
      <c r="AA508" s="11" t="s">
        <v>2462</v>
      </c>
      <c r="AB508" s="11" t="s">
        <v>2463</v>
      </c>
      <c r="AC508" s="11" t="s">
        <v>78</v>
      </c>
      <c r="AD508" s="12"/>
      <c r="AE508" s="12"/>
      <c r="AF508" s="11"/>
      <c r="AG508" s="11" t="s">
        <v>78</v>
      </c>
      <c r="AH508" s="11" t="s">
        <v>78</v>
      </c>
      <c r="AI508" s="12"/>
      <c r="AJ508" s="11" t="s">
        <v>78</v>
      </c>
      <c r="AK508" s="11" t="s">
        <v>78</v>
      </c>
      <c r="AL508" s="11" t="b">
        <v>0</v>
      </c>
      <c r="AM508" s="11" t="s">
        <v>2464</v>
      </c>
      <c r="AN508" s="11" t="b">
        <v>0</v>
      </c>
      <c r="AO508" s="11" t="b">
        <v>0</v>
      </c>
      <c r="AP508" s="11" t="b">
        <v>0</v>
      </c>
      <c r="AQ508" s="11" t="b">
        <v>0</v>
      </c>
      <c r="AR508" s="11" t="b">
        <v>0</v>
      </c>
      <c r="AS508" s="11" t="s">
        <v>84</v>
      </c>
      <c r="AT508" s="11" t="b">
        <v>0</v>
      </c>
      <c r="AU508" s="11" t="s">
        <v>2451</v>
      </c>
      <c r="AV508" s="11" t="s">
        <v>78</v>
      </c>
      <c r="AW508" s="11" t="s">
        <v>78</v>
      </c>
      <c r="AX508" s="12">
        <v>44686</v>
      </c>
      <c r="AY508" s="11" t="s">
        <v>85</v>
      </c>
      <c r="AZ508" s="11" t="s">
        <v>86</v>
      </c>
      <c r="BA508" s="11" t="s">
        <v>87</v>
      </c>
      <c r="BB508" s="11" t="b">
        <v>0</v>
      </c>
      <c r="BC508" s="11">
        <v>1</v>
      </c>
      <c r="BD508" s="11">
        <v>1</v>
      </c>
      <c r="BE508" s="11">
        <v>907</v>
      </c>
      <c r="BF508" s="11">
        <v>0</v>
      </c>
      <c r="BG508" s="11"/>
      <c r="BH508" s="11">
        <v>0</v>
      </c>
      <c r="BI508" s="11">
        <v>0</v>
      </c>
      <c r="BJ508" s="13">
        <v>418.44</v>
      </c>
    </row>
    <row r="509" spans="1:62" x14ac:dyDescent="0.25">
      <c r="A509" s="10" t="s">
        <v>895</v>
      </c>
      <c r="B509" s="11" t="s">
        <v>61</v>
      </c>
      <c r="C509" s="11" t="s">
        <v>62</v>
      </c>
      <c r="D509" s="11" t="s">
        <v>891</v>
      </c>
      <c r="E509" s="11" t="s">
        <v>891</v>
      </c>
      <c r="F509" s="11" t="s">
        <v>64</v>
      </c>
      <c r="G509" s="11" t="s">
        <v>891</v>
      </c>
      <c r="H509" s="11" t="s">
        <v>281</v>
      </c>
      <c r="I509" s="11" t="s">
        <v>66</v>
      </c>
      <c r="J509" s="11" t="s">
        <v>282</v>
      </c>
      <c r="K509" s="28">
        <v>421.08</v>
      </c>
      <c r="L509" s="28">
        <f t="shared" si="9"/>
        <v>421.08</v>
      </c>
      <c r="M509" s="28" t="e">
        <f>L509*(VLOOKUP(I509,#REF!,2,FALSE))</f>
        <v>#REF!</v>
      </c>
      <c r="N509" s="11" t="s">
        <v>67</v>
      </c>
      <c r="O509" s="11" t="s">
        <v>68</v>
      </c>
      <c r="P509" s="11" t="s">
        <v>69</v>
      </c>
      <c r="Q509" s="12">
        <v>44997.345347222225</v>
      </c>
      <c r="R509" s="12">
        <v>45363.401319444441</v>
      </c>
      <c r="S509" s="11" t="s">
        <v>70</v>
      </c>
      <c r="T509" s="12">
        <v>45363</v>
      </c>
      <c r="U509" s="11" t="s">
        <v>71</v>
      </c>
      <c r="V509" s="11" t="s">
        <v>104</v>
      </c>
      <c r="W509" s="11" t="s">
        <v>73</v>
      </c>
      <c r="X509" s="11" t="s">
        <v>73</v>
      </c>
      <c r="Y509" s="11" t="s">
        <v>74</v>
      </c>
      <c r="Z509" s="11" t="s">
        <v>75</v>
      </c>
      <c r="AA509" s="11" t="s">
        <v>122</v>
      </c>
      <c r="AB509" s="11" t="s">
        <v>896</v>
      </c>
      <c r="AC509" s="11" t="s">
        <v>78</v>
      </c>
      <c r="AD509" s="12"/>
      <c r="AE509" s="12"/>
      <c r="AF509" s="11"/>
      <c r="AG509" s="11" t="s">
        <v>78</v>
      </c>
      <c r="AH509" s="11" t="s">
        <v>78</v>
      </c>
      <c r="AI509" s="12"/>
      <c r="AJ509" s="11" t="s">
        <v>897</v>
      </c>
      <c r="AK509" s="11" t="s">
        <v>78</v>
      </c>
      <c r="AL509" s="11" t="b">
        <v>0</v>
      </c>
      <c r="AM509" s="11" t="s">
        <v>898</v>
      </c>
      <c r="AN509" s="11" t="b">
        <v>0</v>
      </c>
      <c r="AO509" s="11" t="b">
        <v>0</v>
      </c>
      <c r="AP509" s="11" t="b">
        <v>0</v>
      </c>
      <c r="AQ509" s="11" t="b">
        <v>0</v>
      </c>
      <c r="AR509" s="11" t="b">
        <v>0</v>
      </c>
      <c r="AS509" s="11" t="s">
        <v>84</v>
      </c>
      <c r="AT509" s="11" t="b">
        <v>0</v>
      </c>
      <c r="AU509" s="11" t="s">
        <v>710</v>
      </c>
      <c r="AV509" s="11" t="s">
        <v>78</v>
      </c>
      <c r="AW509" s="11" t="s">
        <v>78</v>
      </c>
      <c r="AX509" s="12">
        <v>44971</v>
      </c>
      <c r="AY509" s="11" t="s">
        <v>85</v>
      </c>
      <c r="AZ509" s="11" t="s">
        <v>86</v>
      </c>
      <c r="BA509" s="11" t="s">
        <v>87</v>
      </c>
      <c r="BB509" s="11" t="b">
        <v>0</v>
      </c>
      <c r="BC509" s="11">
        <v>0</v>
      </c>
      <c r="BD509" s="11">
        <v>0</v>
      </c>
      <c r="BE509" s="11"/>
      <c r="BF509" s="11">
        <v>0</v>
      </c>
      <c r="BG509" s="11"/>
      <c r="BH509" s="11">
        <v>0</v>
      </c>
      <c r="BI509" s="11">
        <v>0</v>
      </c>
      <c r="BJ509" s="13">
        <v>421.08</v>
      </c>
    </row>
    <row r="510" spans="1:62" x14ac:dyDescent="0.25">
      <c r="A510" s="6" t="s">
        <v>213</v>
      </c>
      <c r="B510" s="7" t="s">
        <v>61</v>
      </c>
      <c r="C510" s="7" t="s">
        <v>62</v>
      </c>
      <c r="D510" s="7" t="s">
        <v>214</v>
      </c>
      <c r="E510" s="7" t="s">
        <v>214</v>
      </c>
      <c r="F510" s="7" t="s">
        <v>64</v>
      </c>
      <c r="G510" s="7" t="s">
        <v>214</v>
      </c>
      <c r="H510" s="7" t="s">
        <v>200</v>
      </c>
      <c r="I510" s="7" t="s">
        <v>66</v>
      </c>
      <c r="J510" s="7" t="s">
        <v>201</v>
      </c>
      <c r="K510" s="33">
        <v>421.12</v>
      </c>
      <c r="L510" s="33">
        <f t="shared" si="9"/>
        <v>421.12</v>
      </c>
      <c r="M510" s="33" t="e">
        <f>L510*(VLOOKUP(I510,#REF!,2,FALSE))</f>
        <v>#REF!</v>
      </c>
      <c r="N510" s="7" t="s">
        <v>67</v>
      </c>
      <c r="O510" s="7" t="s">
        <v>68</v>
      </c>
      <c r="P510" s="7" t="s">
        <v>69</v>
      </c>
      <c r="Q510" s="8">
        <v>43074.739965277775</v>
      </c>
      <c r="R510" s="8">
        <v>45265.617511574077</v>
      </c>
      <c r="S510" s="7" t="s">
        <v>70</v>
      </c>
      <c r="T510" s="8">
        <v>45265</v>
      </c>
      <c r="U510" s="7" t="s">
        <v>215</v>
      </c>
      <c r="V510" s="7" t="s">
        <v>72</v>
      </c>
      <c r="W510" s="7" t="s">
        <v>73</v>
      </c>
      <c r="X510" s="7" t="s">
        <v>73</v>
      </c>
      <c r="Y510" s="7" t="s">
        <v>74</v>
      </c>
      <c r="Z510" s="7" t="s">
        <v>75</v>
      </c>
      <c r="AA510" s="7" t="s">
        <v>122</v>
      </c>
      <c r="AB510" s="7" t="s">
        <v>216</v>
      </c>
      <c r="AC510" s="7" t="s">
        <v>78</v>
      </c>
      <c r="AD510" s="8"/>
      <c r="AE510" s="8"/>
      <c r="AF510" s="7"/>
      <c r="AG510" s="7" t="s">
        <v>78</v>
      </c>
      <c r="AH510" s="7" t="s">
        <v>78</v>
      </c>
      <c r="AI510" s="8"/>
      <c r="AJ510" s="7" t="s">
        <v>217</v>
      </c>
      <c r="AK510" s="7" t="s">
        <v>78</v>
      </c>
      <c r="AL510" s="7" t="b">
        <v>0</v>
      </c>
      <c r="AM510" s="7" t="s">
        <v>218</v>
      </c>
      <c r="AN510" s="7" t="b">
        <v>0</v>
      </c>
      <c r="AO510" s="7" t="b">
        <v>0</v>
      </c>
      <c r="AP510" s="7" t="b">
        <v>0</v>
      </c>
      <c r="AQ510" s="7" t="b">
        <v>0</v>
      </c>
      <c r="AR510" s="7" t="b">
        <v>0</v>
      </c>
      <c r="AS510" s="7" t="s">
        <v>84</v>
      </c>
      <c r="AT510" s="7" t="b">
        <v>0</v>
      </c>
      <c r="AU510" s="7" t="s">
        <v>204</v>
      </c>
      <c r="AV510" s="7" t="s">
        <v>78</v>
      </c>
      <c r="AW510" s="7" t="s">
        <v>78</v>
      </c>
      <c r="AX510" s="8">
        <v>43066</v>
      </c>
      <c r="AY510" s="7" t="s">
        <v>85</v>
      </c>
      <c r="AZ510" s="7" t="s">
        <v>86</v>
      </c>
      <c r="BA510" s="7" t="s">
        <v>87</v>
      </c>
      <c r="BB510" s="7" t="b">
        <v>0</v>
      </c>
      <c r="BC510" s="7">
        <v>1</v>
      </c>
      <c r="BD510" s="7">
        <v>1</v>
      </c>
      <c r="BE510" s="7">
        <v>882</v>
      </c>
      <c r="BF510" s="7">
        <v>0</v>
      </c>
      <c r="BG510" s="7"/>
      <c r="BH510" s="7">
        <v>0</v>
      </c>
      <c r="BI510" s="7">
        <v>0</v>
      </c>
      <c r="BJ510" s="9">
        <v>421.12</v>
      </c>
    </row>
    <row r="511" spans="1:62" x14ac:dyDescent="0.25">
      <c r="A511" s="6" t="s">
        <v>2771</v>
      </c>
      <c r="B511" s="7" t="s">
        <v>1395</v>
      </c>
      <c r="C511" s="7" t="s">
        <v>1396</v>
      </c>
      <c r="D511" s="7" t="s">
        <v>2772</v>
      </c>
      <c r="E511" s="7" t="s">
        <v>2773</v>
      </c>
      <c r="F511" s="7" t="s">
        <v>64</v>
      </c>
      <c r="G511" s="7" t="s">
        <v>2773</v>
      </c>
      <c r="H511" s="7" t="s">
        <v>2330</v>
      </c>
      <c r="I511" s="7" t="s">
        <v>1397</v>
      </c>
      <c r="J511" s="7" t="s">
        <v>2631</v>
      </c>
      <c r="K511" s="33">
        <v>423.63</v>
      </c>
      <c r="L511" s="33">
        <f t="shared" si="9"/>
        <v>423.63</v>
      </c>
      <c r="M511" s="33" t="e">
        <f>L511*(VLOOKUP(I511,#REF!,2,FALSE))</f>
        <v>#REF!</v>
      </c>
      <c r="N511" s="7" t="s">
        <v>67</v>
      </c>
      <c r="O511" s="7" t="s">
        <v>68</v>
      </c>
      <c r="P511" s="7" t="s">
        <v>69</v>
      </c>
      <c r="Q511" s="8">
        <v>42348.551168981481</v>
      </c>
      <c r="R511" s="8">
        <v>45270.551168981481</v>
      </c>
      <c r="S511" s="7" t="s">
        <v>70</v>
      </c>
      <c r="T511" s="8">
        <v>45270</v>
      </c>
      <c r="U511" s="7" t="s">
        <v>71</v>
      </c>
      <c r="V511" s="7" t="s">
        <v>104</v>
      </c>
      <c r="W511" s="7" t="s">
        <v>73</v>
      </c>
      <c r="X511" s="7" t="s">
        <v>73</v>
      </c>
      <c r="Y511" s="7" t="s">
        <v>287</v>
      </c>
      <c r="Z511" s="7" t="s">
        <v>106</v>
      </c>
      <c r="AA511" s="7" t="s">
        <v>1421</v>
      </c>
      <c r="AB511" s="7" t="s">
        <v>2774</v>
      </c>
      <c r="AC511" s="7" t="s">
        <v>2775</v>
      </c>
      <c r="AD511" s="8"/>
      <c r="AE511" s="8"/>
      <c r="AF511" s="7"/>
      <c r="AG511" s="7" t="s">
        <v>78</v>
      </c>
      <c r="AH511" s="7" t="s">
        <v>78</v>
      </c>
      <c r="AI511" s="8"/>
      <c r="AJ511" s="7" t="s">
        <v>2776</v>
      </c>
      <c r="AK511" s="7" t="s">
        <v>78</v>
      </c>
      <c r="AL511" s="7" t="b">
        <v>0</v>
      </c>
      <c r="AM511" s="7" t="s">
        <v>2777</v>
      </c>
      <c r="AN511" s="7" t="b">
        <v>0</v>
      </c>
      <c r="AO511" s="7" t="b">
        <v>0</v>
      </c>
      <c r="AP511" s="7" t="b">
        <v>0</v>
      </c>
      <c r="AQ511" s="7" t="b">
        <v>0</v>
      </c>
      <c r="AR511" s="7" t="b">
        <v>0</v>
      </c>
      <c r="AS511" s="7" t="s">
        <v>84</v>
      </c>
      <c r="AT511" s="7" t="b">
        <v>0</v>
      </c>
      <c r="AU511" s="7" t="s">
        <v>1700</v>
      </c>
      <c r="AV511" s="7" t="s">
        <v>78</v>
      </c>
      <c r="AW511" s="7" t="s">
        <v>78</v>
      </c>
      <c r="AX511" s="8">
        <v>42349</v>
      </c>
      <c r="AY511" s="7" t="s">
        <v>85</v>
      </c>
      <c r="AZ511" s="7" t="s">
        <v>86</v>
      </c>
      <c r="BA511" s="7" t="s">
        <v>87</v>
      </c>
      <c r="BB511" s="7" t="b">
        <v>0</v>
      </c>
      <c r="BC511" s="7">
        <v>1</v>
      </c>
      <c r="BD511" s="7">
        <v>1</v>
      </c>
      <c r="BE511" s="7">
        <v>89.84</v>
      </c>
      <c r="BF511" s="7">
        <v>0</v>
      </c>
      <c r="BG511" s="7"/>
      <c r="BH511" s="7">
        <v>0</v>
      </c>
      <c r="BI511" s="7">
        <v>0</v>
      </c>
      <c r="BJ511" s="9">
        <v>423.63</v>
      </c>
    </row>
    <row r="512" spans="1:62" x14ac:dyDescent="0.25">
      <c r="A512" s="10" t="s">
        <v>772</v>
      </c>
      <c r="B512" s="11" t="s">
        <v>61</v>
      </c>
      <c r="C512" s="11" t="s">
        <v>62</v>
      </c>
      <c r="D512" s="11" t="s">
        <v>773</v>
      </c>
      <c r="E512" s="11" t="s">
        <v>773</v>
      </c>
      <c r="F512" s="11" t="s">
        <v>64</v>
      </c>
      <c r="G512" s="11" t="s">
        <v>773</v>
      </c>
      <c r="H512" s="11" t="s">
        <v>281</v>
      </c>
      <c r="I512" s="11" t="s">
        <v>66</v>
      </c>
      <c r="J512" s="11" t="s">
        <v>282</v>
      </c>
      <c r="K512" s="28">
        <v>428.9</v>
      </c>
      <c r="L512" s="28">
        <f t="shared" si="9"/>
        <v>428.9</v>
      </c>
      <c r="M512" s="28" t="e">
        <f>L512*(VLOOKUP(I512,#REF!,2,FALSE))</f>
        <v>#REF!</v>
      </c>
      <c r="N512" s="11" t="s">
        <v>67</v>
      </c>
      <c r="O512" s="11" t="s">
        <v>68</v>
      </c>
      <c r="P512" s="11" t="s">
        <v>69</v>
      </c>
      <c r="Q512" s="12">
        <v>44883.544803240744</v>
      </c>
      <c r="R512" s="12">
        <v>45248.544803240744</v>
      </c>
      <c r="S512" s="11" t="s">
        <v>70</v>
      </c>
      <c r="T512" s="12">
        <v>45248</v>
      </c>
      <c r="U512" s="11" t="s">
        <v>71</v>
      </c>
      <c r="V512" s="11" t="s">
        <v>104</v>
      </c>
      <c r="W512" s="11" t="s">
        <v>73</v>
      </c>
      <c r="X512" s="11" t="s">
        <v>73</v>
      </c>
      <c r="Y512" s="11" t="s">
        <v>74</v>
      </c>
      <c r="Z512" s="11" t="s">
        <v>75</v>
      </c>
      <c r="AA512" s="11" t="s">
        <v>467</v>
      </c>
      <c r="AB512" s="11" t="s">
        <v>774</v>
      </c>
      <c r="AC512" s="11" t="s">
        <v>78</v>
      </c>
      <c r="AD512" s="12"/>
      <c r="AE512" s="12"/>
      <c r="AF512" s="11"/>
      <c r="AG512" s="11" t="s">
        <v>78</v>
      </c>
      <c r="AH512" s="11" t="s">
        <v>78</v>
      </c>
      <c r="AI512" s="12"/>
      <c r="AJ512" s="11" t="s">
        <v>78</v>
      </c>
      <c r="AK512" s="11" t="s">
        <v>78</v>
      </c>
      <c r="AL512" s="11" t="b">
        <v>0</v>
      </c>
      <c r="AM512" s="11" t="s">
        <v>775</v>
      </c>
      <c r="AN512" s="11" t="b">
        <v>0</v>
      </c>
      <c r="AO512" s="11" t="b">
        <v>0</v>
      </c>
      <c r="AP512" s="11" t="b">
        <v>0</v>
      </c>
      <c r="AQ512" s="11" t="b">
        <v>0</v>
      </c>
      <c r="AR512" s="11" t="b">
        <v>0</v>
      </c>
      <c r="AS512" s="11" t="s">
        <v>84</v>
      </c>
      <c r="AT512" s="11" t="b">
        <v>0</v>
      </c>
      <c r="AU512" s="11" t="s">
        <v>710</v>
      </c>
      <c r="AV512" s="11" t="s">
        <v>78</v>
      </c>
      <c r="AW512" s="11" t="s">
        <v>78</v>
      </c>
      <c r="AX512" s="12">
        <v>44889</v>
      </c>
      <c r="AY512" s="11" t="s">
        <v>85</v>
      </c>
      <c r="AZ512" s="11" t="s">
        <v>86</v>
      </c>
      <c r="BA512" s="11" t="s">
        <v>87</v>
      </c>
      <c r="BB512" s="11" t="b">
        <v>0</v>
      </c>
      <c r="BC512" s="11">
        <v>0</v>
      </c>
      <c r="BD512" s="11">
        <v>0</v>
      </c>
      <c r="BE512" s="11"/>
      <c r="BF512" s="11">
        <v>0</v>
      </c>
      <c r="BG512" s="11"/>
      <c r="BH512" s="11">
        <v>0</v>
      </c>
      <c r="BI512" s="11">
        <v>0</v>
      </c>
      <c r="BJ512" s="13">
        <v>428.9</v>
      </c>
    </row>
    <row r="513" spans="1:62" x14ac:dyDescent="0.25">
      <c r="A513" s="6" t="s">
        <v>928</v>
      </c>
      <c r="B513" s="7" t="s">
        <v>61</v>
      </c>
      <c r="C513" s="7" t="s">
        <v>62</v>
      </c>
      <c r="D513" s="7" t="s">
        <v>929</v>
      </c>
      <c r="E513" s="7" t="s">
        <v>929</v>
      </c>
      <c r="F513" s="7" t="s">
        <v>64</v>
      </c>
      <c r="G513" s="7" t="s">
        <v>929</v>
      </c>
      <c r="H513" s="7" t="s">
        <v>281</v>
      </c>
      <c r="I513" s="7" t="s">
        <v>66</v>
      </c>
      <c r="J513" s="7" t="s">
        <v>282</v>
      </c>
      <c r="K513" s="33">
        <v>434.09</v>
      </c>
      <c r="L513" s="33">
        <f t="shared" si="9"/>
        <v>434.09</v>
      </c>
      <c r="M513" s="33" t="e">
        <f>L513*(VLOOKUP(I513,#REF!,2,FALSE))</f>
        <v>#REF!</v>
      </c>
      <c r="N513" s="7" t="s">
        <v>67</v>
      </c>
      <c r="O513" s="7" t="s">
        <v>68</v>
      </c>
      <c r="P513" s="7" t="s">
        <v>69</v>
      </c>
      <c r="Q513" s="8">
        <v>44996.528032407405</v>
      </c>
      <c r="R513" s="8">
        <v>45362.376805555556</v>
      </c>
      <c r="S513" s="7" t="s">
        <v>70</v>
      </c>
      <c r="T513" s="8">
        <v>45362</v>
      </c>
      <c r="U513" s="7" t="s">
        <v>71</v>
      </c>
      <c r="V513" s="7" t="s">
        <v>104</v>
      </c>
      <c r="W513" s="7" t="s">
        <v>73</v>
      </c>
      <c r="X513" s="7" t="s">
        <v>73</v>
      </c>
      <c r="Y513" s="7" t="s">
        <v>74</v>
      </c>
      <c r="Z513" s="7" t="s">
        <v>75</v>
      </c>
      <c r="AA513" s="7" t="s">
        <v>122</v>
      </c>
      <c r="AB513" s="7" t="s">
        <v>930</v>
      </c>
      <c r="AC513" s="7" t="s">
        <v>78</v>
      </c>
      <c r="AD513" s="8"/>
      <c r="AE513" s="8"/>
      <c r="AF513" s="7"/>
      <c r="AG513" s="7" t="s">
        <v>78</v>
      </c>
      <c r="AH513" s="7" t="s">
        <v>78</v>
      </c>
      <c r="AI513" s="8"/>
      <c r="AJ513" s="7" t="s">
        <v>931</v>
      </c>
      <c r="AK513" s="7" t="s">
        <v>78</v>
      </c>
      <c r="AL513" s="7" t="b">
        <v>0</v>
      </c>
      <c r="AM513" s="7" t="s">
        <v>932</v>
      </c>
      <c r="AN513" s="7" t="b">
        <v>0</v>
      </c>
      <c r="AO513" s="7" t="b">
        <v>0</v>
      </c>
      <c r="AP513" s="7" t="b">
        <v>0</v>
      </c>
      <c r="AQ513" s="7" t="b">
        <v>0</v>
      </c>
      <c r="AR513" s="7" t="b">
        <v>0</v>
      </c>
      <c r="AS513" s="7" t="s">
        <v>84</v>
      </c>
      <c r="AT513" s="7" t="b">
        <v>0</v>
      </c>
      <c r="AU513" s="7" t="s">
        <v>710</v>
      </c>
      <c r="AV513" s="7" t="s">
        <v>78</v>
      </c>
      <c r="AW513" s="7" t="s">
        <v>78</v>
      </c>
      <c r="AX513" s="8">
        <v>44998</v>
      </c>
      <c r="AY513" s="7" t="s">
        <v>85</v>
      </c>
      <c r="AZ513" s="7" t="s">
        <v>86</v>
      </c>
      <c r="BA513" s="7" t="s">
        <v>87</v>
      </c>
      <c r="BB513" s="7" t="b">
        <v>0</v>
      </c>
      <c r="BC513" s="7">
        <v>0</v>
      </c>
      <c r="BD513" s="7">
        <v>0</v>
      </c>
      <c r="BE513" s="7"/>
      <c r="BF513" s="7">
        <v>0</v>
      </c>
      <c r="BG513" s="7"/>
      <c r="BH513" s="7">
        <v>0</v>
      </c>
      <c r="BI513" s="7">
        <v>0</v>
      </c>
      <c r="BJ513" s="9">
        <v>434.09</v>
      </c>
    </row>
    <row r="514" spans="1:62" x14ac:dyDescent="0.25">
      <c r="A514" s="10" t="s">
        <v>657</v>
      </c>
      <c r="B514" s="11" t="s">
        <v>61</v>
      </c>
      <c r="C514" s="11" t="s">
        <v>62</v>
      </c>
      <c r="D514" s="11" t="s">
        <v>658</v>
      </c>
      <c r="E514" s="11" t="s">
        <v>658</v>
      </c>
      <c r="F514" s="11" t="s">
        <v>64</v>
      </c>
      <c r="G514" s="11" t="s">
        <v>658</v>
      </c>
      <c r="H514" s="11" t="s">
        <v>281</v>
      </c>
      <c r="I514" s="11" t="s">
        <v>66</v>
      </c>
      <c r="J514" s="11" t="s">
        <v>282</v>
      </c>
      <c r="K514" s="28">
        <v>434.41</v>
      </c>
      <c r="L514" s="28">
        <f t="shared" si="9"/>
        <v>434.41</v>
      </c>
      <c r="M514" s="28" t="e">
        <f>L514*(VLOOKUP(I514,#REF!,2,FALSE))</f>
        <v>#REF!</v>
      </c>
      <c r="N514" s="11" t="s">
        <v>67</v>
      </c>
      <c r="O514" s="11" t="s">
        <v>68</v>
      </c>
      <c r="P514" s="11" t="s">
        <v>69</v>
      </c>
      <c r="Q514" s="12">
        <v>44570.311342592591</v>
      </c>
      <c r="R514" s="12">
        <v>45300.311342592591</v>
      </c>
      <c r="S514" s="11" t="s">
        <v>70</v>
      </c>
      <c r="T514" s="12">
        <v>45300</v>
      </c>
      <c r="U514" s="11" t="s">
        <v>71</v>
      </c>
      <c r="V514" s="11" t="s">
        <v>104</v>
      </c>
      <c r="W514" s="11" t="s">
        <v>73</v>
      </c>
      <c r="X514" s="11" t="s">
        <v>73</v>
      </c>
      <c r="Y514" s="11" t="s">
        <v>74</v>
      </c>
      <c r="Z514" s="11" t="s">
        <v>75</v>
      </c>
      <c r="AA514" s="11" t="s">
        <v>467</v>
      </c>
      <c r="AB514" s="11" t="s">
        <v>659</v>
      </c>
      <c r="AC514" s="11" t="s">
        <v>78</v>
      </c>
      <c r="AD514" s="12"/>
      <c r="AE514" s="12"/>
      <c r="AF514" s="11"/>
      <c r="AG514" s="11" t="s">
        <v>78</v>
      </c>
      <c r="AH514" s="11" t="s">
        <v>78</v>
      </c>
      <c r="AI514" s="12"/>
      <c r="AJ514" s="11" t="s">
        <v>78</v>
      </c>
      <c r="AK514" s="11" t="s">
        <v>78</v>
      </c>
      <c r="AL514" s="11" t="b">
        <v>0</v>
      </c>
      <c r="AM514" s="11" t="s">
        <v>660</v>
      </c>
      <c r="AN514" s="11" t="b">
        <v>0</v>
      </c>
      <c r="AO514" s="11" t="b">
        <v>0</v>
      </c>
      <c r="AP514" s="11" t="b">
        <v>0</v>
      </c>
      <c r="AQ514" s="11" t="b">
        <v>0</v>
      </c>
      <c r="AR514" s="11" t="b">
        <v>0</v>
      </c>
      <c r="AS514" s="11" t="s">
        <v>84</v>
      </c>
      <c r="AT514" s="11" t="b">
        <v>0</v>
      </c>
      <c r="AU514" s="11" t="s">
        <v>317</v>
      </c>
      <c r="AV514" s="11" t="s">
        <v>78</v>
      </c>
      <c r="AW514" s="11" t="s">
        <v>78</v>
      </c>
      <c r="AX514" s="12">
        <v>44573</v>
      </c>
      <c r="AY514" s="11" t="s">
        <v>85</v>
      </c>
      <c r="AZ514" s="11" t="s">
        <v>86</v>
      </c>
      <c r="BA514" s="11" t="s">
        <v>87</v>
      </c>
      <c r="BB514" s="11" t="b">
        <v>0</v>
      </c>
      <c r="BC514" s="11">
        <v>1</v>
      </c>
      <c r="BD514" s="11">
        <v>1</v>
      </c>
      <c r="BE514" s="11">
        <v>907</v>
      </c>
      <c r="BF514" s="11">
        <v>1</v>
      </c>
      <c r="BG514" s="11">
        <v>907</v>
      </c>
      <c r="BH514" s="11">
        <v>1</v>
      </c>
      <c r="BI514" s="11">
        <v>907</v>
      </c>
      <c r="BJ514" s="13">
        <v>434.41</v>
      </c>
    </row>
    <row r="515" spans="1:62" x14ac:dyDescent="0.25">
      <c r="A515" s="6" t="s">
        <v>720</v>
      </c>
      <c r="B515" s="7" t="s">
        <v>61</v>
      </c>
      <c r="C515" s="7" t="s">
        <v>62</v>
      </c>
      <c r="D515" s="7" t="s">
        <v>721</v>
      </c>
      <c r="E515" s="7" t="s">
        <v>721</v>
      </c>
      <c r="F515" s="7" t="s">
        <v>64</v>
      </c>
      <c r="G515" s="7"/>
      <c r="H515" s="7" t="s">
        <v>281</v>
      </c>
      <c r="I515" s="7" t="s">
        <v>66</v>
      </c>
      <c r="J515" s="7" t="s">
        <v>282</v>
      </c>
      <c r="K515" s="33">
        <v>436.32</v>
      </c>
      <c r="L515" s="33">
        <f t="shared" si="9"/>
        <v>436.32</v>
      </c>
      <c r="M515" s="33" t="e">
        <f>L515*(VLOOKUP(I515,#REF!,2,FALSE))</f>
        <v>#REF!</v>
      </c>
      <c r="N515" s="7" t="s">
        <v>67</v>
      </c>
      <c r="O515" s="7" t="s">
        <v>68</v>
      </c>
      <c r="P515" s="7" t="s">
        <v>69</v>
      </c>
      <c r="Q515" s="8">
        <v>44799.498993055553</v>
      </c>
      <c r="R515" s="8">
        <v>45530.498993055553</v>
      </c>
      <c r="S515" s="7" t="s">
        <v>70</v>
      </c>
      <c r="T515" s="8">
        <v>45530</v>
      </c>
      <c r="U515" s="7" t="s">
        <v>71</v>
      </c>
      <c r="V515" s="7" t="s">
        <v>104</v>
      </c>
      <c r="W515" s="7" t="s">
        <v>73</v>
      </c>
      <c r="X515" s="7" t="s">
        <v>73</v>
      </c>
      <c r="Y515" s="7" t="s">
        <v>105</v>
      </c>
      <c r="Z515" s="7" t="s">
        <v>75</v>
      </c>
      <c r="AA515" s="7" t="s">
        <v>76</v>
      </c>
      <c r="AB515" s="7" t="s">
        <v>722</v>
      </c>
      <c r="AC515" s="7" t="s">
        <v>78</v>
      </c>
      <c r="AD515" s="8"/>
      <c r="AE515" s="8"/>
      <c r="AF515" s="7"/>
      <c r="AG515" s="7" t="s">
        <v>78</v>
      </c>
      <c r="AH515" s="7" t="s">
        <v>78</v>
      </c>
      <c r="AI515" s="8"/>
      <c r="AJ515" s="7" t="s">
        <v>78</v>
      </c>
      <c r="AK515" s="7" t="s">
        <v>78</v>
      </c>
      <c r="AL515" s="7" t="b">
        <v>0</v>
      </c>
      <c r="AM515" s="7" t="s">
        <v>723</v>
      </c>
      <c r="AN515" s="7" t="b">
        <v>0</v>
      </c>
      <c r="AO515" s="7" t="b">
        <v>0</v>
      </c>
      <c r="AP515" s="7" t="b">
        <v>0</v>
      </c>
      <c r="AQ515" s="7" t="b">
        <v>0</v>
      </c>
      <c r="AR515" s="7" t="b">
        <v>0</v>
      </c>
      <c r="AS515" s="7" t="s">
        <v>84</v>
      </c>
      <c r="AT515" s="7" t="b">
        <v>0</v>
      </c>
      <c r="AU515" s="7" t="s">
        <v>710</v>
      </c>
      <c r="AV515" s="7" t="s">
        <v>78</v>
      </c>
      <c r="AW515" s="7" t="s">
        <v>78</v>
      </c>
      <c r="AX515" s="8">
        <v>44802</v>
      </c>
      <c r="AY515" s="7" t="s">
        <v>85</v>
      </c>
      <c r="AZ515" s="7" t="s">
        <v>86</v>
      </c>
      <c r="BA515" s="7" t="s">
        <v>87</v>
      </c>
      <c r="BB515" s="7" t="b">
        <v>0</v>
      </c>
      <c r="BC515" s="7">
        <v>0</v>
      </c>
      <c r="BD515" s="7">
        <v>0</v>
      </c>
      <c r="BE515" s="7"/>
      <c r="BF515" s="7">
        <v>0</v>
      </c>
      <c r="BG515" s="7"/>
      <c r="BH515" s="7">
        <v>0</v>
      </c>
      <c r="BI515" s="7">
        <v>0</v>
      </c>
      <c r="BJ515" s="9">
        <v>436.32</v>
      </c>
    </row>
    <row r="516" spans="1:62" x14ac:dyDescent="0.25">
      <c r="A516" s="6" t="s">
        <v>1195</v>
      </c>
      <c r="B516" s="7" t="s">
        <v>1174</v>
      </c>
      <c r="C516" s="7" t="s">
        <v>1175</v>
      </c>
      <c r="D516" s="7" t="s">
        <v>1191</v>
      </c>
      <c r="E516" s="7" t="s">
        <v>1191</v>
      </c>
      <c r="F516" s="7" t="s">
        <v>64</v>
      </c>
      <c r="G516" s="7" t="s">
        <v>1191</v>
      </c>
      <c r="H516" s="7" t="s">
        <v>281</v>
      </c>
      <c r="I516" s="7" t="s">
        <v>1176</v>
      </c>
      <c r="J516" s="7" t="s">
        <v>1177</v>
      </c>
      <c r="K516" s="33">
        <v>441</v>
      </c>
      <c r="L516" s="33">
        <f t="shared" si="9"/>
        <v>441</v>
      </c>
      <c r="M516" s="33" t="e">
        <f>L516*(VLOOKUP(I516,#REF!,2,FALSE))</f>
        <v>#REF!</v>
      </c>
      <c r="N516" s="7" t="s">
        <v>67</v>
      </c>
      <c r="O516" s="7" t="s">
        <v>68</v>
      </c>
      <c r="P516" s="7" t="s">
        <v>69</v>
      </c>
      <c r="Q516" s="8">
        <v>40909</v>
      </c>
      <c r="R516" s="8">
        <v>45292</v>
      </c>
      <c r="S516" s="7" t="s">
        <v>70</v>
      </c>
      <c r="T516" s="8">
        <v>45292</v>
      </c>
      <c r="U516" s="7" t="s">
        <v>71</v>
      </c>
      <c r="V516" s="7" t="s">
        <v>104</v>
      </c>
      <c r="W516" s="7" t="s">
        <v>73</v>
      </c>
      <c r="X516" s="7" t="s">
        <v>73</v>
      </c>
      <c r="Y516" s="7" t="s">
        <v>74</v>
      </c>
      <c r="Z516" s="7" t="s">
        <v>106</v>
      </c>
      <c r="AA516" s="7" t="s">
        <v>1178</v>
      </c>
      <c r="AB516" s="7" t="s">
        <v>1196</v>
      </c>
      <c r="AC516" s="7" t="s">
        <v>78</v>
      </c>
      <c r="AD516" s="8"/>
      <c r="AE516" s="8"/>
      <c r="AF516" s="7"/>
      <c r="AG516" s="7" t="s">
        <v>78</v>
      </c>
      <c r="AH516" s="7" t="s">
        <v>78</v>
      </c>
      <c r="AI516" s="8"/>
      <c r="AJ516" s="7" t="s">
        <v>1197</v>
      </c>
      <c r="AK516" s="7" t="s">
        <v>78</v>
      </c>
      <c r="AL516" s="7" t="b">
        <v>0</v>
      </c>
      <c r="AM516" s="7" t="s">
        <v>1198</v>
      </c>
      <c r="AN516" s="7" t="b">
        <v>0</v>
      </c>
      <c r="AO516" s="7" t="b">
        <v>0</v>
      </c>
      <c r="AP516" s="7" t="b">
        <v>0</v>
      </c>
      <c r="AQ516" s="7" t="b">
        <v>0</v>
      </c>
      <c r="AR516" s="7" t="b">
        <v>0</v>
      </c>
      <c r="AS516" s="7" t="s">
        <v>84</v>
      </c>
      <c r="AT516" s="7" t="b">
        <v>0</v>
      </c>
      <c r="AU516" s="7" t="s">
        <v>1182</v>
      </c>
      <c r="AV516" s="7" t="s">
        <v>78</v>
      </c>
      <c r="AW516" s="7" t="s">
        <v>78</v>
      </c>
      <c r="AX516" s="8">
        <v>40941</v>
      </c>
      <c r="AY516" s="7" t="s">
        <v>85</v>
      </c>
      <c r="AZ516" s="7" t="s">
        <v>86</v>
      </c>
      <c r="BA516" s="7" t="s">
        <v>87</v>
      </c>
      <c r="BB516" s="7" t="b">
        <v>0</v>
      </c>
      <c r="BC516" s="7">
        <v>0</v>
      </c>
      <c r="BD516" s="7">
        <v>0</v>
      </c>
      <c r="BE516" s="7"/>
      <c r="BF516" s="7">
        <v>0</v>
      </c>
      <c r="BG516" s="7"/>
      <c r="BH516" s="7">
        <v>0</v>
      </c>
      <c r="BI516" s="7">
        <v>0</v>
      </c>
      <c r="BJ516" s="9">
        <v>441</v>
      </c>
    </row>
    <row r="517" spans="1:62" x14ac:dyDescent="0.25">
      <c r="A517" s="10" t="s">
        <v>3307</v>
      </c>
      <c r="B517" s="11" t="s">
        <v>2271</v>
      </c>
      <c r="C517" s="11" t="s">
        <v>2272</v>
      </c>
      <c r="D517" s="11" t="s">
        <v>3308</v>
      </c>
      <c r="E517" s="11" t="s">
        <v>1618</v>
      </c>
      <c r="F517" s="11" t="s">
        <v>64</v>
      </c>
      <c r="G517" s="11" t="s">
        <v>1618</v>
      </c>
      <c r="H517" s="11" t="s">
        <v>2330</v>
      </c>
      <c r="I517" s="11" t="s">
        <v>2274</v>
      </c>
      <c r="J517" s="11" t="s">
        <v>3286</v>
      </c>
      <c r="K517" s="28">
        <v>443.77</v>
      </c>
      <c r="L517" s="28">
        <f t="shared" si="9"/>
        <v>443.77</v>
      </c>
      <c r="M517" s="28" t="e">
        <f>L517*(VLOOKUP(I517,#REF!,2,FALSE))</f>
        <v>#REF!</v>
      </c>
      <c r="N517" s="11" t="s">
        <v>67</v>
      </c>
      <c r="O517" s="11" t="s">
        <v>68</v>
      </c>
      <c r="P517" s="11" t="s">
        <v>69</v>
      </c>
      <c r="Q517" s="12">
        <v>41710.779293981483</v>
      </c>
      <c r="R517" s="12">
        <v>45363.779293981483</v>
      </c>
      <c r="S517" s="11" t="s">
        <v>70</v>
      </c>
      <c r="T517" s="12">
        <v>45363</v>
      </c>
      <c r="U517" s="11" t="s">
        <v>71</v>
      </c>
      <c r="V517" s="11" t="s">
        <v>104</v>
      </c>
      <c r="W517" s="11" t="s">
        <v>73</v>
      </c>
      <c r="X517" s="11" t="s">
        <v>73</v>
      </c>
      <c r="Y517" s="11" t="s">
        <v>314</v>
      </c>
      <c r="Z517" s="11" t="s">
        <v>106</v>
      </c>
      <c r="AA517" s="11" t="s">
        <v>2276</v>
      </c>
      <c r="AB517" s="11" t="s">
        <v>3309</v>
      </c>
      <c r="AC517" s="11" t="s">
        <v>78</v>
      </c>
      <c r="AD517" s="12"/>
      <c r="AE517" s="12"/>
      <c r="AF517" s="11"/>
      <c r="AG517" s="11" t="s">
        <v>78</v>
      </c>
      <c r="AH517" s="11" t="s">
        <v>78</v>
      </c>
      <c r="AI517" s="12"/>
      <c r="AJ517" s="11" t="s">
        <v>3310</v>
      </c>
      <c r="AK517" s="11" t="s">
        <v>78</v>
      </c>
      <c r="AL517" s="11" t="b">
        <v>0</v>
      </c>
      <c r="AM517" s="11" t="s">
        <v>3311</v>
      </c>
      <c r="AN517" s="11" t="b">
        <v>0</v>
      </c>
      <c r="AO517" s="11" t="b">
        <v>0</v>
      </c>
      <c r="AP517" s="11" t="b">
        <v>0</v>
      </c>
      <c r="AQ517" s="11" t="b">
        <v>0</v>
      </c>
      <c r="AR517" s="11" t="b">
        <v>0</v>
      </c>
      <c r="AS517" s="11" t="s">
        <v>84</v>
      </c>
      <c r="AT517" s="11" t="b">
        <v>0</v>
      </c>
      <c r="AU517" s="11" t="s">
        <v>1700</v>
      </c>
      <c r="AV517" s="11" t="s">
        <v>2351</v>
      </c>
      <c r="AW517" s="11" t="s">
        <v>2695</v>
      </c>
      <c r="AX517" s="12">
        <v>41722</v>
      </c>
      <c r="AY517" s="11" t="s">
        <v>85</v>
      </c>
      <c r="AZ517" s="11" t="s">
        <v>86</v>
      </c>
      <c r="BA517" s="11" t="s">
        <v>87</v>
      </c>
      <c r="BB517" s="11" t="b">
        <v>0</v>
      </c>
      <c r="BC517" s="11">
        <v>0</v>
      </c>
      <c r="BD517" s="11">
        <v>0</v>
      </c>
      <c r="BE517" s="11"/>
      <c r="BF517" s="11">
        <v>0</v>
      </c>
      <c r="BG517" s="11"/>
      <c r="BH517" s="11">
        <v>0</v>
      </c>
      <c r="BI517" s="11">
        <v>0</v>
      </c>
      <c r="BJ517" s="13">
        <v>443.77</v>
      </c>
    </row>
    <row r="518" spans="1:62" x14ac:dyDescent="0.25">
      <c r="A518" s="10" t="s">
        <v>1370</v>
      </c>
      <c r="B518" s="11" t="s">
        <v>244</v>
      </c>
      <c r="C518" s="11" t="s">
        <v>245</v>
      </c>
      <c r="D518" s="11" t="s">
        <v>1371</v>
      </c>
      <c r="E518" s="11" t="s">
        <v>1371</v>
      </c>
      <c r="F518" s="11" t="s">
        <v>247</v>
      </c>
      <c r="G518" s="11" t="s">
        <v>1371</v>
      </c>
      <c r="H518" s="11" t="s">
        <v>281</v>
      </c>
      <c r="I518" s="11" t="s">
        <v>248</v>
      </c>
      <c r="J518" s="11" t="s">
        <v>1366</v>
      </c>
      <c r="K518" s="28">
        <v>449.31</v>
      </c>
      <c r="L518" s="28">
        <f t="shared" si="9"/>
        <v>449.31</v>
      </c>
      <c r="M518" s="28" t="e">
        <f>L518*(VLOOKUP(I518,#REF!,2,FALSE))</f>
        <v>#REF!</v>
      </c>
      <c r="N518" s="11" t="s">
        <v>67</v>
      </c>
      <c r="O518" s="11" t="s">
        <v>68</v>
      </c>
      <c r="P518" s="11" t="s">
        <v>69</v>
      </c>
      <c r="Q518" s="12">
        <v>41965.844351851854</v>
      </c>
      <c r="R518" s="12">
        <v>45252.844351851854</v>
      </c>
      <c r="S518" s="11" t="s">
        <v>70</v>
      </c>
      <c r="T518" s="12">
        <v>45252</v>
      </c>
      <c r="U518" s="11" t="s">
        <v>71</v>
      </c>
      <c r="V518" s="11" t="s">
        <v>104</v>
      </c>
      <c r="W518" s="11" t="s">
        <v>73</v>
      </c>
      <c r="X518" s="11" t="s">
        <v>73</v>
      </c>
      <c r="Y518" s="11" t="s">
        <v>105</v>
      </c>
      <c r="Z518" s="11" t="s">
        <v>250</v>
      </c>
      <c r="AA518" s="11" t="s">
        <v>251</v>
      </c>
      <c r="AB518" s="11" t="s">
        <v>1372</v>
      </c>
      <c r="AC518" s="11" t="s">
        <v>78</v>
      </c>
      <c r="AD518" s="12"/>
      <c r="AE518" s="12"/>
      <c r="AF518" s="11"/>
      <c r="AG518" s="11" t="s">
        <v>78</v>
      </c>
      <c r="AH518" s="11" t="s">
        <v>78</v>
      </c>
      <c r="AI518" s="12"/>
      <c r="AJ518" s="11" t="s">
        <v>78</v>
      </c>
      <c r="AK518" s="11" t="s">
        <v>78</v>
      </c>
      <c r="AL518" s="11" t="b">
        <v>0</v>
      </c>
      <c r="AM518" s="11" t="s">
        <v>1373</v>
      </c>
      <c r="AN518" s="11" t="b">
        <v>0</v>
      </c>
      <c r="AO518" s="11" t="b">
        <v>0</v>
      </c>
      <c r="AP518" s="11" t="b">
        <v>0</v>
      </c>
      <c r="AQ518" s="11" t="b">
        <v>0</v>
      </c>
      <c r="AR518" s="11" t="b">
        <v>0</v>
      </c>
      <c r="AS518" s="11" t="s">
        <v>84</v>
      </c>
      <c r="AT518" s="11" t="b">
        <v>0</v>
      </c>
      <c r="AU518" s="11" t="s">
        <v>317</v>
      </c>
      <c r="AV518" s="11" t="s">
        <v>78</v>
      </c>
      <c r="AW518" s="11" t="s">
        <v>78</v>
      </c>
      <c r="AX518" s="12">
        <v>41943</v>
      </c>
      <c r="AY518" s="11" t="s">
        <v>85</v>
      </c>
      <c r="AZ518" s="11" t="s">
        <v>86</v>
      </c>
      <c r="BA518" s="11" t="s">
        <v>87</v>
      </c>
      <c r="BB518" s="11" t="b">
        <v>0</v>
      </c>
      <c r="BC518" s="11">
        <v>5</v>
      </c>
      <c r="BD518" s="11">
        <v>5</v>
      </c>
      <c r="BE518" s="11">
        <v>1659.77</v>
      </c>
      <c r="BF518" s="11">
        <v>0</v>
      </c>
      <c r="BG518" s="11"/>
      <c r="BH518" s="11">
        <v>0</v>
      </c>
      <c r="BI518" s="11">
        <v>0</v>
      </c>
      <c r="BJ518" s="13">
        <v>449.31</v>
      </c>
    </row>
    <row r="519" spans="1:62" x14ac:dyDescent="0.25">
      <c r="A519" s="6" t="s">
        <v>2160</v>
      </c>
      <c r="B519" s="7" t="s">
        <v>2147</v>
      </c>
      <c r="C519" s="7" t="s">
        <v>2148</v>
      </c>
      <c r="D519" s="7" t="s">
        <v>2161</v>
      </c>
      <c r="E519" s="7" t="s">
        <v>2162</v>
      </c>
      <c r="F519" s="7" t="s">
        <v>168</v>
      </c>
      <c r="G519" s="7" t="s">
        <v>2162</v>
      </c>
      <c r="H519" s="7" t="s">
        <v>281</v>
      </c>
      <c r="I519" s="7" t="s">
        <v>2150</v>
      </c>
      <c r="J519" s="7"/>
      <c r="K519" s="33">
        <v>449.92</v>
      </c>
      <c r="L519" s="33">
        <f t="shared" si="9"/>
        <v>449.92</v>
      </c>
      <c r="M519" s="33" t="e">
        <f>L519*(VLOOKUP(I519,#REF!,2,FALSE))</f>
        <v>#REF!</v>
      </c>
      <c r="N519" s="7" t="s">
        <v>67</v>
      </c>
      <c r="O519" s="7" t="s">
        <v>68</v>
      </c>
      <c r="P519" s="7" t="s">
        <v>160</v>
      </c>
      <c r="Q519" s="8">
        <v>43070.461608796293</v>
      </c>
      <c r="R519" s="8">
        <v>45261.461608796293</v>
      </c>
      <c r="S519" s="7" t="s">
        <v>70</v>
      </c>
      <c r="T519" s="8">
        <v>45261</v>
      </c>
      <c r="U519" s="7" t="s">
        <v>71</v>
      </c>
      <c r="V519" s="7" t="s">
        <v>104</v>
      </c>
      <c r="W519" s="7" t="s">
        <v>73</v>
      </c>
      <c r="X519" s="7" t="s">
        <v>73</v>
      </c>
      <c r="Y519" s="7" t="s">
        <v>74</v>
      </c>
      <c r="Z519" s="7" t="s">
        <v>264</v>
      </c>
      <c r="AA519" s="7" t="s">
        <v>2163</v>
      </c>
      <c r="AB519" s="7" t="s">
        <v>2164</v>
      </c>
      <c r="AC519" s="7" t="s">
        <v>78</v>
      </c>
      <c r="AD519" s="8"/>
      <c r="AE519" s="8"/>
      <c r="AF519" s="7"/>
      <c r="AG519" s="7" t="s">
        <v>78</v>
      </c>
      <c r="AH519" s="7" t="s">
        <v>78</v>
      </c>
      <c r="AI519" s="8"/>
      <c r="AJ519" s="7" t="s">
        <v>78</v>
      </c>
      <c r="AK519" s="7" t="s">
        <v>78</v>
      </c>
      <c r="AL519" s="7" t="b">
        <v>0</v>
      </c>
      <c r="AM519" s="7" t="s">
        <v>2165</v>
      </c>
      <c r="AN519" s="7" t="b">
        <v>1</v>
      </c>
      <c r="AO519" s="7" t="b">
        <v>0</v>
      </c>
      <c r="AP519" s="7" t="b">
        <v>0</v>
      </c>
      <c r="AQ519" s="7" t="b">
        <v>0</v>
      </c>
      <c r="AR519" s="7" t="b">
        <v>0</v>
      </c>
      <c r="AS519" s="7" t="s">
        <v>84</v>
      </c>
      <c r="AT519" s="7" t="b">
        <v>0</v>
      </c>
      <c r="AU519" s="7" t="s">
        <v>2071</v>
      </c>
      <c r="AV519" s="7" t="s">
        <v>78</v>
      </c>
      <c r="AW519" s="7" t="s">
        <v>78</v>
      </c>
      <c r="AX519" s="8">
        <v>43089</v>
      </c>
      <c r="AY519" s="7" t="s">
        <v>85</v>
      </c>
      <c r="AZ519" s="7" t="s">
        <v>86</v>
      </c>
      <c r="BA519" s="7" t="s">
        <v>87</v>
      </c>
      <c r="BB519" s="7" t="b">
        <v>0</v>
      </c>
      <c r="BC519" s="7">
        <v>0</v>
      </c>
      <c r="BD519" s="7">
        <v>0</v>
      </c>
      <c r="BE519" s="7"/>
      <c r="BF519" s="7">
        <v>0</v>
      </c>
      <c r="BG519" s="7"/>
      <c r="BH519" s="7">
        <v>0</v>
      </c>
      <c r="BI519" s="7">
        <v>0</v>
      </c>
      <c r="BJ519" s="9">
        <v>449.92</v>
      </c>
    </row>
    <row r="520" spans="1:62" x14ac:dyDescent="0.25">
      <c r="A520" s="6" t="s">
        <v>318</v>
      </c>
      <c r="B520" s="7" t="s">
        <v>225</v>
      </c>
      <c r="C520" s="7" t="s">
        <v>226</v>
      </c>
      <c r="D520" s="7" t="s">
        <v>319</v>
      </c>
      <c r="E520" s="7" t="s">
        <v>319</v>
      </c>
      <c r="F520" s="7" t="s">
        <v>168</v>
      </c>
      <c r="G520" s="7" t="s">
        <v>319</v>
      </c>
      <c r="H520" s="7" t="s">
        <v>281</v>
      </c>
      <c r="I520" s="7" t="s">
        <v>66</v>
      </c>
      <c r="J520" s="7" t="s">
        <v>320</v>
      </c>
      <c r="K520" s="33">
        <v>451.39</v>
      </c>
      <c r="L520" s="33">
        <f t="shared" si="9"/>
        <v>451.39</v>
      </c>
      <c r="M520" s="33" t="e">
        <f>L520*(VLOOKUP(I520,#REF!,2,FALSE))</f>
        <v>#REF!</v>
      </c>
      <c r="N520" s="7" t="s">
        <v>67</v>
      </c>
      <c r="O520" s="7" t="s">
        <v>68</v>
      </c>
      <c r="P520" s="7" t="s">
        <v>160</v>
      </c>
      <c r="Q520" s="8">
        <v>41967.423321759263</v>
      </c>
      <c r="R520" s="8">
        <v>45254.423321759263</v>
      </c>
      <c r="S520" s="7" t="s">
        <v>70</v>
      </c>
      <c r="T520" s="8">
        <v>45254</v>
      </c>
      <c r="U520" s="7" t="s">
        <v>71</v>
      </c>
      <c r="V520" s="7" t="s">
        <v>104</v>
      </c>
      <c r="W520" s="7" t="s">
        <v>73</v>
      </c>
      <c r="X520" s="7" t="s">
        <v>73</v>
      </c>
      <c r="Y520" s="7" t="s">
        <v>151</v>
      </c>
      <c r="Z520" s="7" t="s">
        <v>75</v>
      </c>
      <c r="AA520" s="7" t="s">
        <v>321</v>
      </c>
      <c r="AB520" s="7" t="s">
        <v>322</v>
      </c>
      <c r="AC520" s="7" t="s">
        <v>78</v>
      </c>
      <c r="AD520" s="8"/>
      <c r="AE520" s="8"/>
      <c r="AF520" s="7"/>
      <c r="AG520" s="7" t="s">
        <v>78</v>
      </c>
      <c r="AH520" s="7" t="s">
        <v>78</v>
      </c>
      <c r="AI520" s="8"/>
      <c r="AJ520" s="7" t="s">
        <v>323</v>
      </c>
      <c r="AK520" s="7" t="s">
        <v>78</v>
      </c>
      <c r="AL520" s="7" t="b">
        <v>0</v>
      </c>
      <c r="AM520" s="7" t="s">
        <v>324</v>
      </c>
      <c r="AN520" s="7" t="b">
        <v>0</v>
      </c>
      <c r="AO520" s="7" t="b">
        <v>0</v>
      </c>
      <c r="AP520" s="7" t="b">
        <v>0</v>
      </c>
      <c r="AQ520" s="7" t="b">
        <v>0</v>
      </c>
      <c r="AR520" s="7" t="b">
        <v>0</v>
      </c>
      <c r="AS520" s="7" t="s">
        <v>84</v>
      </c>
      <c r="AT520" s="7" t="b">
        <v>0</v>
      </c>
      <c r="AU520" s="7" t="s">
        <v>317</v>
      </c>
      <c r="AV520" s="7" t="s">
        <v>78</v>
      </c>
      <c r="AW520" s="7" t="s">
        <v>78</v>
      </c>
      <c r="AX520" s="8">
        <v>42003</v>
      </c>
      <c r="AY520" s="7" t="s">
        <v>85</v>
      </c>
      <c r="AZ520" s="7" t="s">
        <v>86</v>
      </c>
      <c r="BA520" s="7" t="s">
        <v>87</v>
      </c>
      <c r="BB520" s="7" t="b">
        <v>0</v>
      </c>
      <c r="BC520" s="7">
        <v>1</v>
      </c>
      <c r="BD520" s="7">
        <v>1</v>
      </c>
      <c r="BE520" s="7">
        <v>882</v>
      </c>
      <c r="BF520" s="7">
        <v>0</v>
      </c>
      <c r="BG520" s="7"/>
      <c r="BH520" s="7">
        <v>0</v>
      </c>
      <c r="BI520" s="7">
        <v>0</v>
      </c>
      <c r="BJ520" s="9">
        <v>451.39</v>
      </c>
    </row>
    <row r="521" spans="1:62" x14ac:dyDescent="0.25">
      <c r="A521" s="10" t="s">
        <v>3345</v>
      </c>
      <c r="B521" s="11" t="s">
        <v>2271</v>
      </c>
      <c r="C521" s="11" t="s">
        <v>2272</v>
      </c>
      <c r="D521" s="11" t="s">
        <v>2860</v>
      </c>
      <c r="E521" s="11" t="s">
        <v>2860</v>
      </c>
      <c r="F521" s="11" t="s">
        <v>64</v>
      </c>
      <c r="G521" s="11" t="s">
        <v>2860</v>
      </c>
      <c r="H521" s="11" t="s">
        <v>2330</v>
      </c>
      <c r="I521" s="11" t="s">
        <v>2274</v>
      </c>
      <c r="J521" s="11" t="s">
        <v>3318</v>
      </c>
      <c r="K521" s="28">
        <v>452.76</v>
      </c>
      <c r="L521" s="28">
        <f t="shared" si="9"/>
        <v>452.76</v>
      </c>
      <c r="M521" s="28" t="e">
        <f>L521*(VLOOKUP(I521,#REF!,2,FALSE))</f>
        <v>#REF!</v>
      </c>
      <c r="N521" s="11" t="s">
        <v>67</v>
      </c>
      <c r="O521" s="11" t="s">
        <v>68</v>
      </c>
      <c r="P521" s="11" t="s">
        <v>69</v>
      </c>
      <c r="Q521" s="12">
        <v>43306.556666666664</v>
      </c>
      <c r="R521" s="12">
        <v>45498.528078703705</v>
      </c>
      <c r="S521" s="11" t="s">
        <v>70</v>
      </c>
      <c r="T521" s="12">
        <v>45194</v>
      </c>
      <c r="U521" s="11" t="s">
        <v>71</v>
      </c>
      <c r="V521" s="11" t="s">
        <v>514</v>
      </c>
      <c r="W521" s="11" t="s">
        <v>73</v>
      </c>
      <c r="X521" s="11" t="s">
        <v>73</v>
      </c>
      <c r="Y521" s="11" t="s">
        <v>135</v>
      </c>
      <c r="Z521" s="11" t="s">
        <v>106</v>
      </c>
      <c r="AA521" s="11" t="s">
        <v>2276</v>
      </c>
      <c r="AB521" s="11" t="s">
        <v>3346</v>
      </c>
      <c r="AC521" s="11" t="s">
        <v>78</v>
      </c>
      <c r="AD521" s="12"/>
      <c r="AE521" s="12"/>
      <c r="AF521" s="11"/>
      <c r="AG521" s="11" t="s">
        <v>78</v>
      </c>
      <c r="AH521" s="11" t="s">
        <v>78</v>
      </c>
      <c r="AI521" s="12"/>
      <c r="AJ521" s="11" t="s">
        <v>3347</v>
      </c>
      <c r="AK521" s="11" t="s">
        <v>78</v>
      </c>
      <c r="AL521" s="11" t="b">
        <v>0</v>
      </c>
      <c r="AM521" s="11" t="s">
        <v>3348</v>
      </c>
      <c r="AN521" s="11" t="b">
        <v>0</v>
      </c>
      <c r="AO521" s="11" t="b">
        <v>0</v>
      </c>
      <c r="AP521" s="11" t="b">
        <v>0</v>
      </c>
      <c r="AQ521" s="11" t="b">
        <v>0</v>
      </c>
      <c r="AR521" s="11" t="b">
        <v>0</v>
      </c>
      <c r="AS521" s="11" t="s">
        <v>84</v>
      </c>
      <c r="AT521" s="11" t="b">
        <v>0</v>
      </c>
      <c r="AU521" s="11" t="s">
        <v>1700</v>
      </c>
      <c r="AV521" s="11" t="s">
        <v>78</v>
      </c>
      <c r="AW521" s="11" t="s">
        <v>78</v>
      </c>
      <c r="AX521" s="12">
        <v>43273</v>
      </c>
      <c r="AY521" s="11" t="s">
        <v>85</v>
      </c>
      <c r="AZ521" s="11" t="s">
        <v>86</v>
      </c>
      <c r="BA521" s="11" t="s">
        <v>87</v>
      </c>
      <c r="BB521" s="11" t="b">
        <v>0</v>
      </c>
      <c r="BC521" s="11">
        <v>0</v>
      </c>
      <c r="BD521" s="11">
        <v>0</v>
      </c>
      <c r="BE521" s="11"/>
      <c r="BF521" s="11">
        <v>0</v>
      </c>
      <c r="BG521" s="11"/>
      <c r="BH521" s="11">
        <v>0</v>
      </c>
      <c r="BI521" s="11">
        <v>0</v>
      </c>
      <c r="BJ521" s="13">
        <v>452.76</v>
      </c>
    </row>
    <row r="522" spans="1:62" x14ac:dyDescent="0.25">
      <c r="A522" s="10" t="s">
        <v>837</v>
      </c>
      <c r="B522" s="11" t="s">
        <v>225</v>
      </c>
      <c r="C522" s="11" t="s">
        <v>226</v>
      </c>
      <c r="D522" s="11" t="s">
        <v>625</v>
      </c>
      <c r="E522" s="11" t="s">
        <v>625</v>
      </c>
      <c r="F522" s="11" t="s">
        <v>168</v>
      </c>
      <c r="G522" s="11" t="s">
        <v>625</v>
      </c>
      <c r="H522" s="11" t="s">
        <v>281</v>
      </c>
      <c r="I522" s="11" t="s">
        <v>66</v>
      </c>
      <c r="J522" s="11" t="s">
        <v>282</v>
      </c>
      <c r="K522" s="28">
        <v>455.99</v>
      </c>
      <c r="L522" s="28">
        <f t="shared" si="9"/>
        <v>455.99</v>
      </c>
      <c r="M522" s="28" t="e">
        <f>L522*(VLOOKUP(I522,#REF!,2,FALSE))</f>
        <v>#REF!</v>
      </c>
      <c r="N522" s="11" t="s">
        <v>67</v>
      </c>
      <c r="O522" s="11" t="s">
        <v>68</v>
      </c>
      <c r="P522" s="11" t="s">
        <v>160</v>
      </c>
      <c r="Q522" s="12">
        <v>44931.480185185188</v>
      </c>
      <c r="R522" s="12">
        <v>45296.507164351853</v>
      </c>
      <c r="S522" s="11" t="s">
        <v>70</v>
      </c>
      <c r="T522" s="12">
        <v>45296</v>
      </c>
      <c r="U522" s="11" t="s">
        <v>71</v>
      </c>
      <c r="V522" s="11" t="s">
        <v>104</v>
      </c>
      <c r="W522" s="11" t="s">
        <v>73</v>
      </c>
      <c r="X522" s="11" t="s">
        <v>73</v>
      </c>
      <c r="Y522" s="11" t="s">
        <v>287</v>
      </c>
      <c r="Z522" s="11" t="s">
        <v>75</v>
      </c>
      <c r="AA522" s="11" t="s">
        <v>321</v>
      </c>
      <c r="AB522" s="11" t="s">
        <v>838</v>
      </c>
      <c r="AC522" s="11" t="s">
        <v>78</v>
      </c>
      <c r="AD522" s="12"/>
      <c r="AE522" s="12"/>
      <c r="AF522" s="11"/>
      <c r="AG522" s="11" t="s">
        <v>78</v>
      </c>
      <c r="AH522" s="11" t="s">
        <v>78</v>
      </c>
      <c r="AI522" s="12"/>
      <c r="AJ522" s="11" t="s">
        <v>78</v>
      </c>
      <c r="AK522" s="11" t="s">
        <v>78</v>
      </c>
      <c r="AL522" s="11" t="b">
        <v>0</v>
      </c>
      <c r="AM522" s="11" t="s">
        <v>839</v>
      </c>
      <c r="AN522" s="11" t="b">
        <v>0</v>
      </c>
      <c r="AO522" s="11" t="b">
        <v>0</v>
      </c>
      <c r="AP522" s="11" t="b">
        <v>0</v>
      </c>
      <c r="AQ522" s="11" t="b">
        <v>0</v>
      </c>
      <c r="AR522" s="11" t="b">
        <v>0</v>
      </c>
      <c r="AS522" s="11" t="s">
        <v>84</v>
      </c>
      <c r="AT522" s="11" t="b">
        <v>0</v>
      </c>
      <c r="AU522" s="11" t="s">
        <v>710</v>
      </c>
      <c r="AV522" s="11" t="s">
        <v>78</v>
      </c>
      <c r="AW522" s="11" t="s">
        <v>78</v>
      </c>
      <c r="AX522" s="12">
        <v>44939</v>
      </c>
      <c r="AY522" s="11" t="s">
        <v>85</v>
      </c>
      <c r="AZ522" s="11" t="s">
        <v>86</v>
      </c>
      <c r="BA522" s="11" t="s">
        <v>87</v>
      </c>
      <c r="BB522" s="11" t="b">
        <v>0</v>
      </c>
      <c r="BC522" s="11">
        <v>1</v>
      </c>
      <c r="BD522" s="11">
        <v>1</v>
      </c>
      <c r="BE522" s="11">
        <v>907</v>
      </c>
      <c r="BF522" s="11">
        <v>1</v>
      </c>
      <c r="BG522" s="11">
        <v>907</v>
      </c>
      <c r="BH522" s="11">
        <v>1</v>
      </c>
      <c r="BI522" s="11">
        <v>907</v>
      </c>
      <c r="BJ522" s="13">
        <v>455.99</v>
      </c>
    </row>
    <row r="523" spans="1:62" x14ac:dyDescent="0.25">
      <c r="A523" s="6" t="s">
        <v>450</v>
      </c>
      <c r="B523" s="7" t="s">
        <v>61</v>
      </c>
      <c r="C523" s="7" t="s">
        <v>62</v>
      </c>
      <c r="D523" s="7" t="s">
        <v>451</v>
      </c>
      <c r="E523" s="7" t="s">
        <v>451</v>
      </c>
      <c r="F523" s="7" t="s">
        <v>64</v>
      </c>
      <c r="G523" s="7" t="s">
        <v>451</v>
      </c>
      <c r="H523" s="7" t="s">
        <v>336</v>
      </c>
      <c r="I523" s="7" t="s">
        <v>66</v>
      </c>
      <c r="J523" s="7"/>
      <c r="K523" s="33">
        <v>458.41</v>
      </c>
      <c r="L523" s="33">
        <f t="shared" si="9"/>
        <v>458.41</v>
      </c>
      <c r="M523" s="33" t="e">
        <f>L523*(VLOOKUP(I523,#REF!,2,FALSE))</f>
        <v>#REF!</v>
      </c>
      <c r="N523" s="7" t="s">
        <v>67</v>
      </c>
      <c r="O523" s="7" t="s">
        <v>68</v>
      </c>
      <c r="P523" s="7" t="s">
        <v>69</v>
      </c>
      <c r="Q523" s="8">
        <v>43283.347743055558</v>
      </c>
      <c r="R523" s="8">
        <v>45475.347743055558</v>
      </c>
      <c r="S523" s="7" t="s">
        <v>70</v>
      </c>
      <c r="T523" s="8">
        <v>45475</v>
      </c>
      <c r="U523" s="7" t="s">
        <v>71</v>
      </c>
      <c r="V523" s="7" t="s">
        <v>104</v>
      </c>
      <c r="W523" s="7" t="s">
        <v>73</v>
      </c>
      <c r="X523" s="7" t="s">
        <v>73</v>
      </c>
      <c r="Y523" s="7" t="s">
        <v>74</v>
      </c>
      <c r="Z523" s="7" t="s">
        <v>75</v>
      </c>
      <c r="AA523" s="7" t="s">
        <v>122</v>
      </c>
      <c r="AB523" s="7" t="s">
        <v>452</v>
      </c>
      <c r="AC523" s="7" t="s">
        <v>78</v>
      </c>
      <c r="AD523" s="8"/>
      <c r="AE523" s="8"/>
      <c r="AF523" s="7"/>
      <c r="AG523" s="7" t="s">
        <v>78</v>
      </c>
      <c r="AH523" s="7" t="s">
        <v>78</v>
      </c>
      <c r="AI523" s="8"/>
      <c r="AJ523" s="7" t="s">
        <v>78</v>
      </c>
      <c r="AK523" s="7" t="s">
        <v>78</v>
      </c>
      <c r="AL523" s="7" t="b">
        <v>0</v>
      </c>
      <c r="AM523" s="7" t="s">
        <v>453</v>
      </c>
      <c r="AN523" s="7" t="b">
        <v>0</v>
      </c>
      <c r="AO523" s="7" t="b">
        <v>0</v>
      </c>
      <c r="AP523" s="7" t="b">
        <v>0</v>
      </c>
      <c r="AQ523" s="7" t="b">
        <v>0</v>
      </c>
      <c r="AR523" s="7" t="b">
        <v>0</v>
      </c>
      <c r="AS523" s="7" t="s">
        <v>84</v>
      </c>
      <c r="AT523" s="7" t="b">
        <v>0</v>
      </c>
      <c r="AU523" s="7" t="s">
        <v>78</v>
      </c>
      <c r="AV523" s="7" t="s">
        <v>78</v>
      </c>
      <c r="AW523" s="7" t="s">
        <v>78</v>
      </c>
      <c r="AX523" s="8">
        <v>43293</v>
      </c>
      <c r="AY523" s="7" t="s">
        <v>85</v>
      </c>
      <c r="AZ523" s="7" t="s">
        <v>86</v>
      </c>
      <c r="BA523" s="7" t="s">
        <v>87</v>
      </c>
      <c r="BB523" s="7" t="b">
        <v>0</v>
      </c>
      <c r="BC523" s="7">
        <v>0</v>
      </c>
      <c r="BD523" s="7">
        <v>0</v>
      </c>
      <c r="BE523" s="7"/>
      <c r="BF523" s="7">
        <v>0</v>
      </c>
      <c r="BG523" s="7"/>
      <c r="BH523" s="7">
        <v>0</v>
      </c>
      <c r="BI523" s="7">
        <v>0</v>
      </c>
      <c r="BJ523" s="9">
        <v>458.41</v>
      </c>
    </row>
    <row r="524" spans="1:62" x14ac:dyDescent="0.25">
      <c r="A524" s="10" t="s">
        <v>609</v>
      </c>
      <c r="B524" s="11" t="s">
        <v>61</v>
      </c>
      <c r="C524" s="11" t="s">
        <v>62</v>
      </c>
      <c r="D524" s="11" t="s">
        <v>610</v>
      </c>
      <c r="E524" s="11" t="s">
        <v>610</v>
      </c>
      <c r="F524" s="11" t="s">
        <v>64</v>
      </c>
      <c r="G524" s="11"/>
      <c r="H524" s="11" t="s">
        <v>281</v>
      </c>
      <c r="I524" s="11" t="s">
        <v>66</v>
      </c>
      <c r="J524" s="11" t="s">
        <v>282</v>
      </c>
      <c r="K524" s="28">
        <v>461.47</v>
      </c>
      <c r="L524" s="28">
        <f t="shared" si="9"/>
        <v>461.47</v>
      </c>
      <c r="M524" s="28" t="e">
        <f>L524*(VLOOKUP(I524,#REF!,2,FALSE))</f>
        <v>#REF!</v>
      </c>
      <c r="N524" s="11" t="s">
        <v>67</v>
      </c>
      <c r="O524" s="11" t="s">
        <v>68</v>
      </c>
      <c r="P524" s="11" t="s">
        <v>69</v>
      </c>
      <c r="Q524" s="12">
        <v>44379.38144675926</v>
      </c>
      <c r="R524" s="12">
        <v>45475.38144675926</v>
      </c>
      <c r="S524" s="11" t="s">
        <v>70</v>
      </c>
      <c r="T524" s="12">
        <v>45475</v>
      </c>
      <c r="U524" s="11" t="s">
        <v>71</v>
      </c>
      <c r="V524" s="11" t="s">
        <v>104</v>
      </c>
      <c r="W524" s="11" t="s">
        <v>73</v>
      </c>
      <c r="X524" s="11" t="s">
        <v>73</v>
      </c>
      <c r="Y524" s="11" t="s">
        <v>74</v>
      </c>
      <c r="Z524" s="11" t="s">
        <v>75</v>
      </c>
      <c r="AA524" s="11" t="s">
        <v>122</v>
      </c>
      <c r="AB524" s="11" t="s">
        <v>611</v>
      </c>
      <c r="AC524" s="11" t="s">
        <v>78</v>
      </c>
      <c r="AD524" s="12"/>
      <c r="AE524" s="12"/>
      <c r="AF524" s="11"/>
      <c r="AG524" s="11" t="s">
        <v>78</v>
      </c>
      <c r="AH524" s="11" t="s">
        <v>78</v>
      </c>
      <c r="AI524" s="12"/>
      <c r="AJ524" s="11" t="s">
        <v>78</v>
      </c>
      <c r="AK524" s="11" t="s">
        <v>78</v>
      </c>
      <c r="AL524" s="11" t="b">
        <v>0</v>
      </c>
      <c r="AM524" s="11" t="s">
        <v>612</v>
      </c>
      <c r="AN524" s="11" t="b">
        <v>0</v>
      </c>
      <c r="AO524" s="11" t="b">
        <v>0</v>
      </c>
      <c r="AP524" s="11" t="b">
        <v>0</v>
      </c>
      <c r="AQ524" s="11" t="b">
        <v>0</v>
      </c>
      <c r="AR524" s="11" t="b">
        <v>0</v>
      </c>
      <c r="AS524" s="11" t="s">
        <v>84</v>
      </c>
      <c r="AT524" s="11" t="b">
        <v>0</v>
      </c>
      <c r="AU524" s="11" t="s">
        <v>317</v>
      </c>
      <c r="AV524" s="11" t="s">
        <v>78</v>
      </c>
      <c r="AW524" s="11" t="s">
        <v>78</v>
      </c>
      <c r="AX524" s="12">
        <v>44355</v>
      </c>
      <c r="AY524" s="11" t="s">
        <v>85</v>
      </c>
      <c r="AZ524" s="11" t="s">
        <v>86</v>
      </c>
      <c r="BA524" s="11" t="s">
        <v>87</v>
      </c>
      <c r="BB524" s="11" t="b">
        <v>0</v>
      </c>
      <c r="BC524" s="11">
        <v>0</v>
      </c>
      <c r="BD524" s="11">
        <v>0</v>
      </c>
      <c r="BE524" s="11"/>
      <c r="BF524" s="11">
        <v>0</v>
      </c>
      <c r="BG524" s="11"/>
      <c r="BH524" s="11">
        <v>0</v>
      </c>
      <c r="BI524" s="11">
        <v>0</v>
      </c>
      <c r="BJ524" s="13">
        <v>461.47</v>
      </c>
    </row>
    <row r="525" spans="1:62" x14ac:dyDescent="0.25">
      <c r="A525" s="6" t="s">
        <v>2108</v>
      </c>
      <c r="B525" s="7"/>
      <c r="C525" s="7"/>
      <c r="D525" s="7" t="s">
        <v>2109</v>
      </c>
      <c r="E525" s="7" t="s">
        <v>2109</v>
      </c>
      <c r="F525" s="7" t="s">
        <v>64</v>
      </c>
      <c r="G525" s="7" t="s">
        <v>2109</v>
      </c>
      <c r="H525" s="7" t="s">
        <v>281</v>
      </c>
      <c r="I525" s="7" t="s">
        <v>262</v>
      </c>
      <c r="J525" s="7" t="s">
        <v>2091</v>
      </c>
      <c r="K525" s="33">
        <v>461.86</v>
      </c>
      <c r="L525" s="33">
        <f t="shared" si="9"/>
        <v>461.86</v>
      </c>
      <c r="M525" s="33" t="e">
        <f>L525*(VLOOKUP(I525,#REF!,2,FALSE))</f>
        <v>#REF!</v>
      </c>
      <c r="N525" s="7" t="s">
        <v>67</v>
      </c>
      <c r="O525" s="7" t="s">
        <v>68</v>
      </c>
      <c r="P525" s="7" t="s">
        <v>69</v>
      </c>
      <c r="Q525" s="8">
        <v>43405.567754629628</v>
      </c>
      <c r="R525" s="8">
        <v>45231.405763888892</v>
      </c>
      <c r="S525" s="7" t="s">
        <v>70</v>
      </c>
      <c r="T525" s="8">
        <v>45231</v>
      </c>
      <c r="U525" s="7" t="s">
        <v>71</v>
      </c>
      <c r="V525" s="7" t="s">
        <v>104</v>
      </c>
      <c r="W525" s="7" t="s">
        <v>73</v>
      </c>
      <c r="X525" s="7" t="s">
        <v>73</v>
      </c>
      <c r="Y525" s="7" t="s">
        <v>151</v>
      </c>
      <c r="Z525" s="7" t="s">
        <v>264</v>
      </c>
      <c r="AA525" s="7" t="s">
        <v>2110</v>
      </c>
      <c r="AB525" s="7" t="s">
        <v>2111</v>
      </c>
      <c r="AC525" s="7" t="s">
        <v>78</v>
      </c>
      <c r="AD525" s="8"/>
      <c r="AE525" s="8"/>
      <c r="AF525" s="7"/>
      <c r="AG525" s="7" t="s">
        <v>78</v>
      </c>
      <c r="AH525" s="7" t="s">
        <v>78</v>
      </c>
      <c r="AI525" s="8"/>
      <c r="AJ525" s="7" t="s">
        <v>2112</v>
      </c>
      <c r="AK525" s="7" t="s">
        <v>78</v>
      </c>
      <c r="AL525" s="7" t="b">
        <v>0</v>
      </c>
      <c r="AM525" s="7" t="s">
        <v>2113</v>
      </c>
      <c r="AN525" s="7" t="b">
        <v>1</v>
      </c>
      <c r="AO525" s="7" t="b">
        <v>0</v>
      </c>
      <c r="AP525" s="7" t="b">
        <v>0</v>
      </c>
      <c r="AQ525" s="7" t="b">
        <v>0</v>
      </c>
      <c r="AR525" s="7" t="b">
        <v>0</v>
      </c>
      <c r="AS525" s="7" t="s">
        <v>84</v>
      </c>
      <c r="AT525" s="7" t="b">
        <v>0</v>
      </c>
      <c r="AU525" s="7" t="s">
        <v>317</v>
      </c>
      <c r="AV525" s="7" t="s">
        <v>78</v>
      </c>
      <c r="AW525" s="7" t="s">
        <v>78</v>
      </c>
      <c r="AX525" s="8">
        <v>43418</v>
      </c>
      <c r="AY525" s="7" t="s">
        <v>85</v>
      </c>
      <c r="AZ525" s="7" t="s">
        <v>86</v>
      </c>
      <c r="BA525" s="7" t="s">
        <v>87</v>
      </c>
      <c r="BB525" s="7" t="b">
        <v>0</v>
      </c>
      <c r="BC525" s="7">
        <v>0</v>
      </c>
      <c r="BD525" s="7">
        <v>0</v>
      </c>
      <c r="BE525" s="7"/>
      <c r="BF525" s="7">
        <v>0</v>
      </c>
      <c r="BG525" s="7"/>
      <c r="BH525" s="7">
        <v>0</v>
      </c>
      <c r="BI525" s="7">
        <v>0</v>
      </c>
      <c r="BJ525" s="9">
        <v>461.86</v>
      </c>
    </row>
    <row r="526" spans="1:62" x14ac:dyDescent="0.25">
      <c r="A526" s="6" t="s">
        <v>2783</v>
      </c>
      <c r="B526" s="7" t="s">
        <v>1395</v>
      </c>
      <c r="C526" s="7" t="s">
        <v>1396</v>
      </c>
      <c r="D526" s="7" t="s">
        <v>2784</v>
      </c>
      <c r="E526" s="7" t="s">
        <v>2784</v>
      </c>
      <c r="F526" s="7" t="s">
        <v>64</v>
      </c>
      <c r="G526" s="7" t="s">
        <v>2784</v>
      </c>
      <c r="H526" s="7" t="s">
        <v>2330</v>
      </c>
      <c r="I526" s="7" t="s">
        <v>1397</v>
      </c>
      <c r="J526" s="7" t="s">
        <v>2691</v>
      </c>
      <c r="K526" s="33">
        <v>462.08</v>
      </c>
      <c r="L526" s="33">
        <f t="shared" si="9"/>
        <v>462.08</v>
      </c>
      <c r="M526" s="33" t="e">
        <f>L526*(VLOOKUP(I526,#REF!,2,FALSE))</f>
        <v>#REF!</v>
      </c>
      <c r="N526" s="7" t="s">
        <v>67</v>
      </c>
      <c r="O526" s="7" t="s">
        <v>68</v>
      </c>
      <c r="P526" s="7" t="s">
        <v>69</v>
      </c>
      <c r="Q526" s="8">
        <v>42581.411469907405</v>
      </c>
      <c r="R526" s="8">
        <v>45503.411469907405</v>
      </c>
      <c r="S526" s="7" t="s">
        <v>70</v>
      </c>
      <c r="T526" s="8">
        <v>45503</v>
      </c>
      <c r="U526" s="7" t="s">
        <v>71</v>
      </c>
      <c r="V526" s="7" t="s">
        <v>104</v>
      </c>
      <c r="W526" s="7" t="s">
        <v>73</v>
      </c>
      <c r="X526" s="7" t="s">
        <v>73</v>
      </c>
      <c r="Y526" s="7" t="s">
        <v>105</v>
      </c>
      <c r="Z526" s="7" t="s">
        <v>106</v>
      </c>
      <c r="AA526" s="7" t="s">
        <v>1421</v>
      </c>
      <c r="AB526" s="7" t="s">
        <v>2785</v>
      </c>
      <c r="AC526" s="7" t="s">
        <v>2786</v>
      </c>
      <c r="AD526" s="8"/>
      <c r="AE526" s="8"/>
      <c r="AF526" s="7"/>
      <c r="AG526" s="7" t="s">
        <v>78</v>
      </c>
      <c r="AH526" s="7" t="s">
        <v>78</v>
      </c>
      <c r="AI526" s="8"/>
      <c r="AJ526" s="7" t="s">
        <v>78</v>
      </c>
      <c r="AK526" s="7" t="s">
        <v>78</v>
      </c>
      <c r="AL526" s="7" t="b">
        <v>0</v>
      </c>
      <c r="AM526" s="7" t="s">
        <v>2787</v>
      </c>
      <c r="AN526" s="7" t="b">
        <v>0</v>
      </c>
      <c r="AO526" s="7" t="b">
        <v>0</v>
      </c>
      <c r="AP526" s="7" t="b">
        <v>0</v>
      </c>
      <c r="AQ526" s="7" t="b">
        <v>0</v>
      </c>
      <c r="AR526" s="7" t="b">
        <v>0</v>
      </c>
      <c r="AS526" s="7" t="s">
        <v>84</v>
      </c>
      <c r="AT526" s="7" t="b">
        <v>0</v>
      </c>
      <c r="AU526" s="7" t="s">
        <v>1700</v>
      </c>
      <c r="AV526" s="7" t="s">
        <v>78</v>
      </c>
      <c r="AW526" s="7" t="s">
        <v>78</v>
      </c>
      <c r="AX526" s="8">
        <v>42536</v>
      </c>
      <c r="AY526" s="7" t="s">
        <v>85</v>
      </c>
      <c r="AZ526" s="7" t="s">
        <v>86</v>
      </c>
      <c r="BA526" s="7" t="s">
        <v>87</v>
      </c>
      <c r="BB526" s="7" t="b">
        <v>0</v>
      </c>
      <c r="BC526" s="7">
        <v>9</v>
      </c>
      <c r="BD526" s="7">
        <v>9</v>
      </c>
      <c r="BE526" s="7">
        <v>1525.26</v>
      </c>
      <c r="BF526" s="7">
        <v>0</v>
      </c>
      <c r="BG526" s="7"/>
      <c r="BH526" s="7">
        <v>0</v>
      </c>
      <c r="BI526" s="7">
        <v>0</v>
      </c>
      <c r="BJ526" s="9">
        <v>462.08</v>
      </c>
    </row>
    <row r="527" spans="1:62" x14ac:dyDescent="0.25">
      <c r="A527" s="6" t="s">
        <v>1778</v>
      </c>
      <c r="B527" s="7" t="s">
        <v>1721</v>
      </c>
      <c r="C527" s="7" t="s">
        <v>1722</v>
      </c>
      <c r="D527" s="7" t="s">
        <v>1779</v>
      </c>
      <c r="E527" s="7" t="s">
        <v>1779</v>
      </c>
      <c r="F527" s="7" t="s">
        <v>64</v>
      </c>
      <c r="G527" s="7" t="s">
        <v>1779</v>
      </c>
      <c r="H527" s="7" t="s">
        <v>1761</v>
      </c>
      <c r="I527" s="7" t="s">
        <v>1724</v>
      </c>
      <c r="J527" s="7"/>
      <c r="K527" s="33">
        <v>468.24</v>
      </c>
      <c r="L527" s="33">
        <f t="shared" si="9"/>
        <v>468.24</v>
      </c>
      <c r="M527" s="33" t="e">
        <f>L527*(VLOOKUP(I527,#REF!,2,FALSE))</f>
        <v>#REF!</v>
      </c>
      <c r="N527" s="7" t="s">
        <v>67</v>
      </c>
      <c r="O527" s="7" t="s">
        <v>68</v>
      </c>
      <c r="P527" s="7" t="s">
        <v>69</v>
      </c>
      <c r="Q527" s="8">
        <v>43556.509085648147</v>
      </c>
      <c r="R527" s="8">
        <v>45291</v>
      </c>
      <c r="S527" s="7" t="s">
        <v>70</v>
      </c>
      <c r="T527" s="8">
        <v>45199</v>
      </c>
      <c r="U527" s="7" t="s">
        <v>91</v>
      </c>
      <c r="V527" s="7" t="s">
        <v>514</v>
      </c>
      <c r="W527" s="7" t="s">
        <v>73</v>
      </c>
      <c r="X527" s="7" t="s">
        <v>73</v>
      </c>
      <c r="Y527" s="7" t="s">
        <v>135</v>
      </c>
      <c r="Z527" s="7" t="s">
        <v>106</v>
      </c>
      <c r="AA527" s="7" t="s">
        <v>1729</v>
      </c>
      <c r="AB527" s="7" t="s">
        <v>1780</v>
      </c>
      <c r="AC527" s="7" t="s">
        <v>78</v>
      </c>
      <c r="AD527" s="8"/>
      <c r="AE527" s="8"/>
      <c r="AF527" s="7"/>
      <c r="AG527" s="7" t="s">
        <v>78</v>
      </c>
      <c r="AH527" s="7" t="s">
        <v>78</v>
      </c>
      <c r="AI527" s="8"/>
      <c r="AJ527" s="7" t="s">
        <v>78</v>
      </c>
      <c r="AK527" s="7" t="s">
        <v>78</v>
      </c>
      <c r="AL527" s="7" t="b">
        <v>0</v>
      </c>
      <c r="AM527" s="7" t="s">
        <v>1781</v>
      </c>
      <c r="AN527" s="7" t="b">
        <v>0</v>
      </c>
      <c r="AO527" s="7" t="b">
        <v>0</v>
      </c>
      <c r="AP527" s="7" t="b">
        <v>0</v>
      </c>
      <c r="AQ527" s="7" t="b">
        <v>0</v>
      </c>
      <c r="AR527" s="7" t="b">
        <v>0</v>
      </c>
      <c r="AS527" s="7" t="s">
        <v>96</v>
      </c>
      <c r="AT527" s="7" t="b">
        <v>0</v>
      </c>
      <c r="AU527" s="7" t="s">
        <v>1764</v>
      </c>
      <c r="AV527" s="7" t="s">
        <v>78</v>
      </c>
      <c r="AW527" s="7" t="s">
        <v>78</v>
      </c>
      <c r="AX527" s="8">
        <v>43602</v>
      </c>
      <c r="AY527" s="7" t="s">
        <v>85</v>
      </c>
      <c r="AZ527" s="7" t="s">
        <v>86</v>
      </c>
      <c r="BA527" s="7" t="s">
        <v>87</v>
      </c>
      <c r="BB527" s="7" t="b">
        <v>0</v>
      </c>
      <c r="BC527" s="7">
        <v>0</v>
      </c>
      <c r="BD527" s="7">
        <v>0</v>
      </c>
      <c r="BE527" s="7"/>
      <c r="BF527" s="7">
        <v>0</v>
      </c>
      <c r="BG527" s="7"/>
      <c r="BH527" s="7">
        <v>0</v>
      </c>
      <c r="BI527" s="7">
        <v>0</v>
      </c>
      <c r="BJ527" s="9">
        <v>468.24</v>
      </c>
    </row>
    <row r="528" spans="1:62" x14ac:dyDescent="0.25">
      <c r="A528" s="10" t="s">
        <v>2992</v>
      </c>
      <c r="B528" s="11" t="s">
        <v>2967</v>
      </c>
      <c r="C528" s="11" t="s">
        <v>2968</v>
      </c>
      <c r="D528" s="11" t="s">
        <v>2993</v>
      </c>
      <c r="E528" s="11" t="s">
        <v>2994</v>
      </c>
      <c r="F528" s="11" t="s">
        <v>1774</v>
      </c>
      <c r="G528" s="11" t="s">
        <v>2994</v>
      </c>
      <c r="H528" s="11" t="s">
        <v>2995</v>
      </c>
      <c r="I528" s="11" t="s">
        <v>2150</v>
      </c>
      <c r="J528" s="11"/>
      <c r="K528" s="28">
        <v>471.03</v>
      </c>
      <c r="L528" s="28">
        <f t="shared" si="9"/>
        <v>471.03</v>
      </c>
      <c r="M528" s="28" t="e">
        <f>L528*(VLOOKUP(I528,#REF!,2,FALSE))</f>
        <v>#REF!</v>
      </c>
      <c r="N528" s="11" t="s">
        <v>67</v>
      </c>
      <c r="O528" s="11" t="s">
        <v>68</v>
      </c>
      <c r="P528" s="11" t="s">
        <v>160</v>
      </c>
      <c r="Q528" s="12">
        <v>42853.72452546296</v>
      </c>
      <c r="R528" s="12">
        <v>45410.767789351848</v>
      </c>
      <c r="S528" s="11" t="s">
        <v>70</v>
      </c>
      <c r="T528" s="12">
        <v>45410</v>
      </c>
      <c r="U528" s="11" t="s">
        <v>71</v>
      </c>
      <c r="V528" s="11" t="s">
        <v>104</v>
      </c>
      <c r="W528" s="11" t="s">
        <v>73</v>
      </c>
      <c r="X528" s="11" t="s">
        <v>73</v>
      </c>
      <c r="Y528" s="11" t="s">
        <v>2971</v>
      </c>
      <c r="Z528" s="11" t="s">
        <v>171</v>
      </c>
      <c r="AA528" s="11" t="s">
        <v>2972</v>
      </c>
      <c r="AB528" s="11" t="s">
        <v>2996</v>
      </c>
      <c r="AC528" s="11" t="s">
        <v>78</v>
      </c>
      <c r="AD528" s="12">
        <v>44260</v>
      </c>
      <c r="AE528" s="12"/>
      <c r="AF528" s="11" t="s">
        <v>2997</v>
      </c>
      <c r="AG528" s="11" t="s">
        <v>1680</v>
      </c>
      <c r="AH528" s="11" t="s">
        <v>2998</v>
      </c>
      <c r="AI528" s="12">
        <v>44260</v>
      </c>
      <c r="AJ528" s="11" t="s">
        <v>78</v>
      </c>
      <c r="AK528" s="11" t="s">
        <v>78</v>
      </c>
      <c r="AL528" s="11" t="b">
        <v>0</v>
      </c>
      <c r="AM528" s="11" t="s">
        <v>2999</v>
      </c>
      <c r="AN528" s="11" t="b">
        <v>1</v>
      </c>
      <c r="AO528" s="11" t="b">
        <v>0</v>
      </c>
      <c r="AP528" s="11" t="b">
        <v>0</v>
      </c>
      <c r="AQ528" s="11" t="b">
        <v>0</v>
      </c>
      <c r="AR528" s="11" t="b">
        <v>0</v>
      </c>
      <c r="AS528" s="11" t="s">
        <v>84</v>
      </c>
      <c r="AT528" s="11" t="b">
        <v>0</v>
      </c>
      <c r="AU528" s="11" t="s">
        <v>3000</v>
      </c>
      <c r="AV528" s="11" t="s">
        <v>78</v>
      </c>
      <c r="AW528" s="11" t="s">
        <v>78</v>
      </c>
      <c r="AX528" s="12">
        <v>42866</v>
      </c>
      <c r="AY528" s="11" t="s">
        <v>85</v>
      </c>
      <c r="AZ528" s="11" t="s">
        <v>86</v>
      </c>
      <c r="BA528" s="11" t="s">
        <v>87</v>
      </c>
      <c r="BB528" s="11" t="b">
        <v>0</v>
      </c>
      <c r="BC528" s="11">
        <v>0</v>
      </c>
      <c r="BD528" s="11">
        <v>0</v>
      </c>
      <c r="BE528" s="11"/>
      <c r="BF528" s="11">
        <v>0</v>
      </c>
      <c r="BG528" s="11"/>
      <c r="BH528" s="11">
        <v>0</v>
      </c>
      <c r="BI528" s="11">
        <v>0</v>
      </c>
      <c r="BJ528" s="13">
        <v>471.03</v>
      </c>
    </row>
    <row r="529" spans="1:62" x14ac:dyDescent="0.25">
      <c r="A529" s="6" t="s">
        <v>2603</v>
      </c>
      <c r="B529" s="7" t="s">
        <v>244</v>
      </c>
      <c r="C529" s="7" t="s">
        <v>245</v>
      </c>
      <c r="D529" s="7" t="s">
        <v>2604</v>
      </c>
      <c r="E529" s="7" t="s">
        <v>2604</v>
      </c>
      <c r="F529" s="7" t="s">
        <v>247</v>
      </c>
      <c r="G529" s="7" t="s">
        <v>2604</v>
      </c>
      <c r="H529" s="7" t="s">
        <v>2330</v>
      </c>
      <c r="I529" s="7" t="s">
        <v>248</v>
      </c>
      <c r="J529" s="7" t="s">
        <v>2605</v>
      </c>
      <c r="K529" s="33">
        <v>474.26</v>
      </c>
      <c r="L529" s="33">
        <f t="shared" si="9"/>
        <v>474.26</v>
      </c>
      <c r="M529" s="33" t="e">
        <f>L529*(VLOOKUP(I529,#REF!,2,FALSE))</f>
        <v>#REF!</v>
      </c>
      <c r="N529" s="7" t="s">
        <v>67</v>
      </c>
      <c r="O529" s="7" t="s">
        <v>68</v>
      </c>
      <c r="P529" s="7" t="s">
        <v>69</v>
      </c>
      <c r="Q529" s="8">
        <v>43626.426736111112</v>
      </c>
      <c r="R529" s="8">
        <v>45453</v>
      </c>
      <c r="S529" s="7" t="s">
        <v>70</v>
      </c>
      <c r="T529" s="8">
        <v>45453</v>
      </c>
      <c r="U529" s="7" t="s">
        <v>71</v>
      </c>
      <c r="V529" s="7" t="s">
        <v>104</v>
      </c>
      <c r="W529" s="7" t="s">
        <v>73</v>
      </c>
      <c r="X529" s="7" t="s">
        <v>73</v>
      </c>
      <c r="Y529" s="7" t="s">
        <v>151</v>
      </c>
      <c r="Z529" s="7" t="s">
        <v>250</v>
      </c>
      <c r="AA529" s="7" t="s">
        <v>251</v>
      </c>
      <c r="AB529" s="7" t="s">
        <v>2606</v>
      </c>
      <c r="AC529" s="7" t="s">
        <v>78</v>
      </c>
      <c r="AD529" s="8">
        <v>44685</v>
      </c>
      <c r="AE529" s="8"/>
      <c r="AF529" s="7" t="s">
        <v>2607</v>
      </c>
      <c r="AG529" s="7" t="s">
        <v>80</v>
      </c>
      <c r="AH529" s="7" t="s">
        <v>2608</v>
      </c>
      <c r="AI529" s="8">
        <v>44685</v>
      </c>
      <c r="AJ529" s="7" t="s">
        <v>2609</v>
      </c>
      <c r="AK529" s="7" t="s">
        <v>78</v>
      </c>
      <c r="AL529" s="7" t="b">
        <v>0</v>
      </c>
      <c r="AM529" s="7" t="s">
        <v>2610</v>
      </c>
      <c r="AN529" s="7" t="b">
        <v>0</v>
      </c>
      <c r="AO529" s="7" t="b">
        <v>0</v>
      </c>
      <c r="AP529" s="7" t="b">
        <v>0</v>
      </c>
      <c r="AQ529" s="7" t="b">
        <v>0</v>
      </c>
      <c r="AR529" s="7" t="b">
        <v>0</v>
      </c>
      <c r="AS529" s="7" t="s">
        <v>84</v>
      </c>
      <c r="AT529" s="7" t="b">
        <v>0</v>
      </c>
      <c r="AU529" s="7" t="s">
        <v>2437</v>
      </c>
      <c r="AV529" s="7" t="s">
        <v>78</v>
      </c>
      <c r="AW529" s="7" t="s">
        <v>78</v>
      </c>
      <c r="AX529" s="8">
        <v>43546</v>
      </c>
      <c r="AY529" s="7" t="s">
        <v>85</v>
      </c>
      <c r="AZ529" s="7" t="s">
        <v>86</v>
      </c>
      <c r="BA529" s="7" t="s">
        <v>87</v>
      </c>
      <c r="BB529" s="7" t="b">
        <v>0</v>
      </c>
      <c r="BC529" s="7">
        <v>0</v>
      </c>
      <c r="BD529" s="7">
        <v>0</v>
      </c>
      <c r="BE529" s="7"/>
      <c r="BF529" s="7">
        <v>0</v>
      </c>
      <c r="BG529" s="7"/>
      <c r="BH529" s="7">
        <v>0</v>
      </c>
      <c r="BI529" s="7">
        <v>0</v>
      </c>
      <c r="BJ529" s="9">
        <v>474.26</v>
      </c>
    </row>
    <row r="530" spans="1:62" x14ac:dyDescent="0.25">
      <c r="A530" s="6" t="s">
        <v>2182</v>
      </c>
      <c r="B530" s="7" t="s">
        <v>2147</v>
      </c>
      <c r="C530" s="7" t="s">
        <v>2148</v>
      </c>
      <c r="D530" s="7" t="s">
        <v>2141</v>
      </c>
      <c r="E530" s="7" t="s">
        <v>1956</v>
      </c>
      <c r="F530" s="7" t="s">
        <v>168</v>
      </c>
      <c r="G530" s="7" t="s">
        <v>1956</v>
      </c>
      <c r="H530" s="7" t="s">
        <v>281</v>
      </c>
      <c r="I530" s="7" t="s">
        <v>2150</v>
      </c>
      <c r="J530" s="7" t="s">
        <v>2148</v>
      </c>
      <c r="K530" s="33">
        <v>478.89</v>
      </c>
      <c r="L530" s="33">
        <f t="shared" si="9"/>
        <v>478.89</v>
      </c>
      <c r="M530" s="33" t="e">
        <f>L530*(VLOOKUP(I530,#REF!,2,FALSE))</f>
        <v>#REF!</v>
      </c>
      <c r="N530" s="7" t="s">
        <v>67</v>
      </c>
      <c r="O530" s="7" t="s">
        <v>68</v>
      </c>
      <c r="P530" s="7" t="s">
        <v>160</v>
      </c>
      <c r="Q530" s="8">
        <v>45129.539224537039</v>
      </c>
      <c r="R530" s="8">
        <v>45495.487962962965</v>
      </c>
      <c r="S530" s="7" t="s">
        <v>70</v>
      </c>
      <c r="T530" s="8">
        <v>45469</v>
      </c>
      <c r="U530" s="7" t="s">
        <v>71</v>
      </c>
      <c r="V530" s="7" t="s">
        <v>104</v>
      </c>
      <c r="W530" s="7" t="s">
        <v>73</v>
      </c>
      <c r="X530" s="7" t="s">
        <v>73</v>
      </c>
      <c r="Y530" s="7" t="s">
        <v>151</v>
      </c>
      <c r="Z530" s="7" t="s">
        <v>264</v>
      </c>
      <c r="AA530" s="7" t="s">
        <v>2183</v>
      </c>
      <c r="AB530" s="7" t="s">
        <v>2184</v>
      </c>
      <c r="AC530" s="7" t="s">
        <v>78</v>
      </c>
      <c r="AD530" s="8"/>
      <c r="AE530" s="8"/>
      <c r="AF530" s="7"/>
      <c r="AG530" s="7" t="s">
        <v>78</v>
      </c>
      <c r="AH530" s="7" t="s">
        <v>78</v>
      </c>
      <c r="AI530" s="8"/>
      <c r="AJ530" s="7" t="s">
        <v>2185</v>
      </c>
      <c r="AK530" s="7" t="s">
        <v>78</v>
      </c>
      <c r="AL530" s="7" t="b">
        <v>0</v>
      </c>
      <c r="AM530" s="7" t="s">
        <v>2186</v>
      </c>
      <c r="AN530" s="7" t="b">
        <v>1</v>
      </c>
      <c r="AO530" s="7" t="b">
        <v>0</v>
      </c>
      <c r="AP530" s="7" t="b">
        <v>0</v>
      </c>
      <c r="AQ530" s="7" t="b">
        <v>0</v>
      </c>
      <c r="AR530" s="7" t="b">
        <v>0</v>
      </c>
      <c r="AS530" s="7" t="s">
        <v>84</v>
      </c>
      <c r="AT530" s="7" t="b">
        <v>0</v>
      </c>
      <c r="AU530" s="7" t="s">
        <v>734</v>
      </c>
      <c r="AV530" s="7" t="s">
        <v>78</v>
      </c>
      <c r="AW530" s="7" t="s">
        <v>78</v>
      </c>
      <c r="AX530" s="8">
        <v>45107</v>
      </c>
      <c r="AY530" s="7" t="s">
        <v>85</v>
      </c>
      <c r="AZ530" s="7" t="s">
        <v>86</v>
      </c>
      <c r="BA530" s="7" t="s">
        <v>87</v>
      </c>
      <c r="BB530" s="7" t="b">
        <v>0</v>
      </c>
      <c r="BC530" s="7">
        <v>0</v>
      </c>
      <c r="BD530" s="7">
        <v>0</v>
      </c>
      <c r="BE530" s="7"/>
      <c r="BF530" s="7">
        <v>0</v>
      </c>
      <c r="BG530" s="7"/>
      <c r="BH530" s="7">
        <v>0</v>
      </c>
      <c r="BI530" s="7">
        <v>0</v>
      </c>
      <c r="BJ530" s="9">
        <v>0</v>
      </c>
    </row>
    <row r="531" spans="1:62" x14ac:dyDescent="0.25">
      <c r="A531" s="10" t="s">
        <v>2177</v>
      </c>
      <c r="B531" s="11" t="s">
        <v>2147</v>
      </c>
      <c r="C531" s="11" t="s">
        <v>2148</v>
      </c>
      <c r="D531" s="11" t="s">
        <v>2178</v>
      </c>
      <c r="E531" s="11" t="s">
        <v>2178</v>
      </c>
      <c r="F531" s="11" t="s">
        <v>168</v>
      </c>
      <c r="G531" s="11"/>
      <c r="H531" s="11" t="s">
        <v>281</v>
      </c>
      <c r="I531" s="11" t="s">
        <v>2150</v>
      </c>
      <c r="J531" s="11" t="s">
        <v>2148</v>
      </c>
      <c r="K531" s="28">
        <v>479.42</v>
      </c>
      <c r="L531" s="28">
        <f t="shared" si="9"/>
        <v>479.42</v>
      </c>
      <c r="M531" s="28" t="e">
        <f>L531*(VLOOKUP(I531,#REF!,2,FALSE))</f>
        <v>#REF!</v>
      </c>
      <c r="N531" s="11" t="s">
        <v>67</v>
      </c>
      <c r="O531" s="11" t="s">
        <v>68</v>
      </c>
      <c r="P531" s="11" t="s">
        <v>160</v>
      </c>
      <c r="Q531" s="12">
        <v>45035</v>
      </c>
      <c r="R531" s="12">
        <v>45247</v>
      </c>
      <c r="S531" s="11" t="s">
        <v>70</v>
      </c>
      <c r="T531" s="12">
        <v>45247</v>
      </c>
      <c r="U531" s="11" t="s">
        <v>71</v>
      </c>
      <c r="V531" s="11" t="s">
        <v>72</v>
      </c>
      <c r="W531" s="11" t="s">
        <v>73</v>
      </c>
      <c r="X531" s="11" t="s">
        <v>73</v>
      </c>
      <c r="Y531" s="11" t="s">
        <v>74</v>
      </c>
      <c r="Z531" s="11" t="s">
        <v>264</v>
      </c>
      <c r="AA531" s="11" t="s">
        <v>2168</v>
      </c>
      <c r="AB531" s="11" t="s">
        <v>2179</v>
      </c>
      <c r="AC531" s="11" t="s">
        <v>78</v>
      </c>
      <c r="AD531" s="12"/>
      <c r="AE531" s="12"/>
      <c r="AF531" s="11"/>
      <c r="AG531" s="11" t="s">
        <v>78</v>
      </c>
      <c r="AH531" s="11" t="s">
        <v>78</v>
      </c>
      <c r="AI531" s="12"/>
      <c r="AJ531" s="11" t="s">
        <v>2180</v>
      </c>
      <c r="AK531" s="11" t="s">
        <v>78</v>
      </c>
      <c r="AL531" s="11" t="b">
        <v>0</v>
      </c>
      <c r="AM531" s="11" t="s">
        <v>2181</v>
      </c>
      <c r="AN531" s="11" t="b">
        <v>1</v>
      </c>
      <c r="AO531" s="11" t="b">
        <v>0</v>
      </c>
      <c r="AP531" s="11" t="b">
        <v>0</v>
      </c>
      <c r="AQ531" s="11" t="b">
        <v>0</v>
      </c>
      <c r="AR531" s="11" t="b">
        <v>0</v>
      </c>
      <c r="AS531" s="11" t="s">
        <v>84</v>
      </c>
      <c r="AT531" s="11" t="b">
        <v>0</v>
      </c>
      <c r="AU531" s="11" t="s">
        <v>734</v>
      </c>
      <c r="AV531" s="11" t="s">
        <v>78</v>
      </c>
      <c r="AW531" s="11" t="s">
        <v>78</v>
      </c>
      <c r="AX531" s="12">
        <v>45048</v>
      </c>
      <c r="AY531" s="11" t="s">
        <v>85</v>
      </c>
      <c r="AZ531" s="11" t="s">
        <v>86</v>
      </c>
      <c r="BA531" s="11" t="s">
        <v>87</v>
      </c>
      <c r="BB531" s="11" t="b">
        <v>0</v>
      </c>
      <c r="BC531" s="11">
        <v>0</v>
      </c>
      <c r="BD531" s="11">
        <v>0</v>
      </c>
      <c r="BE531" s="11"/>
      <c r="BF531" s="11">
        <v>0</v>
      </c>
      <c r="BG531" s="11"/>
      <c r="BH531" s="11">
        <v>0</v>
      </c>
      <c r="BI531" s="11">
        <v>0</v>
      </c>
      <c r="BJ531" s="13">
        <v>479.42</v>
      </c>
    </row>
    <row r="532" spans="1:62" x14ac:dyDescent="0.25">
      <c r="A532" s="6" t="s">
        <v>501</v>
      </c>
      <c r="B532" s="7" t="s">
        <v>61</v>
      </c>
      <c r="C532" s="7" t="s">
        <v>62</v>
      </c>
      <c r="D532" s="7" t="s">
        <v>502</v>
      </c>
      <c r="E532" s="7" t="s">
        <v>502</v>
      </c>
      <c r="F532" s="7" t="s">
        <v>64</v>
      </c>
      <c r="G532" s="7" t="s">
        <v>502</v>
      </c>
      <c r="H532" s="7" t="s">
        <v>281</v>
      </c>
      <c r="I532" s="7" t="s">
        <v>66</v>
      </c>
      <c r="J532" s="7" t="s">
        <v>282</v>
      </c>
      <c r="K532" s="33">
        <v>480.58</v>
      </c>
      <c r="L532" s="33">
        <f t="shared" si="9"/>
        <v>480.58</v>
      </c>
      <c r="M532" s="33" t="e">
        <f>L532*(VLOOKUP(I532,#REF!,2,FALSE))</f>
        <v>#REF!</v>
      </c>
      <c r="N532" s="7" t="s">
        <v>67</v>
      </c>
      <c r="O532" s="7" t="s">
        <v>68</v>
      </c>
      <c r="P532" s="7" t="s">
        <v>69</v>
      </c>
      <c r="Q532" s="8">
        <v>43867.525138888886</v>
      </c>
      <c r="R532" s="8">
        <v>45328.42496527778</v>
      </c>
      <c r="S532" s="7" t="s">
        <v>70</v>
      </c>
      <c r="T532" s="8">
        <v>45328</v>
      </c>
      <c r="U532" s="7" t="s">
        <v>71</v>
      </c>
      <c r="V532" s="7" t="s">
        <v>104</v>
      </c>
      <c r="W532" s="7" t="s">
        <v>73</v>
      </c>
      <c r="X532" s="7" t="s">
        <v>73</v>
      </c>
      <c r="Y532" s="7" t="s">
        <v>287</v>
      </c>
      <c r="Z532" s="7" t="s">
        <v>75</v>
      </c>
      <c r="AA532" s="7" t="s">
        <v>122</v>
      </c>
      <c r="AB532" s="7" t="s">
        <v>503</v>
      </c>
      <c r="AC532" s="7" t="s">
        <v>504</v>
      </c>
      <c r="AD532" s="8"/>
      <c r="AE532" s="8"/>
      <c r="AF532" s="7"/>
      <c r="AG532" s="7" t="s">
        <v>78</v>
      </c>
      <c r="AH532" s="7" t="s">
        <v>78</v>
      </c>
      <c r="AI532" s="8"/>
      <c r="AJ532" s="7" t="s">
        <v>505</v>
      </c>
      <c r="AK532" s="7" t="s">
        <v>78</v>
      </c>
      <c r="AL532" s="7" t="b">
        <v>0</v>
      </c>
      <c r="AM532" s="7" t="s">
        <v>506</v>
      </c>
      <c r="AN532" s="7" t="b">
        <v>0</v>
      </c>
      <c r="AO532" s="7" t="b">
        <v>0</v>
      </c>
      <c r="AP532" s="7" t="b">
        <v>0</v>
      </c>
      <c r="AQ532" s="7" t="b">
        <v>0</v>
      </c>
      <c r="AR532" s="7" t="b">
        <v>0</v>
      </c>
      <c r="AS532" s="7" t="s">
        <v>84</v>
      </c>
      <c r="AT532" s="7" t="b">
        <v>0</v>
      </c>
      <c r="AU532" s="7" t="s">
        <v>317</v>
      </c>
      <c r="AV532" s="7" t="s">
        <v>78</v>
      </c>
      <c r="AW532" s="7" t="s">
        <v>78</v>
      </c>
      <c r="AX532" s="8">
        <v>43879</v>
      </c>
      <c r="AY532" s="7" t="s">
        <v>85</v>
      </c>
      <c r="AZ532" s="7" t="s">
        <v>86</v>
      </c>
      <c r="BA532" s="7" t="s">
        <v>87</v>
      </c>
      <c r="BB532" s="7" t="b">
        <v>0</v>
      </c>
      <c r="BC532" s="7">
        <v>0</v>
      </c>
      <c r="BD532" s="7">
        <v>0</v>
      </c>
      <c r="BE532" s="7"/>
      <c r="BF532" s="7">
        <v>0</v>
      </c>
      <c r="BG532" s="7"/>
      <c r="BH532" s="7">
        <v>0</v>
      </c>
      <c r="BI532" s="7">
        <v>0</v>
      </c>
      <c r="BJ532" s="9">
        <v>480.58</v>
      </c>
    </row>
    <row r="533" spans="1:62" x14ac:dyDescent="0.25">
      <c r="A533" s="6" t="s">
        <v>966</v>
      </c>
      <c r="B533" s="7" t="s">
        <v>61</v>
      </c>
      <c r="C533" s="7" t="s">
        <v>62</v>
      </c>
      <c r="D533" s="7" t="s">
        <v>967</v>
      </c>
      <c r="E533" s="7" t="s">
        <v>968</v>
      </c>
      <c r="F533" s="7" t="s">
        <v>64</v>
      </c>
      <c r="G533" s="7" t="s">
        <v>968</v>
      </c>
      <c r="H533" s="7" t="s">
        <v>281</v>
      </c>
      <c r="I533" s="7" t="s">
        <v>66</v>
      </c>
      <c r="J533" s="7" t="s">
        <v>282</v>
      </c>
      <c r="K533" s="33">
        <v>488.23</v>
      </c>
      <c r="L533" s="33">
        <f t="shared" si="9"/>
        <v>488.23</v>
      </c>
      <c r="M533" s="33" t="e">
        <f>L533*(VLOOKUP(I533,#REF!,2,FALSE))</f>
        <v>#REF!</v>
      </c>
      <c r="N533" s="7" t="s">
        <v>67</v>
      </c>
      <c r="O533" s="7" t="s">
        <v>68</v>
      </c>
      <c r="P533" s="7" t="s">
        <v>69</v>
      </c>
      <c r="Q533" s="8">
        <v>45099.413611111115</v>
      </c>
      <c r="R533" s="8">
        <v>45465.298576388886</v>
      </c>
      <c r="S533" s="7" t="s">
        <v>70</v>
      </c>
      <c r="T533" s="8">
        <v>45465</v>
      </c>
      <c r="U533" s="7" t="s">
        <v>71</v>
      </c>
      <c r="V533" s="7" t="s">
        <v>104</v>
      </c>
      <c r="W533" s="7" t="s">
        <v>73</v>
      </c>
      <c r="X533" s="7" t="s">
        <v>73</v>
      </c>
      <c r="Y533" s="7" t="s">
        <v>74</v>
      </c>
      <c r="Z533" s="7" t="s">
        <v>75</v>
      </c>
      <c r="AA533" s="7" t="s">
        <v>122</v>
      </c>
      <c r="AB533" s="7" t="s">
        <v>969</v>
      </c>
      <c r="AC533" s="7" t="s">
        <v>78</v>
      </c>
      <c r="AD533" s="8"/>
      <c r="AE533" s="8"/>
      <c r="AF533" s="7"/>
      <c r="AG533" s="7" t="s">
        <v>78</v>
      </c>
      <c r="AH533" s="7" t="s">
        <v>78</v>
      </c>
      <c r="AI533" s="8"/>
      <c r="AJ533" s="7" t="s">
        <v>970</v>
      </c>
      <c r="AK533" s="7" t="s">
        <v>78</v>
      </c>
      <c r="AL533" s="7" t="b">
        <v>0</v>
      </c>
      <c r="AM533" s="7" t="s">
        <v>971</v>
      </c>
      <c r="AN533" s="7" t="b">
        <v>0</v>
      </c>
      <c r="AO533" s="7" t="b">
        <v>0</v>
      </c>
      <c r="AP533" s="7" t="b">
        <v>0</v>
      </c>
      <c r="AQ533" s="7" t="b">
        <v>0</v>
      </c>
      <c r="AR533" s="7" t="b">
        <v>0</v>
      </c>
      <c r="AS533" s="7" t="s">
        <v>84</v>
      </c>
      <c r="AT533" s="7" t="b">
        <v>0</v>
      </c>
      <c r="AU533" s="7" t="s">
        <v>710</v>
      </c>
      <c r="AV533" s="7" t="s">
        <v>78</v>
      </c>
      <c r="AW533" s="7" t="s">
        <v>78</v>
      </c>
      <c r="AX533" s="8">
        <v>45092</v>
      </c>
      <c r="AY533" s="7" t="s">
        <v>85</v>
      </c>
      <c r="AZ533" s="7" t="s">
        <v>86</v>
      </c>
      <c r="BA533" s="7" t="s">
        <v>87</v>
      </c>
      <c r="BB533" s="7" t="b">
        <v>0</v>
      </c>
      <c r="BC533" s="7">
        <v>0</v>
      </c>
      <c r="BD533" s="7">
        <v>0</v>
      </c>
      <c r="BE533" s="7"/>
      <c r="BF533" s="7">
        <v>0</v>
      </c>
      <c r="BG533" s="7"/>
      <c r="BH533" s="7">
        <v>0</v>
      </c>
      <c r="BI533" s="7">
        <v>0</v>
      </c>
      <c r="BJ533" s="9">
        <v>488.23</v>
      </c>
    </row>
    <row r="534" spans="1:62" x14ac:dyDescent="0.25">
      <c r="A534" s="10" t="s">
        <v>1158</v>
      </c>
      <c r="B534" s="11" t="s">
        <v>1159</v>
      </c>
      <c r="C534" s="11" t="s">
        <v>1160</v>
      </c>
      <c r="D534" s="11" t="s">
        <v>391</v>
      </c>
      <c r="E534" s="11" t="s">
        <v>391</v>
      </c>
      <c r="F534" s="11" t="s">
        <v>168</v>
      </c>
      <c r="G534" s="11" t="s">
        <v>391</v>
      </c>
      <c r="H534" s="11" t="s">
        <v>281</v>
      </c>
      <c r="I534" s="11" t="s">
        <v>1161</v>
      </c>
      <c r="J534" s="11" t="s">
        <v>1162</v>
      </c>
      <c r="K534" s="28">
        <v>492.79</v>
      </c>
      <c r="L534" s="28">
        <f t="shared" si="9"/>
        <v>492.79</v>
      </c>
      <c r="M534" s="28" t="e">
        <f>L534*(VLOOKUP(I534,#REF!,2,FALSE))</f>
        <v>#REF!</v>
      </c>
      <c r="N534" s="11" t="s">
        <v>67</v>
      </c>
      <c r="O534" s="11" t="s">
        <v>68</v>
      </c>
      <c r="P534" s="11" t="s">
        <v>160</v>
      </c>
      <c r="Q534" s="12">
        <v>41701.394525462965</v>
      </c>
      <c r="R534" s="12">
        <v>45354.394525462965</v>
      </c>
      <c r="S534" s="11" t="s">
        <v>70</v>
      </c>
      <c r="T534" s="12">
        <v>45354</v>
      </c>
      <c r="U534" s="11" t="s">
        <v>71</v>
      </c>
      <c r="V534" s="11" t="s">
        <v>104</v>
      </c>
      <c r="W534" s="11" t="s">
        <v>73</v>
      </c>
      <c r="X534" s="11" t="s">
        <v>73</v>
      </c>
      <c r="Y534" s="11" t="s">
        <v>151</v>
      </c>
      <c r="Z534" s="11" t="s">
        <v>274</v>
      </c>
      <c r="AA534" s="11" t="s">
        <v>1163</v>
      </c>
      <c r="AB534" s="11" t="s">
        <v>1164</v>
      </c>
      <c r="AC534" s="11" t="s">
        <v>78</v>
      </c>
      <c r="AD534" s="12"/>
      <c r="AE534" s="12"/>
      <c r="AF534" s="11"/>
      <c r="AG534" s="11" t="s">
        <v>78</v>
      </c>
      <c r="AH534" s="11" t="s">
        <v>78</v>
      </c>
      <c r="AI534" s="12"/>
      <c r="AJ534" s="11" t="s">
        <v>1165</v>
      </c>
      <c r="AK534" s="11" t="s">
        <v>78</v>
      </c>
      <c r="AL534" s="11" t="b">
        <v>0</v>
      </c>
      <c r="AM534" s="11" t="s">
        <v>1166</v>
      </c>
      <c r="AN534" s="11" t="b">
        <v>0</v>
      </c>
      <c r="AO534" s="11" t="b">
        <v>0</v>
      </c>
      <c r="AP534" s="11" t="b">
        <v>0</v>
      </c>
      <c r="AQ534" s="11" t="b">
        <v>0</v>
      </c>
      <c r="AR534" s="11" t="b">
        <v>0</v>
      </c>
      <c r="AS534" s="11" t="s">
        <v>84</v>
      </c>
      <c r="AT534" s="11" t="b">
        <v>0</v>
      </c>
      <c r="AU534" s="11" t="s">
        <v>1167</v>
      </c>
      <c r="AV534" s="11" t="s">
        <v>1167</v>
      </c>
      <c r="AW534" s="11" t="s">
        <v>1167</v>
      </c>
      <c r="AX534" s="12">
        <v>41822</v>
      </c>
      <c r="AY534" s="11" t="s">
        <v>85</v>
      </c>
      <c r="AZ534" s="11" t="s">
        <v>86</v>
      </c>
      <c r="BA534" s="11" t="s">
        <v>87</v>
      </c>
      <c r="BB534" s="11" t="b">
        <v>0</v>
      </c>
      <c r="BC534" s="11">
        <v>0</v>
      </c>
      <c r="BD534" s="11">
        <v>0</v>
      </c>
      <c r="BE534" s="11"/>
      <c r="BF534" s="11">
        <v>0</v>
      </c>
      <c r="BG534" s="11"/>
      <c r="BH534" s="11">
        <v>0</v>
      </c>
      <c r="BI534" s="11">
        <v>0</v>
      </c>
      <c r="BJ534" s="13">
        <v>492.79</v>
      </c>
    </row>
    <row r="535" spans="1:62" x14ac:dyDescent="0.25">
      <c r="A535" s="6" t="s">
        <v>205</v>
      </c>
      <c r="B535" s="7" t="s">
        <v>61</v>
      </c>
      <c r="C535" s="7" t="s">
        <v>62</v>
      </c>
      <c r="D535" s="7" t="s">
        <v>206</v>
      </c>
      <c r="E535" s="7" t="s">
        <v>206</v>
      </c>
      <c r="F535" s="7" t="s">
        <v>64</v>
      </c>
      <c r="G535" s="7" t="s">
        <v>206</v>
      </c>
      <c r="H535" s="7" t="s">
        <v>200</v>
      </c>
      <c r="I535" s="7" t="s">
        <v>66</v>
      </c>
      <c r="J535" s="7" t="s">
        <v>201</v>
      </c>
      <c r="K535" s="33">
        <v>497.66</v>
      </c>
      <c r="L535" s="33">
        <f t="shared" si="9"/>
        <v>497.66</v>
      </c>
      <c r="M535" s="33" t="e">
        <f>L535*(VLOOKUP(I535,#REF!,2,FALSE))</f>
        <v>#REF!</v>
      </c>
      <c r="N535" s="7" t="s">
        <v>67</v>
      </c>
      <c r="O535" s="7" t="s">
        <v>68</v>
      </c>
      <c r="P535" s="7" t="s">
        <v>69</v>
      </c>
      <c r="Q535" s="8">
        <v>42703.722488425927</v>
      </c>
      <c r="R535" s="8">
        <v>45259.722488425927</v>
      </c>
      <c r="S535" s="7" t="s">
        <v>70</v>
      </c>
      <c r="T535" s="8">
        <v>45259</v>
      </c>
      <c r="U535" s="7" t="s">
        <v>71</v>
      </c>
      <c r="V535" s="7" t="s">
        <v>104</v>
      </c>
      <c r="W535" s="7" t="s">
        <v>73</v>
      </c>
      <c r="X535" s="7" t="s">
        <v>73</v>
      </c>
      <c r="Y535" s="7" t="s">
        <v>105</v>
      </c>
      <c r="Z535" s="7" t="s">
        <v>75</v>
      </c>
      <c r="AA535" s="7" t="s">
        <v>122</v>
      </c>
      <c r="AB535" s="7" t="s">
        <v>207</v>
      </c>
      <c r="AC535" s="7" t="s">
        <v>78</v>
      </c>
      <c r="AD535" s="8"/>
      <c r="AE535" s="8"/>
      <c r="AF535" s="7"/>
      <c r="AG535" s="7" t="s">
        <v>78</v>
      </c>
      <c r="AH535" s="7" t="s">
        <v>78</v>
      </c>
      <c r="AI535" s="8"/>
      <c r="AJ535" s="7" t="s">
        <v>78</v>
      </c>
      <c r="AK535" s="7" t="s">
        <v>78</v>
      </c>
      <c r="AL535" s="7" t="b">
        <v>0</v>
      </c>
      <c r="AM535" s="7" t="s">
        <v>208</v>
      </c>
      <c r="AN535" s="7" t="b">
        <v>0</v>
      </c>
      <c r="AO535" s="7" t="b">
        <v>0</v>
      </c>
      <c r="AP535" s="7" t="b">
        <v>0</v>
      </c>
      <c r="AQ535" s="7" t="b">
        <v>0</v>
      </c>
      <c r="AR535" s="7" t="b">
        <v>0</v>
      </c>
      <c r="AS535" s="7" t="s">
        <v>84</v>
      </c>
      <c r="AT535" s="7" t="b">
        <v>0</v>
      </c>
      <c r="AU535" s="7" t="s">
        <v>204</v>
      </c>
      <c r="AV535" s="7" t="s">
        <v>78</v>
      </c>
      <c r="AW535" s="7" t="s">
        <v>78</v>
      </c>
      <c r="AX535" s="8">
        <v>42703</v>
      </c>
      <c r="AY535" s="7" t="s">
        <v>85</v>
      </c>
      <c r="AZ535" s="7" t="s">
        <v>86</v>
      </c>
      <c r="BA535" s="7" t="s">
        <v>87</v>
      </c>
      <c r="BB535" s="7" t="b">
        <v>0</v>
      </c>
      <c r="BC535" s="7">
        <v>0</v>
      </c>
      <c r="BD535" s="7">
        <v>0</v>
      </c>
      <c r="BE535" s="7"/>
      <c r="BF535" s="7">
        <v>0</v>
      </c>
      <c r="BG535" s="7"/>
      <c r="BH535" s="7">
        <v>0</v>
      </c>
      <c r="BI535" s="7">
        <v>0</v>
      </c>
      <c r="BJ535" s="9">
        <v>497.66</v>
      </c>
    </row>
    <row r="536" spans="1:62" x14ac:dyDescent="0.25">
      <c r="A536" s="6" t="s">
        <v>566</v>
      </c>
      <c r="B536" s="7" t="s">
        <v>61</v>
      </c>
      <c r="C536" s="7" t="s">
        <v>62</v>
      </c>
      <c r="D536" s="7" t="s">
        <v>416</v>
      </c>
      <c r="E536" s="7"/>
      <c r="F536" s="7" t="s">
        <v>64</v>
      </c>
      <c r="G536" s="7"/>
      <c r="H536" s="7" t="s">
        <v>456</v>
      </c>
      <c r="I536" s="7" t="s">
        <v>66</v>
      </c>
      <c r="J536" s="7"/>
      <c r="K536" s="33">
        <v>499.44</v>
      </c>
      <c r="L536" s="33">
        <f t="shared" si="9"/>
        <v>499.44</v>
      </c>
      <c r="M536" s="33" t="e">
        <f>L536*(VLOOKUP(I536,#REF!,2,FALSE))</f>
        <v>#REF!</v>
      </c>
      <c r="N536" s="7" t="s">
        <v>67</v>
      </c>
      <c r="O536" s="7" t="s">
        <v>68</v>
      </c>
      <c r="P536" s="7" t="s">
        <v>69</v>
      </c>
      <c r="Q536" s="8">
        <v>43810.48096064815</v>
      </c>
      <c r="R536" s="8">
        <v>45271.48096064815</v>
      </c>
      <c r="S536" s="7" t="s">
        <v>70</v>
      </c>
      <c r="T536" s="8">
        <v>45271</v>
      </c>
      <c r="U536" s="7" t="s">
        <v>91</v>
      </c>
      <c r="V536" s="7" t="s">
        <v>72</v>
      </c>
      <c r="W536" s="7" t="s">
        <v>73</v>
      </c>
      <c r="X536" s="7" t="s">
        <v>73</v>
      </c>
      <c r="Y536" s="7" t="s">
        <v>74</v>
      </c>
      <c r="Z536" s="7" t="s">
        <v>75</v>
      </c>
      <c r="AA536" s="7" t="s">
        <v>122</v>
      </c>
      <c r="AB536" s="7" t="s">
        <v>567</v>
      </c>
      <c r="AC536" s="7" t="s">
        <v>78</v>
      </c>
      <c r="AD536" s="8"/>
      <c r="AE536" s="8"/>
      <c r="AF536" s="7"/>
      <c r="AG536" s="7" t="s">
        <v>78</v>
      </c>
      <c r="AH536" s="7" t="s">
        <v>78</v>
      </c>
      <c r="AI536" s="8"/>
      <c r="AJ536" s="7" t="s">
        <v>78</v>
      </c>
      <c r="AK536" s="7" t="s">
        <v>78</v>
      </c>
      <c r="AL536" s="7" t="b">
        <v>0</v>
      </c>
      <c r="AM536" s="7" t="s">
        <v>568</v>
      </c>
      <c r="AN536" s="7" t="b">
        <v>0</v>
      </c>
      <c r="AO536" s="7" t="b">
        <v>0</v>
      </c>
      <c r="AP536" s="7" t="b">
        <v>0</v>
      </c>
      <c r="AQ536" s="7" t="b">
        <v>0</v>
      </c>
      <c r="AR536" s="7" t="b">
        <v>0</v>
      </c>
      <c r="AS536" s="7" t="s">
        <v>96</v>
      </c>
      <c r="AT536" s="7" t="b">
        <v>0</v>
      </c>
      <c r="AU536" s="7" t="s">
        <v>78</v>
      </c>
      <c r="AV536" s="7" t="s">
        <v>78</v>
      </c>
      <c r="AW536" s="7" t="s">
        <v>78</v>
      </c>
      <c r="AX536" s="8">
        <v>43822</v>
      </c>
      <c r="AY536" s="7" t="s">
        <v>85</v>
      </c>
      <c r="AZ536" s="7" t="s">
        <v>86</v>
      </c>
      <c r="BA536" s="7" t="s">
        <v>87</v>
      </c>
      <c r="BB536" s="7" t="b">
        <v>0</v>
      </c>
      <c r="BC536" s="7">
        <v>0</v>
      </c>
      <c r="BD536" s="7">
        <v>0</v>
      </c>
      <c r="BE536" s="7"/>
      <c r="BF536" s="7">
        <v>0</v>
      </c>
      <c r="BG536" s="7"/>
      <c r="BH536" s="7">
        <v>0</v>
      </c>
      <c r="BI536" s="7">
        <v>0</v>
      </c>
      <c r="BJ536" s="9">
        <v>499.44</v>
      </c>
    </row>
    <row r="537" spans="1:62" x14ac:dyDescent="0.25">
      <c r="A537" s="6" t="s">
        <v>741</v>
      </c>
      <c r="B537" s="7" t="s">
        <v>61</v>
      </c>
      <c r="C537" s="7" t="s">
        <v>62</v>
      </c>
      <c r="D537" s="7" t="s">
        <v>742</v>
      </c>
      <c r="E537" s="7" t="s">
        <v>742</v>
      </c>
      <c r="F537" s="7" t="s">
        <v>64</v>
      </c>
      <c r="G537" s="7"/>
      <c r="H537" s="7" t="s">
        <v>281</v>
      </c>
      <c r="I537" s="7" t="s">
        <v>66</v>
      </c>
      <c r="J537" s="7" t="s">
        <v>282</v>
      </c>
      <c r="K537" s="33">
        <v>500.25</v>
      </c>
      <c r="L537" s="33">
        <f t="shared" si="9"/>
        <v>500.25</v>
      </c>
      <c r="M537" s="33" t="e">
        <f>L537*(VLOOKUP(I537,#REF!,2,FALSE))</f>
        <v>#REF!</v>
      </c>
      <c r="N537" s="7" t="s">
        <v>67</v>
      </c>
      <c r="O537" s="7" t="s">
        <v>68</v>
      </c>
      <c r="P537" s="7" t="s">
        <v>69</v>
      </c>
      <c r="Q537" s="8">
        <v>44835.48878472222</v>
      </c>
      <c r="R537" s="8">
        <v>45200.48878472222</v>
      </c>
      <c r="S537" s="7" t="s">
        <v>70</v>
      </c>
      <c r="T537" s="8">
        <v>45200</v>
      </c>
      <c r="U537" s="7" t="s">
        <v>71</v>
      </c>
      <c r="V537" s="7" t="s">
        <v>104</v>
      </c>
      <c r="W537" s="7" t="s">
        <v>73</v>
      </c>
      <c r="X537" s="7" t="s">
        <v>73</v>
      </c>
      <c r="Y537" s="7" t="s">
        <v>74</v>
      </c>
      <c r="Z537" s="7" t="s">
        <v>75</v>
      </c>
      <c r="AA537" s="7" t="s">
        <v>122</v>
      </c>
      <c r="AB537" s="7" t="s">
        <v>743</v>
      </c>
      <c r="AC537" s="7" t="s">
        <v>78</v>
      </c>
      <c r="AD537" s="8"/>
      <c r="AE537" s="8"/>
      <c r="AF537" s="7"/>
      <c r="AG537" s="7" t="s">
        <v>78</v>
      </c>
      <c r="AH537" s="7" t="s">
        <v>78</v>
      </c>
      <c r="AI537" s="8"/>
      <c r="AJ537" s="7" t="s">
        <v>78</v>
      </c>
      <c r="AK537" s="7" t="s">
        <v>78</v>
      </c>
      <c r="AL537" s="7" t="b">
        <v>0</v>
      </c>
      <c r="AM537" s="7" t="s">
        <v>744</v>
      </c>
      <c r="AN537" s="7" t="b">
        <v>0</v>
      </c>
      <c r="AO537" s="7" t="b">
        <v>0</v>
      </c>
      <c r="AP537" s="7" t="b">
        <v>0</v>
      </c>
      <c r="AQ537" s="7" t="b">
        <v>0</v>
      </c>
      <c r="AR537" s="7" t="b">
        <v>0</v>
      </c>
      <c r="AS537" s="7" t="s">
        <v>84</v>
      </c>
      <c r="AT537" s="7" t="b">
        <v>0</v>
      </c>
      <c r="AU537" s="7" t="s">
        <v>317</v>
      </c>
      <c r="AV537" s="7" t="s">
        <v>78</v>
      </c>
      <c r="AW537" s="7" t="s">
        <v>78</v>
      </c>
      <c r="AX537" s="8">
        <v>44837</v>
      </c>
      <c r="AY537" s="7" t="s">
        <v>85</v>
      </c>
      <c r="AZ537" s="7" t="s">
        <v>86</v>
      </c>
      <c r="BA537" s="7" t="s">
        <v>87</v>
      </c>
      <c r="BB537" s="7" t="b">
        <v>0</v>
      </c>
      <c r="BC537" s="7">
        <v>1</v>
      </c>
      <c r="BD537" s="7">
        <v>1</v>
      </c>
      <c r="BE537" s="7">
        <v>215.49</v>
      </c>
      <c r="BF537" s="7">
        <v>1</v>
      </c>
      <c r="BG537" s="7">
        <v>215.49</v>
      </c>
      <c r="BH537" s="7">
        <v>1</v>
      </c>
      <c r="BI537" s="7">
        <v>215.49</v>
      </c>
      <c r="BJ537" s="9">
        <v>500.25</v>
      </c>
    </row>
    <row r="538" spans="1:62" x14ac:dyDescent="0.25">
      <c r="A538" s="10" t="s">
        <v>2821</v>
      </c>
      <c r="B538" s="11" t="s">
        <v>1395</v>
      </c>
      <c r="C538" s="11" t="s">
        <v>1396</v>
      </c>
      <c r="D538" s="11" t="s">
        <v>865</v>
      </c>
      <c r="E538" s="11" t="s">
        <v>865</v>
      </c>
      <c r="F538" s="11" t="s">
        <v>64</v>
      </c>
      <c r="G538" s="11" t="s">
        <v>865</v>
      </c>
      <c r="H538" s="11" t="s">
        <v>2330</v>
      </c>
      <c r="I538" s="11" t="s">
        <v>1397</v>
      </c>
      <c r="J538" s="11" t="s">
        <v>2691</v>
      </c>
      <c r="K538" s="28">
        <v>505.09</v>
      </c>
      <c r="L538" s="28">
        <f t="shared" si="9"/>
        <v>505.09</v>
      </c>
      <c r="M538" s="28" t="e">
        <f>L538*(VLOOKUP(I538,#REF!,2,FALSE))</f>
        <v>#REF!</v>
      </c>
      <c r="N538" s="11" t="s">
        <v>67</v>
      </c>
      <c r="O538" s="11" t="s">
        <v>68</v>
      </c>
      <c r="P538" s="11" t="s">
        <v>69</v>
      </c>
      <c r="Q538" s="12">
        <v>43154.703726851854</v>
      </c>
      <c r="R538" s="12">
        <v>45345.472256944442</v>
      </c>
      <c r="S538" s="11" t="s">
        <v>70</v>
      </c>
      <c r="T538" s="12">
        <v>45345</v>
      </c>
      <c r="U538" s="11" t="s">
        <v>71</v>
      </c>
      <c r="V538" s="11" t="s">
        <v>104</v>
      </c>
      <c r="W538" s="11" t="s">
        <v>73</v>
      </c>
      <c r="X538" s="11" t="s">
        <v>73</v>
      </c>
      <c r="Y538" s="11" t="s">
        <v>151</v>
      </c>
      <c r="Z538" s="11" t="s">
        <v>106</v>
      </c>
      <c r="AA538" s="11" t="s">
        <v>1958</v>
      </c>
      <c r="AB538" s="11" t="s">
        <v>2822</v>
      </c>
      <c r="AC538" s="11" t="s">
        <v>78</v>
      </c>
      <c r="AD538" s="12"/>
      <c r="AE538" s="12"/>
      <c r="AF538" s="11"/>
      <c r="AG538" s="11" t="s">
        <v>78</v>
      </c>
      <c r="AH538" s="11" t="s">
        <v>78</v>
      </c>
      <c r="AI538" s="12"/>
      <c r="AJ538" s="11" t="s">
        <v>2823</v>
      </c>
      <c r="AK538" s="11" t="s">
        <v>78</v>
      </c>
      <c r="AL538" s="11" t="b">
        <v>0</v>
      </c>
      <c r="AM538" s="11" t="s">
        <v>2824</v>
      </c>
      <c r="AN538" s="11" t="b">
        <v>0</v>
      </c>
      <c r="AO538" s="11" t="b">
        <v>0</v>
      </c>
      <c r="AP538" s="11" t="b">
        <v>0</v>
      </c>
      <c r="AQ538" s="11" t="b">
        <v>0</v>
      </c>
      <c r="AR538" s="11" t="b">
        <v>0</v>
      </c>
      <c r="AS538" s="11" t="s">
        <v>84</v>
      </c>
      <c r="AT538" s="11" t="b">
        <v>0</v>
      </c>
      <c r="AU538" s="11" t="s">
        <v>1700</v>
      </c>
      <c r="AV538" s="11" t="s">
        <v>78</v>
      </c>
      <c r="AW538" s="11" t="s">
        <v>78</v>
      </c>
      <c r="AX538" s="12">
        <v>43153</v>
      </c>
      <c r="AY538" s="11" t="s">
        <v>85</v>
      </c>
      <c r="AZ538" s="11" t="s">
        <v>86</v>
      </c>
      <c r="BA538" s="11" t="s">
        <v>87</v>
      </c>
      <c r="BB538" s="11" t="b">
        <v>0</v>
      </c>
      <c r="BC538" s="11">
        <v>4</v>
      </c>
      <c r="BD538" s="11">
        <v>4</v>
      </c>
      <c r="BE538" s="11">
        <v>944.64</v>
      </c>
      <c r="BF538" s="11">
        <v>0</v>
      </c>
      <c r="BG538" s="11"/>
      <c r="BH538" s="11">
        <v>0</v>
      </c>
      <c r="BI538" s="11">
        <v>0</v>
      </c>
      <c r="BJ538" s="13">
        <v>505.09</v>
      </c>
    </row>
    <row r="539" spans="1:62" x14ac:dyDescent="0.25">
      <c r="A539" s="6" t="s">
        <v>119</v>
      </c>
      <c r="B539" s="7" t="s">
        <v>61</v>
      </c>
      <c r="C539" s="7" t="s">
        <v>62</v>
      </c>
      <c r="D539" s="7" t="s">
        <v>120</v>
      </c>
      <c r="E539" s="7" t="s">
        <v>120</v>
      </c>
      <c r="F539" s="7" t="s">
        <v>64</v>
      </c>
      <c r="G539" s="7" t="s">
        <v>120</v>
      </c>
      <c r="H539" s="7" t="s">
        <v>121</v>
      </c>
      <c r="I539" s="7" t="s">
        <v>66</v>
      </c>
      <c r="J539" s="7"/>
      <c r="K539" s="33">
        <v>513.05999999999995</v>
      </c>
      <c r="L539" s="33">
        <f t="shared" si="9"/>
        <v>513.05999999999995</v>
      </c>
      <c r="M539" s="33" t="e">
        <f>L539*(VLOOKUP(I539,#REF!,2,FALSE))</f>
        <v>#REF!</v>
      </c>
      <c r="N539" s="7" t="s">
        <v>67</v>
      </c>
      <c r="O539" s="7" t="s">
        <v>68</v>
      </c>
      <c r="P539" s="7" t="s">
        <v>69</v>
      </c>
      <c r="Q539" s="8">
        <v>41350.6015162037</v>
      </c>
      <c r="R539" s="8">
        <v>45368.563171296293</v>
      </c>
      <c r="S539" s="7" t="s">
        <v>70</v>
      </c>
      <c r="T539" s="8">
        <v>45368</v>
      </c>
      <c r="U539" s="7" t="s">
        <v>91</v>
      </c>
      <c r="V539" s="7" t="s">
        <v>104</v>
      </c>
      <c r="W539" s="7" t="s">
        <v>73</v>
      </c>
      <c r="X539" s="7" t="s">
        <v>73</v>
      </c>
      <c r="Y539" s="7" t="s">
        <v>74</v>
      </c>
      <c r="Z539" s="7" t="s">
        <v>75</v>
      </c>
      <c r="AA539" s="7" t="s">
        <v>122</v>
      </c>
      <c r="AB539" s="7" t="s">
        <v>123</v>
      </c>
      <c r="AC539" s="7" t="s">
        <v>78</v>
      </c>
      <c r="AD539" s="8"/>
      <c r="AE539" s="8"/>
      <c r="AF539" s="7"/>
      <c r="AG539" s="7" t="s">
        <v>78</v>
      </c>
      <c r="AH539" s="7" t="s">
        <v>78</v>
      </c>
      <c r="AI539" s="8"/>
      <c r="AJ539" s="7" t="s">
        <v>78</v>
      </c>
      <c r="AK539" s="7" t="s">
        <v>78</v>
      </c>
      <c r="AL539" s="7" t="b">
        <v>0</v>
      </c>
      <c r="AM539" s="7" t="s">
        <v>124</v>
      </c>
      <c r="AN539" s="7" t="b">
        <v>0</v>
      </c>
      <c r="AO539" s="7" t="b">
        <v>0</v>
      </c>
      <c r="AP539" s="7" t="b">
        <v>0</v>
      </c>
      <c r="AQ539" s="7" t="b">
        <v>0</v>
      </c>
      <c r="AR539" s="7" t="b">
        <v>0</v>
      </c>
      <c r="AS539" s="7" t="s">
        <v>96</v>
      </c>
      <c r="AT539" s="7" t="b">
        <v>0</v>
      </c>
      <c r="AU539" s="7" t="s">
        <v>125</v>
      </c>
      <c r="AV539" s="7" t="s">
        <v>78</v>
      </c>
      <c r="AW539" s="7" t="s">
        <v>78</v>
      </c>
      <c r="AX539" s="8">
        <v>41354</v>
      </c>
      <c r="AY539" s="7" t="s">
        <v>85</v>
      </c>
      <c r="AZ539" s="7" t="s">
        <v>86</v>
      </c>
      <c r="BA539" s="7" t="s">
        <v>87</v>
      </c>
      <c r="BB539" s="7" t="b">
        <v>0</v>
      </c>
      <c r="BC539" s="7">
        <v>1</v>
      </c>
      <c r="BD539" s="7">
        <v>1</v>
      </c>
      <c r="BE539" s="7">
        <v>1000</v>
      </c>
      <c r="BF539" s="7">
        <v>0</v>
      </c>
      <c r="BG539" s="7"/>
      <c r="BH539" s="7">
        <v>0</v>
      </c>
      <c r="BI539" s="7">
        <v>0</v>
      </c>
      <c r="BJ539" s="9">
        <v>513.05999999999995</v>
      </c>
    </row>
    <row r="540" spans="1:62" x14ac:dyDescent="0.25">
      <c r="A540" s="6" t="s">
        <v>2977</v>
      </c>
      <c r="B540" s="7" t="s">
        <v>2967</v>
      </c>
      <c r="C540" s="7" t="s">
        <v>2968</v>
      </c>
      <c r="D540" s="7" t="s">
        <v>194</v>
      </c>
      <c r="E540" s="7" t="s">
        <v>194</v>
      </c>
      <c r="F540" s="7" t="s">
        <v>195</v>
      </c>
      <c r="G540" s="7" t="s">
        <v>194</v>
      </c>
      <c r="H540" s="7" t="s">
        <v>2970</v>
      </c>
      <c r="I540" s="7" t="s">
        <v>2150</v>
      </c>
      <c r="J540" s="7"/>
      <c r="K540" s="33">
        <v>514.09</v>
      </c>
      <c r="L540" s="33">
        <f t="shared" si="9"/>
        <v>514.09</v>
      </c>
      <c r="M540" s="33" t="e">
        <f>L540*(VLOOKUP(I540,#REF!,2,FALSE))</f>
        <v>#REF!</v>
      </c>
      <c r="N540" s="7" t="s">
        <v>67</v>
      </c>
      <c r="O540" s="7" t="s">
        <v>68</v>
      </c>
      <c r="P540" s="7" t="s">
        <v>160</v>
      </c>
      <c r="Q540" s="8">
        <v>41540.542442129627</v>
      </c>
      <c r="R540" s="8">
        <v>45192.542442129627</v>
      </c>
      <c r="S540" s="7" t="s">
        <v>70</v>
      </c>
      <c r="T540" s="8">
        <v>45192</v>
      </c>
      <c r="U540" s="7" t="s">
        <v>71</v>
      </c>
      <c r="V540" s="7" t="s">
        <v>104</v>
      </c>
      <c r="W540" s="7" t="s">
        <v>73</v>
      </c>
      <c r="X540" s="7" t="s">
        <v>73</v>
      </c>
      <c r="Y540" s="7" t="s">
        <v>105</v>
      </c>
      <c r="Z540" s="7" t="s">
        <v>171</v>
      </c>
      <c r="AA540" s="7" t="s">
        <v>2972</v>
      </c>
      <c r="AB540" s="7" t="s">
        <v>2978</v>
      </c>
      <c r="AC540" s="7" t="s">
        <v>78</v>
      </c>
      <c r="AD540" s="8"/>
      <c r="AE540" s="8"/>
      <c r="AF540" s="7"/>
      <c r="AG540" s="7" t="s">
        <v>78</v>
      </c>
      <c r="AH540" s="7" t="s">
        <v>78</v>
      </c>
      <c r="AI540" s="8"/>
      <c r="AJ540" s="7" t="s">
        <v>78</v>
      </c>
      <c r="AK540" s="7" t="s">
        <v>78</v>
      </c>
      <c r="AL540" s="7" t="b">
        <v>0</v>
      </c>
      <c r="AM540" s="7" t="s">
        <v>2979</v>
      </c>
      <c r="AN540" s="7" t="b">
        <v>0</v>
      </c>
      <c r="AO540" s="7" t="b">
        <v>0</v>
      </c>
      <c r="AP540" s="7" t="b">
        <v>0</v>
      </c>
      <c r="AQ540" s="7" t="b">
        <v>0</v>
      </c>
      <c r="AR540" s="7" t="b">
        <v>0</v>
      </c>
      <c r="AS540" s="7" t="s">
        <v>84</v>
      </c>
      <c r="AT540" s="7" t="b">
        <v>0</v>
      </c>
      <c r="AU540" s="7" t="s">
        <v>2980</v>
      </c>
      <c r="AV540" s="7" t="s">
        <v>78</v>
      </c>
      <c r="AW540" s="7" t="s">
        <v>78</v>
      </c>
      <c r="AX540" s="8">
        <v>41556</v>
      </c>
      <c r="AY540" s="7" t="s">
        <v>85</v>
      </c>
      <c r="AZ540" s="7" t="s">
        <v>86</v>
      </c>
      <c r="BA540" s="7" t="s">
        <v>87</v>
      </c>
      <c r="BB540" s="7" t="b">
        <v>0</v>
      </c>
      <c r="BC540" s="7">
        <v>0</v>
      </c>
      <c r="BD540" s="7">
        <v>0</v>
      </c>
      <c r="BE540" s="7"/>
      <c r="BF540" s="7">
        <v>0</v>
      </c>
      <c r="BG540" s="7"/>
      <c r="BH540" s="7">
        <v>0</v>
      </c>
      <c r="BI540" s="7">
        <v>0</v>
      </c>
      <c r="BJ540" s="9">
        <v>514.09</v>
      </c>
    </row>
    <row r="541" spans="1:62" x14ac:dyDescent="0.25">
      <c r="A541" s="10" t="s">
        <v>675</v>
      </c>
      <c r="B541" s="11" t="s">
        <v>61</v>
      </c>
      <c r="C541" s="11" t="s">
        <v>62</v>
      </c>
      <c r="D541" s="11" t="s">
        <v>676</v>
      </c>
      <c r="E541" s="11" t="s">
        <v>676</v>
      </c>
      <c r="F541" s="11" t="s">
        <v>64</v>
      </c>
      <c r="G541" s="11" t="s">
        <v>677</v>
      </c>
      <c r="H541" s="11" t="s">
        <v>281</v>
      </c>
      <c r="I541" s="11" t="s">
        <v>66</v>
      </c>
      <c r="J541" s="11" t="s">
        <v>282</v>
      </c>
      <c r="K541" s="28">
        <v>520.13</v>
      </c>
      <c r="L541" s="28">
        <f t="shared" si="9"/>
        <v>520.13</v>
      </c>
      <c r="M541" s="28" t="e">
        <f>L541*(VLOOKUP(I541,#REF!,2,FALSE))</f>
        <v>#REF!</v>
      </c>
      <c r="N541" s="11" t="s">
        <v>67</v>
      </c>
      <c r="O541" s="11" t="s">
        <v>68</v>
      </c>
      <c r="P541" s="11" t="s">
        <v>69</v>
      </c>
      <c r="Q541" s="12">
        <v>44605.483865740738</v>
      </c>
      <c r="R541" s="12">
        <v>45335.596678240741</v>
      </c>
      <c r="S541" s="11" t="s">
        <v>70</v>
      </c>
      <c r="T541" s="12">
        <v>45335</v>
      </c>
      <c r="U541" s="11" t="s">
        <v>71</v>
      </c>
      <c r="V541" s="11" t="s">
        <v>104</v>
      </c>
      <c r="W541" s="11" t="s">
        <v>73</v>
      </c>
      <c r="X541" s="11" t="s">
        <v>73</v>
      </c>
      <c r="Y541" s="11" t="s">
        <v>287</v>
      </c>
      <c r="Z541" s="11" t="s">
        <v>75</v>
      </c>
      <c r="AA541" s="11" t="s">
        <v>467</v>
      </c>
      <c r="AB541" s="11" t="s">
        <v>678</v>
      </c>
      <c r="AC541" s="11" t="s">
        <v>78</v>
      </c>
      <c r="AD541" s="12"/>
      <c r="AE541" s="12"/>
      <c r="AF541" s="11"/>
      <c r="AG541" s="11" t="s">
        <v>78</v>
      </c>
      <c r="AH541" s="11" t="s">
        <v>78</v>
      </c>
      <c r="AI541" s="12"/>
      <c r="AJ541" s="11" t="s">
        <v>679</v>
      </c>
      <c r="AK541" s="11" t="s">
        <v>78</v>
      </c>
      <c r="AL541" s="11" t="b">
        <v>0</v>
      </c>
      <c r="AM541" s="11" t="s">
        <v>680</v>
      </c>
      <c r="AN541" s="11" t="b">
        <v>0</v>
      </c>
      <c r="AO541" s="11" t="b">
        <v>0</v>
      </c>
      <c r="AP541" s="11" t="b">
        <v>0</v>
      </c>
      <c r="AQ541" s="11" t="b">
        <v>0</v>
      </c>
      <c r="AR541" s="11" t="b">
        <v>0</v>
      </c>
      <c r="AS541" s="11" t="s">
        <v>84</v>
      </c>
      <c r="AT541" s="11" t="b">
        <v>0</v>
      </c>
      <c r="AU541" s="11" t="s">
        <v>317</v>
      </c>
      <c r="AV541" s="11" t="s">
        <v>78</v>
      </c>
      <c r="AW541" s="11" t="s">
        <v>78</v>
      </c>
      <c r="AX541" s="12">
        <v>44603</v>
      </c>
      <c r="AY541" s="11" t="s">
        <v>85</v>
      </c>
      <c r="AZ541" s="11" t="s">
        <v>86</v>
      </c>
      <c r="BA541" s="11" t="s">
        <v>87</v>
      </c>
      <c r="BB541" s="11" t="b">
        <v>0</v>
      </c>
      <c r="BC541" s="11">
        <v>0</v>
      </c>
      <c r="BD541" s="11">
        <v>0</v>
      </c>
      <c r="BE541" s="11"/>
      <c r="BF541" s="11">
        <v>0</v>
      </c>
      <c r="BG541" s="11"/>
      <c r="BH541" s="11">
        <v>0</v>
      </c>
      <c r="BI541" s="11">
        <v>0</v>
      </c>
      <c r="BJ541" s="13">
        <v>520.13</v>
      </c>
    </row>
    <row r="542" spans="1:62" x14ac:dyDescent="0.25">
      <c r="A542" s="10" t="s">
        <v>2388</v>
      </c>
      <c r="B542" s="11" t="s">
        <v>225</v>
      </c>
      <c r="C542" s="11" t="s">
        <v>226</v>
      </c>
      <c r="D542" s="11" t="s">
        <v>319</v>
      </c>
      <c r="E542" s="11" t="s">
        <v>319</v>
      </c>
      <c r="F542" s="11" t="s">
        <v>168</v>
      </c>
      <c r="G542" s="11" t="s">
        <v>319</v>
      </c>
      <c r="H542" s="11" t="s">
        <v>2330</v>
      </c>
      <c r="I542" s="11" t="s">
        <v>66</v>
      </c>
      <c r="J542" s="11" t="s">
        <v>2389</v>
      </c>
      <c r="K542" s="28">
        <v>520.36</v>
      </c>
      <c r="L542" s="28">
        <f t="shared" si="9"/>
        <v>520.36</v>
      </c>
      <c r="M542" s="28" t="e">
        <f>L542*(VLOOKUP(I542,#REF!,2,FALSE))</f>
        <v>#REF!</v>
      </c>
      <c r="N542" s="11" t="s">
        <v>67</v>
      </c>
      <c r="O542" s="11" t="s">
        <v>68</v>
      </c>
      <c r="P542" s="11" t="s">
        <v>160</v>
      </c>
      <c r="Q542" s="12">
        <v>41955.558611111112</v>
      </c>
      <c r="R542" s="12">
        <v>45242.42796296296</v>
      </c>
      <c r="S542" s="11" t="s">
        <v>70</v>
      </c>
      <c r="T542" s="12">
        <v>45242</v>
      </c>
      <c r="U542" s="11" t="s">
        <v>71</v>
      </c>
      <c r="V542" s="11" t="s">
        <v>104</v>
      </c>
      <c r="W542" s="11" t="s">
        <v>73</v>
      </c>
      <c r="X542" s="11" t="s">
        <v>73</v>
      </c>
      <c r="Y542" s="11" t="s">
        <v>74</v>
      </c>
      <c r="Z542" s="11" t="s">
        <v>75</v>
      </c>
      <c r="AA542" s="11" t="s">
        <v>368</v>
      </c>
      <c r="AB542" s="11" t="s">
        <v>2390</v>
      </c>
      <c r="AC542" s="11" t="s">
        <v>78</v>
      </c>
      <c r="AD542" s="12"/>
      <c r="AE542" s="12"/>
      <c r="AF542" s="11"/>
      <c r="AG542" s="11" t="s">
        <v>78</v>
      </c>
      <c r="AH542" s="11" t="s">
        <v>78</v>
      </c>
      <c r="AI542" s="12"/>
      <c r="AJ542" s="11" t="s">
        <v>2391</v>
      </c>
      <c r="AK542" s="11" t="s">
        <v>78</v>
      </c>
      <c r="AL542" s="11" t="b">
        <v>0</v>
      </c>
      <c r="AM542" s="11" t="s">
        <v>2392</v>
      </c>
      <c r="AN542" s="11" t="b">
        <v>0</v>
      </c>
      <c r="AO542" s="11" t="b">
        <v>0</v>
      </c>
      <c r="AP542" s="11" t="b">
        <v>0</v>
      </c>
      <c r="AQ542" s="11" t="b">
        <v>0</v>
      </c>
      <c r="AR542" s="11" t="b">
        <v>0</v>
      </c>
      <c r="AS542" s="11" t="s">
        <v>84</v>
      </c>
      <c r="AT542" s="11" t="b">
        <v>0</v>
      </c>
      <c r="AU542" s="11" t="s">
        <v>1700</v>
      </c>
      <c r="AV542" s="11" t="s">
        <v>78</v>
      </c>
      <c r="AW542" s="11" t="s">
        <v>78</v>
      </c>
      <c r="AX542" s="12">
        <v>41962</v>
      </c>
      <c r="AY542" s="11" t="s">
        <v>85</v>
      </c>
      <c r="AZ542" s="11" t="s">
        <v>86</v>
      </c>
      <c r="BA542" s="11" t="s">
        <v>87</v>
      </c>
      <c r="BB542" s="11" t="b">
        <v>0</v>
      </c>
      <c r="BC542" s="11">
        <v>1</v>
      </c>
      <c r="BD542" s="11">
        <v>1</v>
      </c>
      <c r="BE542" s="11">
        <v>4025</v>
      </c>
      <c r="BF542" s="11">
        <v>0</v>
      </c>
      <c r="BG542" s="11"/>
      <c r="BH542" s="11">
        <v>0</v>
      </c>
      <c r="BI542" s="11">
        <v>0</v>
      </c>
      <c r="BJ542" s="13">
        <v>520.36</v>
      </c>
    </row>
    <row r="543" spans="1:62" x14ac:dyDescent="0.25">
      <c r="A543" s="6" t="s">
        <v>1168</v>
      </c>
      <c r="B543" s="7" t="s">
        <v>234</v>
      </c>
      <c r="C543" s="7" t="s">
        <v>235</v>
      </c>
      <c r="D543" s="7" t="s">
        <v>944</v>
      </c>
      <c r="E543" s="7" t="s">
        <v>944</v>
      </c>
      <c r="F543" s="7" t="s">
        <v>64</v>
      </c>
      <c r="G543" s="7" t="s">
        <v>944</v>
      </c>
      <c r="H543" s="7" t="s">
        <v>456</v>
      </c>
      <c r="I543" s="7" t="s">
        <v>237</v>
      </c>
      <c r="J543" s="7"/>
      <c r="K543" s="33">
        <v>521.71</v>
      </c>
      <c r="L543" s="33">
        <f t="shared" si="9"/>
        <v>521.71</v>
      </c>
      <c r="M543" s="33" t="e">
        <f>L543*(VLOOKUP(I543,#REF!,2,FALSE))</f>
        <v>#REF!</v>
      </c>
      <c r="N543" s="7" t="s">
        <v>67</v>
      </c>
      <c r="O543" s="7" t="s">
        <v>68</v>
      </c>
      <c r="P543" s="7" t="s">
        <v>69</v>
      </c>
      <c r="Q543" s="8">
        <v>44404.638055555559</v>
      </c>
      <c r="R543" s="8">
        <v>45500.638055555559</v>
      </c>
      <c r="S543" s="7" t="s">
        <v>70</v>
      </c>
      <c r="T543" s="8">
        <v>45500</v>
      </c>
      <c r="U543" s="7" t="s">
        <v>91</v>
      </c>
      <c r="V543" s="7" t="s">
        <v>104</v>
      </c>
      <c r="W543" s="7" t="s">
        <v>73</v>
      </c>
      <c r="X543" s="7" t="s">
        <v>73</v>
      </c>
      <c r="Y543" s="7" t="s">
        <v>74</v>
      </c>
      <c r="Z543" s="7" t="s">
        <v>75</v>
      </c>
      <c r="AA543" s="7" t="s">
        <v>1169</v>
      </c>
      <c r="AB543" s="7" t="s">
        <v>1170</v>
      </c>
      <c r="AC543" s="7" t="s">
        <v>78</v>
      </c>
      <c r="AD543" s="8"/>
      <c r="AE543" s="8"/>
      <c r="AF543" s="7"/>
      <c r="AG543" s="7" t="s">
        <v>78</v>
      </c>
      <c r="AH543" s="7" t="s">
        <v>78</v>
      </c>
      <c r="AI543" s="8"/>
      <c r="AJ543" s="7" t="s">
        <v>78</v>
      </c>
      <c r="AK543" s="7" t="s">
        <v>78</v>
      </c>
      <c r="AL543" s="7" t="b">
        <v>0</v>
      </c>
      <c r="AM543" s="7" t="s">
        <v>1171</v>
      </c>
      <c r="AN543" s="7" t="b">
        <v>0</v>
      </c>
      <c r="AO543" s="7" t="b">
        <v>0</v>
      </c>
      <c r="AP543" s="7" t="b">
        <v>0</v>
      </c>
      <c r="AQ543" s="7" t="b">
        <v>0</v>
      </c>
      <c r="AR543" s="7" t="b">
        <v>0</v>
      </c>
      <c r="AS543" s="7" t="s">
        <v>96</v>
      </c>
      <c r="AT543" s="7" t="b">
        <v>0</v>
      </c>
      <c r="AU543" s="7" t="s">
        <v>1172</v>
      </c>
      <c r="AV543" s="7" t="s">
        <v>78</v>
      </c>
      <c r="AW543" s="7" t="s">
        <v>78</v>
      </c>
      <c r="AX543" s="8">
        <v>44405</v>
      </c>
      <c r="AY543" s="7" t="s">
        <v>85</v>
      </c>
      <c r="AZ543" s="7" t="s">
        <v>86</v>
      </c>
      <c r="BA543" s="7" t="s">
        <v>87</v>
      </c>
      <c r="BB543" s="7" t="b">
        <v>0</v>
      </c>
      <c r="BC543" s="7">
        <v>1</v>
      </c>
      <c r="BD543" s="7">
        <v>1</v>
      </c>
      <c r="BE543" s="7">
        <v>500</v>
      </c>
      <c r="BF543" s="7">
        <v>1</v>
      </c>
      <c r="BG543" s="7">
        <v>500</v>
      </c>
      <c r="BH543" s="7">
        <v>1</v>
      </c>
      <c r="BI543" s="7">
        <v>500</v>
      </c>
      <c r="BJ543" s="9">
        <v>521.71</v>
      </c>
    </row>
    <row r="544" spans="1:62" x14ac:dyDescent="0.25">
      <c r="A544" s="10" t="s">
        <v>1489</v>
      </c>
      <c r="B544" s="11" t="s">
        <v>1174</v>
      </c>
      <c r="C544" s="11" t="s">
        <v>1175</v>
      </c>
      <c r="D544" s="11" t="s">
        <v>1490</v>
      </c>
      <c r="E544" s="11" t="s">
        <v>1491</v>
      </c>
      <c r="F544" s="11" t="s">
        <v>64</v>
      </c>
      <c r="G544" s="11" t="s">
        <v>1491</v>
      </c>
      <c r="H544" s="11" t="s">
        <v>336</v>
      </c>
      <c r="I544" s="11" t="s">
        <v>1176</v>
      </c>
      <c r="J544" s="11"/>
      <c r="K544" s="28">
        <v>522.36</v>
      </c>
      <c r="L544" s="28">
        <f t="shared" si="9"/>
        <v>522.36</v>
      </c>
      <c r="M544" s="28" t="e">
        <f>L544*(VLOOKUP(I544,#REF!,2,FALSE))</f>
        <v>#REF!</v>
      </c>
      <c r="N544" s="11" t="s">
        <v>67</v>
      </c>
      <c r="O544" s="11" t="s">
        <v>68</v>
      </c>
      <c r="P544" s="11" t="s">
        <v>69</v>
      </c>
      <c r="Q544" s="12">
        <v>43305.574074074073</v>
      </c>
      <c r="R544" s="12">
        <v>45474.574074074073</v>
      </c>
      <c r="S544" s="11" t="s">
        <v>70</v>
      </c>
      <c r="T544" s="12">
        <v>45292</v>
      </c>
      <c r="U544" s="11" t="s">
        <v>91</v>
      </c>
      <c r="V544" s="11" t="s">
        <v>72</v>
      </c>
      <c r="W544" s="11" t="s">
        <v>73</v>
      </c>
      <c r="X544" s="11" t="s">
        <v>73</v>
      </c>
      <c r="Y544" s="11" t="s">
        <v>74</v>
      </c>
      <c r="Z544" s="11" t="s">
        <v>106</v>
      </c>
      <c r="AA544" s="11" t="s">
        <v>1178</v>
      </c>
      <c r="AB544" s="11" t="s">
        <v>1492</v>
      </c>
      <c r="AC544" s="11" t="s">
        <v>78</v>
      </c>
      <c r="AD544" s="12"/>
      <c r="AE544" s="12"/>
      <c r="AF544" s="11"/>
      <c r="AG544" s="11" t="s">
        <v>78</v>
      </c>
      <c r="AH544" s="11" t="s">
        <v>78</v>
      </c>
      <c r="AI544" s="12"/>
      <c r="AJ544" s="11" t="s">
        <v>78</v>
      </c>
      <c r="AK544" s="11" t="s">
        <v>78</v>
      </c>
      <c r="AL544" s="11" t="b">
        <v>0</v>
      </c>
      <c r="AM544" s="11" t="s">
        <v>1493</v>
      </c>
      <c r="AN544" s="11" t="b">
        <v>0</v>
      </c>
      <c r="AO544" s="11" t="b">
        <v>0</v>
      </c>
      <c r="AP544" s="11" t="b">
        <v>0</v>
      </c>
      <c r="AQ544" s="11" t="b">
        <v>0</v>
      </c>
      <c r="AR544" s="11" t="b">
        <v>0</v>
      </c>
      <c r="AS544" s="11" t="s">
        <v>96</v>
      </c>
      <c r="AT544" s="11" t="b">
        <v>0</v>
      </c>
      <c r="AU544" s="11" t="s">
        <v>670</v>
      </c>
      <c r="AV544" s="11" t="s">
        <v>78</v>
      </c>
      <c r="AW544" s="11" t="s">
        <v>78</v>
      </c>
      <c r="AX544" s="12">
        <v>43326</v>
      </c>
      <c r="AY544" s="11" t="s">
        <v>85</v>
      </c>
      <c r="AZ544" s="11" t="s">
        <v>86</v>
      </c>
      <c r="BA544" s="11" t="s">
        <v>87</v>
      </c>
      <c r="BB544" s="11" t="b">
        <v>0</v>
      </c>
      <c r="BC544" s="11">
        <v>0</v>
      </c>
      <c r="BD544" s="11">
        <v>0</v>
      </c>
      <c r="BE544" s="11"/>
      <c r="BF544" s="11">
        <v>0</v>
      </c>
      <c r="BG544" s="11"/>
      <c r="BH544" s="11">
        <v>0</v>
      </c>
      <c r="BI544" s="11">
        <v>0</v>
      </c>
      <c r="BJ544" s="13">
        <v>522.36</v>
      </c>
    </row>
    <row r="545" spans="1:62" x14ac:dyDescent="0.25">
      <c r="A545" s="6" t="s">
        <v>957</v>
      </c>
      <c r="B545" s="7" t="s">
        <v>61</v>
      </c>
      <c r="C545" s="7" t="s">
        <v>62</v>
      </c>
      <c r="D545" s="7" t="s">
        <v>958</v>
      </c>
      <c r="E545" s="7" t="s">
        <v>958</v>
      </c>
      <c r="F545" s="7" t="s">
        <v>64</v>
      </c>
      <c r="G545" s="7"/>
      <c r="H545" s="7" t="s">
        <v>281</v>
      </c>
      <c r="I545" s="7" t="s">
        <v>66</v>
      </c>
      <c r="J545" s="7" t="s">
        <v>282</v>
      </c>
      <c r="K545" s="33">
        <v>530.09</v>
      </c>
      <c r="L545" s="33">
        <f t="shared" si="9"/>
        <v>530.09</v>
      </c>
      <c r="M545" s="33" t="e">
        <f>L545*(VLOOKUP(I545,#REF!,2,FALSE))</f>
        <v>#REF!</v>
      </c>
      <c r="N545" s="7" t="s">
        <v>67</v>
      </c>
      <c r="O545" s="7" t="s">
        <v>68</v>
      </c>
      <c r="P545" s="7" t="s">
        <v>69</v>
      </c>
      <c r="Q545" s="8">
        <v>45071.614189814813</v>
      </c>
      <c r="R545" s="8">
        <v>45437.484131944446</v>
      </c>
      <c r="S545" s="7" t="s">
        <v>70</v>
      </c>
      <c r="T545" s="8">
        <v>45437</v>
      </c>
      <c r="U545" s="7" t="s">
        <v>71</v>
      </c>
      <c r="V545" s="7" t="s">
        <v>104</v>
      </c>
      <c r="W545" s="7" t="s">
        <v>73</v>
      </c>
      <c r="X545" s="7" t="s">
        <v>73</v>
      </c>
      <c r="Y545" s="7" t="s">
        <v>92</v>
      </c>
      <c r="Z545" s="7" t="s">
        <v>75</v>
      </c>
      <c r="AA545" s="7" t="s">
        <v>122</v>
      </c>
      <c r="AB545" s="7" t="s">
        <v>959</v>
      </c>
      <c r="AC545" s="7" t="s">
        <v>78</v>
      </c>
      <c r="AD545" s="8"/>
      <c r="AE545" s="8"/>
      <c r="AF545" s="7"/>
      <c r="AG545" s="7" t="s">
        <v>78</v>
      </c>
      <c r="AH545" s="7" t="s">
        <v>78</v>
      </c>
      <c r="AI545" s="8"/>
      <c r="AJ545" s="7" t="s">
        <v>78</v>
      </c>
      <c r="AK545" s="7" t="s">
        <v>78</v>
      </c>
      <c r="AL545" s="7" t="b">
        <v>0</v>
      </c>
      <c r="AM545" s="7" t="s">
        <v>960</v>
      </c>
      <c r="AN545" s="7" t="b">
        <v>0</v>
      </c>
      <c r="AO545" s="7" t="b">
        <v>0</v>
      </c>
      <c r="AP545" s="7" t="b">
        <v>0</v>
      </c>
      <c r="AQ545" s="7" t="b">
        <v>0</v>
      </c>
      <c r="AR545" s="7" t="b">
        <v>0</v>
      </c>
      <c r="AS545" s="7" t="s">
        <v>84</v>
      </c>
      <c r="AT545" s="7" t="b">
        <v>0</v>
      </c>
      <c r="AU545" s="7" t="s">
        <v>710</v>
      </c>
      <c r="AV545" s="7" t="s">
        <v>78</v>
      </c>
      <c r="AW545" s="7" t="s">
        <v>78</v>
      </c>
      <c r="AX545" s="8">
        <v>45083</v>
      </c>
      <c r="AY545" s="7" t="s">
        <v>85</v>
      </c>
      <c r="AZ545" s="7" t="s">
        <v>86</v>
      </c>
      <c r="BA545" s="7" t="s">
        <v>87</v>
      </c>
      <c r="BB545" s="7" t="b">
        <v>0</v>
      </c>
      <c r="BC545" s="7">
        <v>0</v>
      </c>
      <c r="BD545" s="7">
        <v>0</v>
      </c>
      <c r="BE545" s="7"/>
      <c r="BF545" s="7">
        <v>0</v>
      </c>
      <c r="BG545" s="7"/>
      <c r="BH545" s="7">
        <v>0</v>
      </c>
      <c r="BI545" s="7">
        <v>0</v>
      </c>
      <c r="BJ545" s="9">
        <v>530.09</v>
      </c>
    </row>
    <row r="546" spans="1:62" x14ac:dyDescent="0.25">
      <c r="A546" s="6" t="s">
        <v>3020</v>
      </c>
      <c r="B546" s="7"/>
      <c r="C546" s="7"/>
      <c r="D546" s="7" t="s">
        <v>3021</v>
      </c>
      <c r="E546" s="7" t="s">
        <v>3021</v>
      </c>
      <c r="F546" s="7" t="s">
        <v>64</v>
      </c>
      <c r="G546" s="7" t="s">
        <v>3021</v>
      </c>
      <c r="H546" s="7" t="s">
        <v>65</v>
      </c>
      <c r="I546" s="7" t="s">
        <v>2150</v>
      </c>
      <c r="J546" s="7"/>
      <c r="K546" s="33">
        <v>530.32000000000005</v>
      </c>
      <c r="L546" s="33">
        <f t="shared" si="9"/>
        <v>530.32000000000005</v>
      </c>
      <c r="M546" s="33" t="e">
        <f>L546*(VLOOKUP(I546,#REF!,2,FALSE))</f>
        <v>#REF!</v>
      </c>
      <c r="N546" s="7" t="s">
        <v>67</v>
      </c>
      <c r="O546" s="7" t="s">
        <v>68</v>
      </c>
      <c r="P546" s="7" t="s">
        <v>69</v>
      </c>
      <c r="Q546" s="8">
        <v>43361.562083333331</v>
      </c>
      <c r="R546" s="8">
        <v>45187.562083333331</v>
      </c>
      <c r="S546" s="7" t="s">
        <v>70</v>
      </c>
      <c r="T546" s="8">
        <v>45187</v>
      </c>
      <c r="U546" s="7" t="s">
        <v>71</v>
      </c>
      <c r="V546" s="7" t="s">
        <v>104</v>
      </c>
      <c r="W546" s="7" t="s">
        <v>73</v>
      </c>
      <c r="X546" s="7" t="s">
        <v>73</v>
      </c>
      <c r="Y546" s="7" t="s">
        <v>314</v>
      </c>
      <c r="Z546" s="7" t="s">
        <v>264</v>
      </c>
      <c r="AA546" s="7" t="s">
        <v>3022</v>
      </c>
      <c r="AB546" s="7" t="s">
        <v>3023</v>
      </c>
      <c r="AC546" s="7" t="s">
        <v>78</v>
      </c>
      <c r="AD546" s="8"/>
      <c r="AE546" s="8"/>
      <c r="AF546" s="7"/>
      <c r="AG546" s="7" t="s">
        <v>78</v>
      </c>
      <c r="AH546" s="7" t="s">
        <v>78</v>
      </c>
      <c r="AI546" s="8"/>
      <c r="AJ546" s="7" t="s">
        <v>78</v>
      </c>
      <c r="AK546" s="7" t="s">
        <v>78</v>
      </c>
      <c r="AL546" s="7" t="b">
        <v>0</v>
      </c>
      <c r="AM546" s="7" t="s">
        <v>3024</v>
      </c>
      <c r="AN546" s="7" t="b">
        <v>0</v>
      </c>
      <c r="AO546" s="7" t="b">
        <v>0</v>
      </c>
      <c r="AP546" s="7" t="b">
        <v>0</v>
      </c>
      <c r="AQ546" s="7" t="b">
        <v>0</v>
      </c>
      <c r="AR546" s="7" t="b">
        <v>0</v>
      </c>
      <c r="AS546" s="7" t="s">
        <v>84</v>
      </c>
      <c r="AT546" s="7" t="b">
        <v>0</v>
      </c>
      <c r="AU546" s="7" t="s">
        <v>1905</v>
      </c>
      <c r="AV546" s="7" t="s">
        <v>78</v>
      </c>
      <c r="AW546" s="7" t="s">
        <v>78</v>
      </c>
      <c r="AX546" s="8">
        <v>43364</v>
      </c>
      <c r="AY546" s="7" t="s">
        <v>85</v>
      </c>
      <c r="AZ546" s="7" t="s">
        <v>86</v>
      </c>
      <c r="BA546" s="7" t="s">
        <v>87</v>
      </c>
      <c r="BB546" s="7" t="b">
        <v>0</v>
      </c>
      <c r="BC546" s="7">
        <v>0</v>
      </c>
      <c r="BD546" s="7">
        <v>0</v>
      </c>
      <c r="BE546" s="7"/>
      <c r="BF546" s="7">
        <v>0</v>
      </c>
      <c r="BG546" s="7"/>
      <c r="BH546" s="7">
        <v>0</v>
      </c>
      <c r="BI546" s="7">
        <v>0</v>
      </c>
      <c r="BJ546" s="9">
        <v>530.32000000000005</v>
      </c>
    </row>
    <row r="547" spans="1:62" x14ac:dyDescent="0.25">
      <c r="A547" s="6" t="s">
        <v>1494</v>
      </c>
      <c r="B547" s="7" t="s">
        <v>1174</v>
      </c>
      <c r="C547" s="7" t="s">
        <v>1175</v>
      </c>
      <c r="D547" s="7" t="s">
        <v>1491</v>
      </c>
      <c r="E547" s="7" t="s">
        <v>1491</v>
      </c>
      <c r="F547" s="7" t="s">
        <v>64</v>
      </c>
      <c r="G547" s="7" t="s">
        <v>1491</v>
      </c>
      <c r="H547" s="7" t="s">
        <v>336</v>
      </c>
      <c r="I547" s="7" t="s">
        <v>1176</v>
      </c>
      <c r="J547" s="7"/>
      <c r="K547" s="33">
        <v>531.04</v>
      </c>
      <c r="L547" s="33">
        <f t="shared" si="9"/>
        <v>531.04</v>
      </c>
      <c r="M547" s="33" t="e">
        <f>L547*(VLOOKUP(I547,#REF!,2,FALSE))</f>
        <v>#REF!</v>
      </c>
      <c r="N547" s="7" t="s">
        <v>67</v>
      </c>
      <c r="O547" s="7" t="s">
        <v>68</v>
      </c>
      <c r="P547" s="7" t="s">
        <v>69</v>
      </c>
      <c r="Q547" s="8">
        <v>43305.567662037036</v>
      </c>
      <c r="R547" s="8">
        <v>45474.567662037036</v>
      </c>
      <c r="S547" s="7" t="s">
        <v>70</v>
      </c>
      <c r="T547" s="8">
        <v>45292</v>
      </c>
      <c r="U547" s="7" t="s">
        <v>91</v>
      </c>
      <c r="V547" s="7" t="s">
        <v>72</v>
      </c>
      <c r="W547" s="7" t="s">
        <v>73</v>
      </c>
      <c r="X547" s="7" t="s">
        <v>73</v>
      </c>
      <c r="Y547" s="7" t="s">
        <v>74</v>
      </c>
      <c r="Z547" s="7" t="s">
        <v>106</v>
      </c>
      <c r="AA547" s="7" t="s">
        <v>1178</v>
      </c>
      <c r="AB547" s="7" t="s">
        <v>1495</v>
      </c>
      <c r="AC547" s="7" t="s">
        <v>78</v>
      </c>
      <c r="AD547" s="8"/>
      <c r="AE547" s="8"/>
      <c r="AF547" s="7"/>
      <c r="AG547" s="7" t="s">
        <v>78</v>
      </c>
      <c r="AH547" s="7" t="s">
        <v>78</v>
      </c>
      <c r="AI547" s="8"/>
      <c r="AJ547" s="7" t="s">
        <v>78</v>
      </c>
      <c r="AK547" s="7" t="s">
        <v>78</v>
      </c>
      <c r="AL547" s="7" t="b">
        <v>0</v>
      </c>
      <c r="AM547" s="7" t="s">
        <v>1496</v>
      </c>
      <c r="AN547" s="7" t="b">
        <v>0</v>
      </c>
      <c r="AO547" s="7" t="b">
        <v>0</v>
      </c>
      <c r="AP547" s="7" t="b">
        <v>0</v>
      </c>
      <c r="AQ547" s="7" t="b">
        <v>0</v>
      </c>
      <c r="AR547" s="7" t="b">
        <v>0</v>
      </c>
      <c r="AS547" s="7" t="s">
        <v>96</v>
      </c>
      <c r="AT547" s="7" t="b">
        <v>0</v>
      </c>
      <c r="AU547" s="7" t="s">
        <v>670</v>
      </c>
      <c r="AV547" s="7" t="s">
        <v>78</v>
      </c>
      <c r="AW547" s="7" t="s">
        <v>78</v>
      </c>
      <c r="AX547" s="8">
        <v>43326</v>
      </c>
      <c r="AY547" s="7" t="s">
        <v>85</v>
      </c>
      <c r="AZ547" s="7" t="s">
        <v>86</v>
      </c>
      <c r="BA547" s="7" t="s">
        <v>87</v>
      </c>
      <c r="BB547" s="7" t="b">
        <v>0</v>
      </c>
      <c r="BC547" s="7">
        <v>0</v>
      </c>
      <c r="BD547" s="7">
        <v>0</v>
      </c>
      <c r="BE547" s="7"/>
      <c r="BF547" s="7">
        <v>0</v>
      </c>
      <c r="BG547" s="7"/>
      <c r="BH547" s="7">
        <v>0</v>
      </c>
      <c r="BI547" s="7">
        <v>0</v>
      </c>
      <c r="BJ547" s="9">
        <v>531.04</v>
      </c>
    </row>
    <row r="548" spans="1:62" x14ac:dyDescent="0.25">
      <c r="A548" s="6" t="s">
        <v>442</v>
      </c>
      <c r="B548" s="7" t="s">
        <v>61</v>
      </c>
      <c r="C548" s="7" t="s">
        <v>62</v>
      </c>
      <c r="D548" s="7" t="s">
        <v>443</v>
      </c>
      <c r="E548" s="7" t="s">
        <v>443</v>
      </c>
      <c r="F548" s="7" t="s">
        <v>64</v>
      </c>
      <c r="G548" s="7" t="s">
        <v>443</v>
      </c>
      <c r="H548" s="7" t="s">
        <v>281</v>
      </c>
      <c r="I548" s="7" t="s">
        <v>66</v>
      </c>
      <c r="J548" s="7" t="s">
        <v>320</v>
      </c>
      <c r="K548" s="33">
        <v>532.5</v>
      </c>
      <c r="L548" s="33">
        <f t="shared" si="9"/>
        <v>532.5</v>
      </c>
      <c r="M548" s="33" t="e">
        <f>L548*(VLOOKUP(I548,#REF!,2,FALSE))</f>
        <v>#REF!</v>
      </c>
      <c r="N548" s="7" t="s">
        <v>67</v>
      </c>
      <c r="O548" s="7" t="s">
        <v>68</v>
      </c>
      <c r="P548" s="7" t="s">
        <v>69</v>
      </c>
      <c r="Q548" s="8">
        <v>43245.599178240744</v>
      </c>
      <c r="R548" s="8">
        <v>45437.599178240744</v>
      </c>
      <c r="S548" s="7" t="s">
        <v>70</v>
      </c>
      <c r="T548" s="8">
        <v>45437</v>
      </c>
      <c r="U548" s="7" t="s">
        <v>71</v>
      </c>
      <c r="V548" s="7" t="s">
        <v>104</v>
      </c>
      <c r="W548" s="7" t="s">
        <v>73</v>
      </c>
      <c r="X548" s="7" t="s">
        <v>73</v>
      </c>
      <c r="Y548" s="7" t="s">
        <v>74</v>
      </c>
      <c r="Z548" s="7" t="s">
        <v>75</v>
      </c>
      <c r="AA548" s="7" t="s">
        <v>122</v>
      </c>
      <c r="AB548" s="7" t="s">
        <v>444</v>
      </c>
      <c r="AC548" s="7" t="s">
        <v>78</v>
      </c>
      <c r="AD548" s="8"/>
      <c r="AE548" s="8"/>
      <c r="AF548" s="7"/>
      <c r="AG548" s="7" t="s">
        <v>78</v>
      </c>
      <c r="AH548" s="7" t="s">
        <v>78</v>
      </c>
      <c r="AI548" s="8"/>
      <c r="AJ548" s="7" t="s">
        <v>78</v>
      </c>
      <c r="AK548" s="7" t="s">
        <v>78</v>
      </c>
      <c r="AL548" s="7" t="b">
        <v>0</v>
      </c>
      <c r="AM548" s="7" t="s">
        <v>445</v>
      </c>
      <c r="AN548" s="7" t="b">
        <v>0</v>
      </c>
      <c r="AO548" s="7" t="b">
        <v>0</v>
      </c>
      <c r="AP548" s="7" t="b">
        <v>0</v>
      </c>
      <c r="AQ548" s="7" t="b">
        <v>0</v>
      </c>
      <c r="AR548" s="7" t="b">
        <v>0</v>
      </c>
      <c r="AS548" s="7" t="s">
        <v>84</v>
      </c>
      <c r="AT548" s="7" t="b">
        <v>0</v>
      </c>
      <c r="AU548" s="7" t="s">
        <v>317</v>
      </c>
      <c r="AV548" s="7" t="s">
        <v>78</v>
      </c>
      <c r="AW548" s="7" t="s">
        <v>78</v>
      </c>
      <c r="AX548" s="8">
        <v>43255</v>
      </c>
      <c r="AY548" s="7" t="s">
        <v>85</v>
      </c>
      <c r="AZ548" s="7" t="s">
        <v>86</v>
      </c>
      <c r="BA548" s="7" t="s">
        <v>87</v>
      </c>
      <c r="BB548" s="7" t="b">
        <v>0</v>
      </c>
      <c r="BC548" s="7">
        <v>0</v>
      </c>
      <c r="BD548" s="7">
        <v>0</v>
      </c>
      <c r="BE548" s="7"/>
      <c r="BF548" s="7">
        <v>0</v>
      </c>
      <c r="BG548" s="7"/>
      <c r="BH548" s="7">
        <v>0</v>
      </c>
      <c r="BI548" s="7">
        <v>0</v>
      </c>
      <c r="BJ548" s="9">
        <v>532.5</v>
      </c>
    </row>
    <row r="549" spans="1:62" x14ac:dyDescent="0.25">
      <c r="A549" s="10" t="s">
        <v>1809</v>
      </c>
      <c r="B549" s="11"/>
      <c r="C549" s="11"/>
      <c r="D549" s="11" t="s">
        <v>1804</v>
      </c>
      <c r="E549" s="11" t="s">
        <v>1804</v>
      </c>
      <c r="F549" s="11" t="s">
        <v>64</v>
      </c>
      <c r="G549" s="11" t="s">
        <v>1804</v>
      </c>
      <c r="H549" s="11" t="s">
        <v>1761</v>
      </c>
      <c r="I549" s="11" t="s">
        <v>1724</v>
      </c>
      <c r="J549" s="11"/>
      <c r="K549" s="28">
        <v>0</v>
      </c>
      <c r="L549" s="28">
        <f>(178.87*12)/4</f>
        <v>536.61</v>
      </c>
      <c r="M549" s="28" t="e">
        <f>L549*(VLOOKUP(I549,#REF!,2,FALSE))</f>
        <v>#REF!</v>
      </c>
      <c r="N549" s="11" t="s">
        <v>67</v>
      </c>
      <c r="O549" s="11" t="s">
        <v>68</v>
      </c>
      <c r="P549" s="11" t="s">
        <v>69</v>
      </c>
      <c r="Q549" s="12">
        <v>44562.5940625</v>
      </c>
      <c r="R549" s="12">
        <v>45292.607604166667</v>
      </c>
      <c r="S549" s="11"/>
      <c r="T549" s="12">
        <v>109605</v>
      </c>
      <c r="U549" s="11" t="s">
        <v>91</v>
      </c>
      <c r="V549" s="11" t="s">
        <v>514</v>
      </c>
      <c r="W549" s="11" t="s">
        <v>73</v>
      </c>
      <c r="X549" s="11" t="s">
        <v>73</v>
      </c>
      <c r="Y549" s="11" t="s">
        <v>105</v>
      </c>
      <c r="Z549" s="11" t="s">
        <v>106</v>
      </c>
      <c r="AA549" s="11" t="s">
        <v>1729</v>
      </c>
      <c r="AB549" s="11" t="s">
        <v>1805</v>
      </c>
      <c r="AC549" s="11" t="s">
        <v>78</v>
      </c>
      <c r="AD549" s="12"/>
      <c r="AE549" s="12"/>
      <c r="AF549" s="11"/>
      <c r="AG549" s="11" t="s">
        <v>78</v>
      </c>
      <c r="AH549" s="11" t="s">
        <v>78</v>
      </c>
      <c r="AI549" s="12"/>
      <c r="AJ549" s="11" t="s">
        <v>78</v>
      </c>
      <c r="AK549" s="11" t="s">
        <v>78</v>
      </c>
      <c r="AL549" s="11" t="b">
        <v>0</v>
      </c>
      <c r="AM549" s="11" t="s">
        <v>1810</v>
      </c>
      <c r="AN549" s="11" t="b">
        <v>0</v>
      </c>
      <c r="AO549" s="11" t="b">
        <v>0</v>
      </c>
      <c r="AP549" s="11" t="b">
        <v>0</v>
      </c>
      <c r="AQ549" s="11" t="b">
        <v>1</v>
      </c>
      <c r="AR549" s="11" t="b">
        <v>0</v>
      </c>
      <c r="AS549" s="11" t="s">
        <v>96</v>
      </c>
      <c r="AT549" s="11" t="b">
        <v>0</v>
      </c>
      <c r="AU549" s="11" t="s">
        <v>78</v>
      </c>
      <c r="AV549" s="11" t="s">
        <v>78</v>
      </c>
      <c r="AW549" s="11" t="s">
        <v>78</v>
      </c>
      <c r="AX549" s="12"/>
      <c r="AY549" s="11" t="s">
        <v>85</v>
      </c>
      <c r="AZ549" s="11" t="s">
        <v>86</v>
      </c>
      <c r="BA549" s="11" t="s">
        <v>1811</v>
      </c>
      <c r="BB549" s="11" t="b">
        <v>0</v>
      </c>
      <c r="BC549" s="11">
        <v>0</v>
      </c>
      <c r="BD549" s="11">
        <v>0</v>
      </c>
      <c r="BE549" s="11"/>
      <c r="BF549" s="11">
        <v>0</v>
      </c>
      <c r="BG549" s="11"/>
      <c r="BH549" s="11">
        <v>0</v>
      </c>
      <c r="BI549" s="11">
        <v>0</v>
      </c>
      <c r="BJ549" s="13">
        <v>0</v>
      </c>
    </row>
    <row r="550" spans="1:62" x14ac:dyDescent="0.25">
      <c r="A550" s="6" t="s">
        <v>1812</v>
      </c>
      <c r="B550" s="7"/>
      <c r="C550" s="7"/>
      <c r="D550" s="7" t="s">
        <v>1804</v>
      </c>
      <c r="E550" s="7" t="s">
        <v>1804</v>
      </c>
      <c r="F550" s="7" t="s">
        <v>64</v>
      </c>
      <c r="G550" s="7" t="s">
        <v>1804</v>
      </c>
      <c r="H550" s="7" t="s">
        <v>1761</v>
      </c>
      <c r="I550" s="7" t="s">
        <v>1724</v>
      </c>
      <c r="J550" s="7"/>
      <c r="K550" s="33">
        <v>0</v>
      </c>
      <c r="L550" s="33">
        <f>(178.87*12)/4</f>
        <v>536.61</v>
      </c>
      <c r="M550" s="33" t="e">
        <f>L550*(VLOOKUP(I550,#REF!,2,FALSE))</f>
        <v>#REF!</v>
      </c>
      <c r="N550" s="7" t="s">
        <v>67</v>
      </c>
      <c r="O550" s="7" t="s">
        <v>68</v>
      </c>
      <c r="P550" s="7" t="s">
        <v>69</v>
      </c>
      <c r="Q550" s="8">
        <v>44562.5940625</v>
      </c>
      <c r="R550" s="8">
        <v>45292.607604166667</v>
      </c>
      <c r="S550" s="7"/>
      <c r="T550" s="8">
        <v>109575</v>
      </c>
      <c r="U550" s="7" t="s">
        <v>91</v>
      </c>
      <c r="V550" s="7" t="s">
        <v>514</v>
      </c>
      <c r="W550" s="7" t="s">
        <v>73</v>
      </c>
      <c r="X550" s="7" t="s">
        <v>73</v>
      </c>
      <c r="Y550" s="7" t="s">
        <v>105</v>
      </c>
      <c r="Z550" s="7" t="s">
        <v>106</v>
      </c>
      <c r="AA550" s="7" t="s">
        <v>1729</v>
      </c>
      <c r="AB550" s="7" t="s">
        <v>1805</v>
      </c>
      <c r="AC550" s="7" t="s">
        <v>78</v>
      </c>
      <c r="AD550" s="8"/>
      <c r="AE550" s="8"/>
      <c r="AF550" s="7"/>
      <c r="AG550" s="7" t="s">
        <v>78</v>
      </c>
      <c r="AH550" s="7" t="s">
        <v>78</v>
      </c>
      <c r="AI550" s="8"/>
      <c r="AJ550" s="7" t="s">
        <v>78</v>
      </c>
      <c r="AK550" s="7" t="s">
        <v>78</v>
      </c>
      <c r="AL550" s="7" t="b">
        <v>0</v>
      </c>
      <c r="AM550" s="7" t="s">
        <v>1810</v>
      </c>
      <c r="AN550" s="7" t="b">
        <v>0</v>
      </c>
      <c r="AO550" s="7" t="b">
        <v>0</v>
      </c>
      <c r="AP550" s="7" t="b">
        <v>0</v>
      </c>
      <c r="AQ550" s="7" t="b">
        <v>1</v>
      </c>
      <c r="AR550" s="7" t="b">
        <v>0</v>
      </c>
      <c r="AS550" s="7" t="s">
        <v>96</v>
      </c>
      <c r="AT550" s="7" t="b">
        <v>0</v>
      </c>
      <c r="AU550" s="7" t="s">
        <v>78</v>
      </c>
      <c r="AV550" s="7" t="s">
        <v>78</v>
      </c>
      <c r="AW550" s="7" t="s">
        <v>78</v>
      </c>
      <c r="AX550" s="8"/>
      <c r="AY550" s="7" t="s">
        <v>85</v>
      </c>
      <c r="AZ550" s="7" t="s">
        <v>1813</v>
      </c>
      <c r="BA550" s="7" t="s">
        <v>1811</v>
      </c>
      <c r="BB550" s="7" t="b">
        <v>0</v>
      </c>
      <c r="BC550" s="7">
        <v>0</v>
      </c>
      <c r="BD550" s="7">
        <v>0</v>
      </c>
      <c r="BE550" s="7"/>
      <c r="BF550" s="7">
        <v>0</v>
      </c>
      <c r="BG550" s="7"/>
      <c r="BH550" s="7">
        <v>0</v>
      </c>
      <c r="BI550" s="7">
        <v>0</v>
      </c>
      <c r="BJ550" s="9">
        <v>0</v>
      </c>
    </row>
    <row r="551" spans="1:62" x14ac:dyDescent="0.25">
      <c r="A551" s="10" t="s">
        <v>1814</v>
      </c>
      <c r="B551" s="11"/>
      <c r="C551" s="11"/>
      <c r="D551" s="11" t="s">
        <v>1804</v>
      </c>
      <c r="E551" s="11" t="s">
        <v>1804</v>
      </c>
      <c r="F551" s="11" t="s">
        <v>64</v>
      </c>
      <c r="G551" s="11" t="s">
        <v>1804</v>
      </c>
      <c r="H551" s="11" t="s">
        <v>1761</v>
      </c>
      <c r="I551" s="11" t="s">
        <v>1724</v>
      </c>
      <c r="J551" s="11"/>
      <c r="K551" s="28">
        <v>0</v>
      </c>
      <c r="L551" s="28">
        <f>(178.87*12)/4</f>
        <v>536.61</v>
      </c>
      <c r="M551" s="28" t="e">
        <f>L551*(VLOOKUP(I551,#REF!,2,FALSE))</f>
        <v>#REF!</v>
      </c>
      <c r="N551" s="11" t="s">
        <v>67</v>
      </c>
      <c r="O551" s="11" t="s">
        <v>68</v>
      </c>
      <c r="P551" s="11" t="s">
        <v>69</v>
      </c>
      <c r="Q551" s="12">
        <v>44562.5940625</v>
      </c>
      <c r="R551" s="12">
        <v>45292.607604166667</v>
      </c>
      <c r="S551" s="11"/>
      <c r="T551" s="12">
        <v>109575</v>
      </c>
      <c r="U551" s="11" t="s">
        <v>91</v>
      </c>
      <c r="V551" s="11" t="s">
        <v>514</v>
      </c>
      <c r="W551" s="11" t="s">
        <v>73</v>
      </c>
      <c r="X551" s="11" t="s">
        <v>73</v>
      </c>
      <c r="Y551" s="11" t="s">
        <v>105</v>
      </c>
      <c r="Z551" s="11" t="s">
        <v>106</v>
      </c>
      <c r="AA551" s="11" t="s">
        <v>1729</v>
      </c>
      <c r="AB551" s="11" t="s">
        <v>1805</v>
      </c>
      <c r="AC551" s="11" t="s">
        <v>78</v>
      </c>
      <c r="AD551" s="12"/>
      <c r="AE551" s="12"/>
      <c r="AF551" s="11"/>
      <c r="AG551" s="11" t="s">
        <v>78</v>
      </c>
      <c r="AH551" s="11" t="s">
        <v>78</v>
      </c>
      <c r="AI551" s="12"/>
      <c r="AJ551" s="11" t="s">
        <v>78</v>
      </c>
      <c r="AK551" s="11" t="s">
        <v>78</v>
      </c>
      <c r="AL551" s="11" t="b">
        <v>0</v>
      </c>
      <c r="AM551" s="11" t="s">
        <v>1810</v>
      </c>
      <c r="AN551" s="11" t="b">
        <v>0</v>
      </c>
      <c r="AO551" s="11" t="b">
        <v>0</v>
      </c>
      <c r="AP551" s="11" t="b">
        <v>0</v>
      </c>
      <c r="AQ551" s="11" t="b">
        <v>1</v>
      </c>
      <c r="AR551" s="11" t="b">
        <v>0</v>
      </c>
      <c r="AS551" s="11" t="s">
        <v>96</v>
      </c>
      <c r="AT551" s="11" t="b">
        <v>0</v>
      </c>
      <c r="AU551" s="11" t="s">
        <v>78</v>
      </c>
      <c r="AV551" s="11" t="s">
        <v>78</v>
      </c>
      <c r="AW551" s="11" t="s">
        <v>78</v>
      </c>
      <c r="AX551" s="12"/>
      <c r="AY551" s="11" t="s">
        <v>85</v>
      </c>
      <c r="AZ551" s="11" t="s">
        <v>1813</v>
      </c>
      <c r="BA551" s="11" t="s">
        <v>1811</v>
      </c>
      <c r="BB551" s="11" t="b">
        <v>0</v>
      </c>
      <c r="BC551" s="11">
        <v>0</v>
      </c>
      <c r="BD551" s="11">
        <v>0</v>
      </c>
      <c r="BE551" s="11"/>
      <c r="BF551" s="11">
        <v>0</v>
      </c>
      <c r="BG551" s="11"/>
      <c r="BH551" s="11">
        <v>0</v>
      </c>
      <c r="BI551" s="11">
        <v>0</v>
      </c>
      <c r="BJ551" s="13">
        <v>0</v>
      </c>
    </row>
    <row r="552" spans="1:62" x14ac:dyDescent="0.25">
      <c r="A552" s="6" t="s">
        <v>1815</v>
      </c>
      <c r="B552" s="7"/>
      <c r="C552" s="7"/>
      <c r="D552" s="7" t="s">
        <v>1804</v>
      </c>
      <c r="E552" s="7" t="s">
        <v>1804</v>
      </c>
      <c r="F552" s="7" t="s">
        <v>64</v>
      </c>
      <c r="G552" s="7" t="s">
        <v>1804</v>
      </c>
      <c r="H552" s="7" t="s">
        <v>1761</v>
      </c>
      <c r="I552" s="7" t="s">
        <v>1724</v>
      </c>
      <c r="J552" s="7"/>
      <c r="K552" s="33">
        <v>0</v>
      </c>
      <c r="L552" s="33">
        <f>(178.87*12)/4</f>
        <v>536.61</v>
      </c>
      <c r="M552" s="33" t="e">
        <f>L552*(VLOOKUP(I552,#REF!,2,FALSE))</f>
        <v>#REF!</v>
      </c>
      <c r="N552" s="7" t="s">
        <v>67</v>
      </c>
      <c r="O552" s="7" t="s">
        <v>68</v>
      </c>
      <c r="P552" s="7" t="s">
        <v>69</v>
      </c>
      <c r="Q552" s="8">
        <v>44562.5940625</v>
      </c>
      <c r="R552" s="8">
        <v>45292.607604166667</v>
      </c>
      <c r="S552" s="7"/>
      <c r="T552" s="8">
        <v>109575</v>
      </c>
      <c r="U552" s="7" t="s">
        <v>91</v>
      </c>
      <c r="V552" s="7" t="s">
        <v>514</v>
      </c>
      <c r="W552" s="7" t="s">
        <v>73</v>
      </c>
      <c r="X552" s="7" t="s">
        <v>73</v>
      </c>
      <c r="Y552" s="7" t="s">
        <v>105</v>
      </c>
      <c r="Z552" s="7" t="s">
        <v>106</v>
      </c>
      <c r="AA552" s="7" t="s">
        <v>1729</v>
      </c>
      <c r="AB552" s="7" t="s">
        <v>1805</v>
      </c>
      <c r="AC552" s="7" t="s">
        <v>78</v>
      </c>
      <c r="AD552" s="8"/>
      <c r="AE552" s="8"/>
      <c r="AF552" s="7"/>
      <c r="AG552" s="7" t="s">
        <v>78</v>
      </c>
      <c r="AH552" s="7" t="s">
        <v>78</v>
      </c>
      <c r="AI552" s="8"/>
      <c r="AJ552" s="7" t="s">
        <v>78</v>
      </c>
      <c r="AK552" s="7" t="s">
        <v>78</v>
      </c>
      <c r="AL552" s="7" t="b">
        <v>0</v>
      </c>
      <c r="AM552" s="7" t="s">
        <v>1810</v>
      </c>
      <c r="AN552" s="7" t="b">
        <v>0</v>
      </c>
      <c r="AO552" s="7" t="b">
        <v>0</v>
      </c>
      <c r="AP552" s="7" t="b">
        <v>0</v>
      </c>
      <c r="AQ552" s="7" t="b">
        <v>1</v>
      </c>
      <c r="AR552" s="7" t="b">
        <v>0</v>
      </c>
      <c r="AS552" s="7" t="s">
        <v>96</v>
      </c>
      <c r="AT552" s="7" t="b">
        <v>0</v>
      </c>
      <c r="AU552" s="7" t="s">
        <v>78</v>
      </c>
      <c r="AV552" s="7" t="s">
        <v>78</v>
      </c>
      <c r="AW552" s="7" t="s">
        <v>78</v>
      </c>
      <c r="AX552" s="8"/>
      <c r="AY552" s="7" t="s">
        <v>85</v>
      </c>
      <c r="AZ552" s="7" t="s">
        <v>1813</v>
      </c>
      <c r="BA552" s="7" t="s">
        <v>1811</v>
      </c>
      <c r="BB552" s="7" t="b">
        <v>0</v>
      </c>
      <c r="BC552" s="7">
        <v>0</v>
      </c>
      <c r="BD552" s="7">
        <v>0</v>
      </c>
      <c r="BE552" s="7"/>
      <c r="BF552" s="7">
        <v>0</v>
      </c>
      <c r="BG552" s="7"/>
      <c r="BH552" s="7">
        <v>0</v>
      </c>
      <c r="BI552" s="7">
        <v>0</v>
      </c>
      <c r="BJ552" s="9">
        <v>0</v>
      </c>
    </row>
    <row r="553" spans="1:62" x14ac:dyDescent="0.25">
      <c r="A553" s="10" t="s">
        <v>454</v>
      </c>
      <c r="B553" s="11" t="s">
        <v>61</v>
      </c>
      <c r="C553" s="11" t="s">
        <v>62</v>
      </c>
      <c r="D553" s="11" t="s">
        <v>455</v>
      </c>
      <c r="E553" s="11" t="s">
        <v>455</v>
      </c>
      <c r="F553" s="11" t="s">
        <v>64</v>
      </c>
      <c r="G553" s="11" t="s">
        <v>455</v>
      </c>
      <c r="H553" s="11" t="s">
        <v>456</v>
      </c>
      <c r="I553" s="11" t="s">
        <v>66</v>
      </c>
      <c r="J553" s="11"/>
      <c r="K553" s="28">
        <v>546.5</v>
      </c>
      <c r="L553" s="28">
        <f t="shared" ref="L553:L612" si="10">K553</f>
        <v>546.5</v>
      </c>
      <c r="M553" s="28" t="e">
        <f>L553*(VLOOKUP(I553,#REF!,2,FALSE))</f>
        <v>#REF!</v>
      </c>
      <c r="N553" s="11" t="s">
        <v>67</v>
      </c>
      <c r="O553" s="11" t="s">
        <v>68</v>
      </c>
      <c r="P553" s="11" t="s">
        <v>69</v>
      </c>
      <c r="Q553" s="12">
        <v>43334.392893518518</v>
      </c>
      <c r="R553" s="12">
        <v>45526.392893518518</v>
      </c>
      <c r="S553" s="11" t="s">
        <v>70</v>
      </c>
      <c r="T553" s="12">
        <v>45526</v>
      </c>
      <c r="U553" s="11" t="s">
        <v>91</v>
      </c>
      <c r="V553" s="11" t="s">
        <v>104</v>
      </c>
      <c r="W553" s="11" t="s">
        <v>73</v>
      </c>
      <c r="X553" s="11" t="s">
        <v>73</v>
      </c>
      <c r="Y553" s="11" t="s">
        <v>105</v>
      </c>
      <c r="Z553" s="11" t="s">
        <v>75</v>
      </c>
      <c r="AA553" s="11" t="s">
        <v>76</v>
      </c>
      <c r="AB553" s="11" t="s">
        <v>457</v>
      </c>
      <c r="AC553" s="11" t="s">
        <v>78</v>
      </c>
      <c r="AD553" s="12"/>
      <c r="AE553" s="12"/>
      <c r="AF553" s="11"/>
      <c r="AG553" s="11" t="s">
        <v>78</v>
      </c>
      <c r="AH553" s="11" t="s">
        <v>78</v>
      </c>
      <c r="AI553" s="12"/>
      <c r="AJ553" s="11" t="s">
        <v>78</v>
      </c>
      <c r="AK553" s="11" t="s">
        <v>78</v>
      </c>
      <c r="AL553" s="11" t="b">
        <v>0</v>
      </c>
      <c r="AM553" s="11" t="s">
        <v>458</v>
      </c>
      <c r="AN553" s="11" t="b">
        <v>0</v>
      </c>
      <c r="AO553" s="11" t="b">
        <v>0</v>
      </c>
      <c r="AP553" s="11" t="b">
        <v>0</v>
      </c>
      <c r="AQ553" s="11" t="b">
        <v>0</v>
      </c>
      <c r="AR553" s="11" t="b">
        <v>0</v>
      </c>
      <c r="AS553" s="11" t="s">
        <v>96</v>
      </c>
      <c r="AT553" s="11" t="b">
        <v>0</v>
      </c>
      <c r="AU553" s="11" t="s">
        <v>459</v>
      </c>
      <c r="AV553" s="11" t="s">
        <v>78</v>
      </c>
      <c r="AW553" s="11" t="s">
        <v>78</v>
      </c>
      <c r="AX553" s="12">
        <v>43340</v>
      </c>
      <c r="AY553" s="11" t="s">
        <v>85</v>
      </c>
      <c r="AZ553" s="11" t="s">
        <v>86</v>
      </c>
      <c r="BA553" s="11" t="s">
        <v>87</v>
      </c>
      <c r="BB553" s="11" t="b">
        <v>0</v>
      </c>
      <c r="BC553" s="11">
        <v>1</v>
      </c>
      <c r="BD553" s="11">
        <v>1</v>
      </c>
      <c r="BE553" s="11">
        <v>1822.25</v>
      </c>
      <c r="BF553" s="11">
        <v>0</v>
      </c>
      <c r="BG553" s="11"/>
      <c r="BH553" s="11">
        <v>0</v>
      </c>
      <c r="BI553" s="11">
        <v>0</v>
      </c>
      <c r="BJ553" s="13">
        <v>546.5</v>
      </c>
    </row>
    <row r="554" spans="1:62" x14ac:dyDescent="0.25">
      <c r="A554" s="10" t="s">
        <v>465</v>
      </c>
      <c r="B554" s="11" t="s">
        <v>61</v>
      </c>
      <c r="C554" s="11" t="s">
        <v>62</v>
      </c>
      <c r="D554" s="11" t="s">
        <v>466</v>
      </c>
      <c r="E554" s="11" t="s">
        <v>466</v>
      </c>
      <c r="F554" s="11" t="s">
        <v>64</v>
      </c>
      <c r="G554" s="11" t="s">
        <v>466</v>
      </c>
      <c r="H554" s="11" t="s">
        <v>281</v>
      </c>
      <c r="I554" s="11" t="s">
        <v>66</v>
      </c>
      <c r="J554" s="11" t="s">
        <v>282</v>
      </c>
      <c r="K554" s="28">
        <v>551.47</v>
      </c>
      <c r="L554" s="28">
        <f t="shared" si="10"/>
        <v>551.47</v>
      </c>
      <c r="M554" s="28" t="e">
        <f>L554*(VLOOKUP(I554,#REF!,2,FALSE))</f>
        <v>#REF!</v>
      </c>
      <c r="N554" s="11" t="s">
        <v>67</v>
      </c>
      <c r="O554" s="11" t="s">
        <v>68</v>
      </c>
      <c r="P554" s="11" t="s">
        <v>69</v>
      </c>
      <c r="Q554" s="12">
        <v>43426.500983796293</v>
      </c>
      <c r="R554" s="12">
        <v>45252.500983796293</v>
      </c>
      <c r="S554" s="11" t="s">
        <v>70</v>
      </c>
      <c r="T554" s="12">
        <v>45252</v>
      </c>
      <c r="U554" s="11" t="s">
        <v>71</v>
      </c>
      <c r="V554" s="11" t="s">
        <v>104</v>
      </c>
      <c r="W554" s="11" t="s">
        <v>73</v>
      </c>
      <c r="X554" s="11" t="s">
        <v>73</v>
      </c>
      <c r="Y554" s="11" t="s">
        <v>74</v>
      </c>
      <c r="Z554" s="11" t="s">
        <v>75</v>
      </c>
      <c r="AA554" s="11" t="s">
        <v>467</v>
      </c>
      <c r="AB554" s="11" t="s">
        <v>468</v>
      </c>
      <c r="AC554" s="11" t="s">
        <v>78</v>
      </c>
      <c r="AD554" s="12"/>
      <c r="AE554" s="12"/>
      <c r="AF554" s="11"/>
      <c r="AG554" s="11" t="s">
        <v>78</v>
      </c>
      <c r="AH554" s="11" t="s">
        <v>78</v>
      </c>
      <c r="AI554" s="12"/>
      <c r="AJ554" s="11" t="s">
        <v>78</v>
      </c>
      <c r="AK554" s="11" t="s">
        <v>78</v>
      </c>
      <c r="AL554" s="11" t="b">
        <v>0</v>
      </c>
      <c r="AM554" s="11" t="s">
        <v>469</v>
      </c>
      <c r="AN554" s="11" t="b">
        <v>0</v>
      </c>
      <c r="AO554" s="11" t="b">
        <v>0</v>
      </c>
      <c r="AP554" s="11" t="b">
        <v>0</v>
      </c>
      <c r="AQ554" s="11" t="b">
        <v>0</v>
      </c>
      <c r="AR554" s="11" t="b">
        <v>0</v>
      </c>
      <c r="AS554" s="11" t="s">
        <v>84</v>
      </c>
      <c r="AT554" s="11" t="b">
        <v>0</v>
      </c>
      <c r="AU554" s="11" t="s">
        <v>317</v>
      </c>
      <c r="AV554" s="11" t="s">
        <v>78</v>
      </c>
      <c r="AW554" s="11" t="s">
        <v>78</v>
      </c>
      <c r="AX554" s="12">
        <v>43434</v>
      </c>
      <c r="AY554" s="11" t="s">
        <v>85</v>
      </c>
      <c r="AZ554" s="11" t="s">
        <v>86</v>
      </c>
      <c r="BA554" s="11" t="s">
        <v>87</v>
      </c>
      <c r="BB554" s="11" t="b">
        <v>0</v>
      </c>
      <c r="BC554" s="11">
        <v>0</v>
      </c>
      <c r="BD554" s="11">
        <v>0</v>
      </c>
      <c r="BE554" s="14"/>
      <c r="BF554" s="14">
        <v>0</v>
      </c>
      <c r="BG554" s="14"/>
      <c r="BH554" s="14">
        <v>0</v>
      </c>
      <c r="BI554" s="14">
        <v>0</v>
      </c>
      <c r="BJ554" s="15">
        <v>551.47</v>
      </c>
    </row>
    <row r="555" spans="1:62" x14ac:dyDescent="0.25">
      <c r="A555" s="10" t="s">
        <v>3258</v>
      </c>
      <c r="B555" s="11" t="s">
        <v>3060</v>
      </c>
      <c r="C555" s="11" t="s">
        <v>3061</v>
      </c>
      <c r="D555" s="11" t="s">
        <v>3259</v>
      </c>
      <c r="E555" s="11" t="s">
        <v>3259</v>
      </c>
      <c r="F555" s="11" t="s">
        <v>64</v>
      </c>
      <c r="G555" s="11" t="s">
        <v>3259</v>
      </c>
      <c r="H555" s="11" t="s">
        <v>2330</v>
      </c>
      <c r="I555" s="11" t="s">
        <v>3063</v>
      </c>
      <c r="J555" s="11" t="s">
        <v>3253</v>
      </c>
      <c r="K555" s="28">
        <v>557.46</v>
      </c>
      <c r="L555" s="28">
        <f t="shared" si="10"/>
        <v>557.46</v>
      </c>
      <c r="M555" s="28" t="e">
        <f>L555*(VLOOKUP(I555,#REF!,2,FALSE))</f>
        <v>#REF!</v>
      </c>
      <c r="N555" s="11" t="s">
        <v>67</v>
      </c>
      <c r="O555" s="11" t="s">
        <v>68</v>
      </c>
      <c r="P555" s="11" t="s">
        <v>69</v>
      </c>
      <c r="Q555" s="12">
        <v>41102</v>
      </c>
      <c r="R555" s="12">
        <v>45485.521122685182</v>
      </c>
      <c r="S555" s="11" t="s">
        <v>70</v>
      </c>
      <c r="T555" s="12">
        <v>45485</v>
      </c>
      <c r="U555" s="11" t="s">
        <v>71</v>
      </c>
      <c r="V555" s="11" t="s">
        <v>104</v>
      </c>
      <c r="W555" s="11" t="s">
        <v>73</v>
      </c>
      <c r="X555" s="11" t="s">
        <v>73</v>
      </c>
      <c r="Y555" s="11" t="s">
        <v>74</v>
      </c>
      <c r="Z555" s="11" t="s">
        <v>115</v>
      </c>
      <c r="AA555" s="11" t="s">
        <v>3260</v>
      </c>
      <c r="AB555" s="11" t="s">
        <v>3261</v>
      </c>
      <c r="AC555" s="11" t="s">
        <v>78</v>
      </c>
      <c r="AD555" s="12"/>
      <c r="AE555" s="12"/>
      <c r="AF555" s="11"/>
      <c r="AG555" s="11" t="s">
        <v>78</v>
      </c>
      <c r="AH555" s="11" t="s">
        <v>78</v>
      </c>
      <c r="AI555" s="12"/>
      <c r="AJ555" s="11" t="s">
        <v>3262</v>
      </c>
      <c r="AK555" s="11" t="s">
        <v>78</v>
      </c>
      <c r="AL555" s="11" t="b">
        <v>0</v>
      </c>
      <c r="AM555" s="11" t="s">
        <v>3263</v>
      </c>
      <c r="AN555" s="11" t="b">
        <v>1</v>
      </c>
      <c r="AO555" s="11" t="b">
        <v>0</v>
      </c>
      <c r="AP555" s="11" t="b">
        <v>0</v>
      </c>
      <c r="AQ555" s="11" t="b">
        <v>0</v>
      </c>
      <c r="AR555" s="11" t="b">
        <v>0</v>
      </c>
      <c r="AS555" s="11" t="s">
        <v>84</v>
      </c>
      <c r="AT555" s="11" t="b">
        <v>0</v>
      </c>
      <c r="AU555" s="11" t="s">
        <v>1700</v>
      </c>
      <c r="AV555" s="11" t="s">
        <v>2695</v>
      </c>
      <c r="AW555" s="11" t="s">
        <v>78</v>
      </c>
      <c r="AX555" s="12">
        <v>41130</v>
      </c>
      <c r="AY555" s="11" t="s">
        <v>85</v>
      </c>
      <c r="AZ555" s="11" t="s">
        <v>86</v>
      </c>
      <c r="BA555" s="11" t="s">
        <v>87</v>
      </c>
      <c r="BB555" s="11" t="b">
        <v>0</v>
      </c>
      <c r="BC555" s="11">
        <v>0</v>
      </c>
      <c r="BD555" s="11">
        <v>0</v>
      </c>
      <c r="BE555" s="11"/>
      <c r="BF555" s="11">
        <v>0</v>
      </c>
      <c r="BG555" s="11"/>
      <c r="BH555" s="11">
        <v>0</v>
      </c>
      <c r="BI555" s="11">
        <v>0</v>
      </c>
      <c r="BJ555" s="13">
        <v>557.46</v>
      </c>
    </row>
    <row r="556" spans="1:62" x14ac:dyDescent="0.25">
      <c r="A556" s="10" t="s">
        <v>2434</v>
      </c>
      <c r="B556" s="11" t="s">
        <v>61</v>
      </c>
      <c r="C556" s="11" t="s">
        <v>62</v>
      </c>
      <c r="D556" s="11" t="s">
        <v>2394</v>
      </c>
      <c r="E556" s="11" t="s">
        <v>2394</v>
      </c>
      <c r="F556" s="11" t="s">
        <v>64</v>
      </c>
      <c r="G556" s="11" t="s">
        <v>2394</v>
      </c>
      <c r="H556" s="11" t="s">
        <v>2330</v>
      </c>
      <c r="I556" s="11" t="s">
        <v>66</v>
      </c>
      <c r="J556" s="11" t="s">
        <v>2342</v>
      </c>
      <c r="K556" s="28">
        <v>557.9</v>
      </c>
      <c r="L556" s="28">
        <f t="shared" si="10"/>
        <v>557.9</v>
      </c>
      <c r="M556" s="28" t="e">
        <f>L556*(VLOOKUP(I556,#REF!,2,FALSE))</f>
        <v>#REF!</v>
      </c>
      <c r="N556" s="11" t="s">
        <v>67</v>
      </c>
      <c r="O556" s="11" t="s">
        <v>68</v>
      </c>
      <c r="P556" s="11" t="s">
        <v>69</v>
      </c>
      <c r="Q556" s="12">
        <v>43509.363020833334</v>
      </c>
      <c r="R556" s="12">
        <v>45335.363020833334</v>
      </c>
      <c r="S556" s="11" t="s">
        <v>70</v>
      </c>
      <c r="T556" s="12">
        <v>45335</v>
      </c>
      <c r="U556" s="11" t="s">
        <v>71</v>
      </c>
      <c r="V556" s="11" t="s">
        <v>104</v>
      </c>
      <c r="W556" s="11" t="s">
        <v>73</v>
      </c>
      <c r="X556" s="11" t="s">
        <v>73</v>
      </c>
      <c r="Y556" s="11" t="s">
        <v>74</v>
      </c>
      <c r="Z556" s="11" t="s">
        <v>75</v>
      </c>
      <c r="AA556" s="11" t="s">
        <v>76</v>
      </c>
      <c r="AB556" s="11" t="s">
        <v>2435</v>
      </c>
      <c r="AC556" s="11" t="s">
        <v>78</v>
      </c>
      <c r="AD556" s="12"/>
      <c r="AE556" s="12"/>
      <c r="AF556" s="11"/>
      <c r="AG556" s="11" t="s">
        <v>78</v>
      </c>
      <c r="AH556" s="11" t="s">
        <v>78</v>
      </c>
      <c r="AI556" s="12"/>
      <c r="AJ556" s="11" t="s">
        <v>78</v>
      </c>
      <c r="AK556" s="11" t="s">
        <v>78</v>
      </c>
      <c r="AL556" s="11" t="b">
        <v>0</v>
      </c>
      <c r="AM556" s="11" t="s">
        <v>2436</v>
      </c>
      <c r="AN556" s="11" t="b">
        <v>0</v>
      </c>
      <c r="AO556" s="11" t="b">
        <v>0</v>
      </c>
      <c r="AP556" s="11" t="b">
        <v>0</v>
      </c>
      <c r="AQ556" s="11" t="b">
        <v>0</v>
      </c>
      <c r="AR556" s="11" t="b">
        <v>0</v>
      </c>
      <c r="AS556" s="11" t="s">
        <v>84</v>
      </c>
      <c r="AT556" s="11" t="b">
        <v>0</v>
      </c>
      <c r="AU556" s="11" t="s">
        <v>2437</v>
      </c>
      <c r="AV556" s="11" t="s">
        <v>78</v>
      </c>
      <c r="AW556" s="11" t="s">
        <v>78</v>
      </c>
      <c r="AX556" s="12">
        <v>43523</v>
      </c>
      <c r="AY556" s="11" t="s">
        <v>85</v>
      </c>
      <c r="AZ556" s="11" t="s">
        <v>86</v>
      </c>
      <c r="BA556" s="11" t="s">
        <v>87</v>
      </c>
      <c r="BB556" s="11" t="b">
        <v>0</v>
      </c>
      <c r="BC556" s="11">
        <v>1</v>
      </c>
      <c r="BD556" s="11">
        <v>1</v>
      </c>
      <c r="BE556" s="11">
        <v>921.11</v>
      </c>
      <c r="BF556" s="11">
        <v>0</v>
      </c>
      <c r="BG556" s="11"/>
      <c r="BH556" s="11">
        <v>0</v>
      </c>
      <c r="BI556" s="11">
        <v>0</v>
      </c>
      <c r="BJ556" s="13">
        <v>557.9</v>
      </c>
    </row>
    <row r="557" spans="1:62" x14ac:dyDescent="0.25">
      <c r="A557" s="10" t="s">
        <v>481</v>
      </c>
      <c r="B557" s="11" t="s">
        <v>61</v>
      </c>
      <c r="C557" s="11" t="s">
        <v>62</v>
      </c>
      <c r="D557" s="11" t="s">
        <v>482</v>
      </c>
      <c r="E557" s="11" t="s">
        <v>482</v>
      </c>
      <c r="F557" s="11" t="s">
        <v>64</v>
      </c>
      <c r="G557" s="11" t="s">
        <v>482</v>
      </c>
      <c r="H557" s="11" t="s">
        <v>296</v>
      </c>
      <c r="I557" s="11" t="s">
        <v>66</v>
      </c>
      <c r="J557" s="11" t="s">
        <v>297</v>
      </c>
      <c r="K557" s="28">
        <v>557.95000000000005</v>
      </c>
      <c r="L557" s="28">
        <f t="shared" si="10"/>
        <v>557.95000000000005</v>
      </c>
      <c r="M557" s="28" t="e">
        <f>L557*(VLOOKUP(I557,#REF!,2,FALSE))</f>
        <v>#REF!</v>
      </c>
      <c r="N557" s="11" t="s">
        <v>67</v>
      </c>
      <c r="O557" s="11" t="s">
        <v>68</v>
      </c>
      <c r="P557" s="11" t="s">
        <v>69</v>
      </c>
      <c r="Q557" s="12">
        <v>43468.559571759259</v>
      </c>
      <c r="R557" s="12">
        <v>45294.441134259258</v>
      </c>
      <c r="S557" s="11" t="s">
        <v>70</v>
      </c>
      <c r="T557" s="12">
        <v>45294</v>
      </c>
      <c r="U557" s="11" t="s">
        <v>71</v>
      </c>
      <c r="V557" s="11" t="s">
        <v>104</v>
      </c>
      <c r="W557" s="11" t="s">
        <v>73</v>
      </c>
      <c r="X557" s="11" t="s">
        <v>73</v>
      </c>
      <c r="Y557" s="11" t="s">
        <v>74</v>
      </c>
      <c r="Z557" s="11" t="s">
        <v>75</v>
      </c>
      <c r="AA557" s="11" t="s">
        <v>122</v>
      </c>
      <c r="AB557" s="11" t="s">
        <v>483</v>
      </c>
      <c r="AC557" s="11" t="s">
        <v>78</v>
      </c>
      <c r="AD557" s="12"/>
      <c r="AE557" s="12"/>
      <c r="AF557" s="11"/>
      <c r="AG557" s="11" t="s">
        <v>78</v>
      </c>
      <c r="AH557" s="11" t="s">
        <v>78</v>
      </c>
      <c r="AI557" s="12"/>
      <c r="AJ557" s="11" t="s">
        <v>484</v>
      </c>
      <c r="AK557" s="11" t="s">
        <v>78</v>
      </c>
      <c r="AL557" s="11" t="b">
        <v>0</v>
      </c>
      <c r="AM557" s="11" t="s">
        <v>485</v>
      </c>
      <c r="AN557" s="11" t="b">
        <v>0</v>
      </c>
      <c r="AO557" s="11" t="b">
        <v>0</v>
      </c>
      <c r="AP557" s="11" t="b">
        <v>0</v>
      </c>
      <c r="AQ557" s="11" t="b">
        <v>0</v>
      </c>
      <c r="AR557" s="11" t="b">
        <v>0</v>
      </c>
      <c r="AS557" s="11" t="s">
        <v>84</v>
      </c>
      <c r="AT557" s="11" t="b">
        <v>0</v>
      </c>
      <c r="AU557" s="11" t="s">
        <v>78</v>
      </c>
      <c r="AV557" s="11" t="s">
        <v>78</v>
      </c>
      <c r="AW557" s="11" t="s">
        <v>78</v>
      </c>
      <c r="AX557" s="12">
        <v>43486</v>
      </c>
      <c r="AY557" s="11" t="s">
        <v>85</v>
      </c>
      <c r="AZ557" s="11" t="s">
        <v>86</v>
      </c>
      <c r="BA557" s="11" t="s">
        <v>87</v>
      </c>
      <c r="BB557" s="11" t="b">
        <v>0</v>
      </c>
      <c r="BC557" s="11">
        <v>3</v>
      </c>
      <c r="BD557" s="11">
        <v>3</v>
      </c>
      <c r="BE557" s="11">
        <v>3273.71</v>
      </c>
      <c r="BF557" s="11">
        <v>2</v>
      </c>
      <c r="BG557" s="11">
        <v>2391.71</v>
      </c>
      <c r="BH557" s="11">
        <v>2</v>
      </c>
      <c r="BI557" s="11">
        <v>2391.71</v>
      </c>
      <c r="BJ557" s="13">
        <v>557.95000000000005</v>
      </c>
    </row>
    <row r="558" spans="1:62" x14ac:dyDescent="0.25">
      <c r="A558" s="6" t="s">
        <v>2072</v>
      </c>
      <c r="B558" s="7" t="s">
        <v>259</v>
      </c>
      <c r="C558" s="7" t="s">
        <v>260</v>
      </c>
      <c r="D558" s="7" t="s">
        <v>625</v>
      </c>
      <c r="E558" s="7" t="s">
        <v>625</v>
      </c>
      <c r="F558" s="7" t="s">
        <v>168</v>
      </c>
      <c r="G558" s="7" t="s">
        <v>625</v>
      </c>
      <c r="H558" s="7" t="s">
        <v>281</v>
      </c>
      <c r="I558" s="7" t="s">
        <v>2037</v>
      </c>
      <c r="J558" s="7" t="s">
        <v>2066</v>
      </c>
      <c r="K558" s="33">
        <v>559.95000000000005</v>
      </c>
      <c r="L558" s="33">
        <f t="shared" si="10"/>
        <v>559.95000000000005</v>
      </c>
      <c r="M558" s="33" t="e">
        <f>L558*(VLOOKUP(I558,#REF!,2,FALSE))</f>
        <v>#REF!</v>
      </c>
      <c r="N558" s="7" t="s">
        <v>67</v>
      </c>
      <c r="O558" s="7" t="s">
        <v>68</v>
      </c>
      <c r="P558" s="7" t="s">
        <v>160</v>
      </c>
      <c r="Q558" s="8">
        <v>44861.721064814818</v>
      </c>
      <c r="R558" s="8">
        <v>45226.467928240738</v>
      </c>
      <c r="S558" s="7" t="s">
        <v>70</v>
      </c>
      <c r="T558" s="8">
        <v>45226</v>
      </c>
      <c r="U558" s="7" t="s">
        <v>71</v>
      </c>
      <c r="V558" s="7" t="s">
        <v>104</v>
      </c>
      <c r="W558" s="7" t="s">
        <v>73</v>
      </c>
      <c r="X558" s="7" t="s">
        <v>73</v>
      </c>
      <c r="Y558" s="7" t="s">
        <v>151</v>
      </c>
      <c r="Z558" s="7" t="s">
        <v>250</v>
      </c>
      <c r="AA558" s="7" t="s">
        <v>2073</v>
      </c>
      <c r="AB558" s="7" t="s">
        <v>2074</v>
      </c>
      <c r="AC558" s="7" t="s">
        <v>78</v>
      </c>
      <c r="AD558" s="8"/>
      <c r="AE558" s="8"/>
      <c r="AF558" s="7"/>
      <c r="AG558" s="7" t="s">
        <v>78</v>
      </c>
      <c r="AH558" s="7" t="s">
        <v>78</v>
      </c>
      <c r="AI558" s="8"/>
      <c r="AJ558" s="7" t="s">
        <v>2075</v>
      </c>
      <c r="AK558" s="7" t="s">
        <v>78</v>
      </c>
      <c r="AL558" s="7" t="b">
        <v>0</v>
      </c>
      <c r="AM558" s="7" t="s">
        <v>2076</v>
      </c>
      <c r="AN558" s="7" t="b">
        <v>0</v>
      </c>
      <c r="AO558" s="7" t="b">
        <v>0</v>
      </c>
      <c r="AP558" s="7" t="b">
        <v>0</v>
      </c>
      <c r="AQ558" s="7" t="b">
        <v>0</v>
      </c>
      <c r="AR558" s="7" t="b">
        <v>0</v>
      </c>
      <c r="AS558" s="7" t="s">
        <v>84</v>
      </c>
      <c r="AT558" s="7" t="b">
        <v>0</v>
      </c>
      <c r="AU558" s="7" t="s">
        <v>710</v>
      </c>
      <c r="AV558" s="7" t="s">
        <v>78</v>
      </c>
      <c r="AW558" s="7" t="s">
        <v>78</v>
      </c>
      <c r="AX558" s="8">
        <v>44827</v>
      </c>
      <c r="AY558" s="7" t="s">
        <v>85</v>
      </c>
      <c r="AZ558" s="7" t="s">
        <v>86</v>
      </c>
      <c r="BA558" s="7" t="s">
        <v>87</v>
      </c>
      <c r="BB558" s="7" t="b">
        <v>0</v>
      </c>
      <c r="BC558" s="7">
        <v>0</v>
      </c>
      <c r="BD558" s="7">
        <v>0</v>
      </c>
      <c r="BE558" s="7"/>
      <c r="BF558" s="7">
        <v>0</v>
      </c>
      <c r="BG558" s="7"/>
      <c r="BH558" s="7">
        <v>0</v>
      </c>
      <c r="BI558" s="7">
        <v>0</v>
      </c>
      <c r="BJ558" s="9">
        <v>559.95000000000005</v>
      </c>
    </row>
    <row r="559" spans="1:62" x14ac:dyDescent="0.25">
      <c r="A559" s="6" t="s">
        <v>303</v>
      </c>
      <c r="B559" s="7" t="s">
        <v>304</v>
      </c>
      <c r="C559" s="7" t="s">
        <v>305</v>
      </c>
      <c r="D559" s="7" t="s">
        <v>306</v>
      </c>
      <c r="E559" s="7" t="s">
        <v>306</v>
      </c>
      <c r="F559" s="7" t="s">
        <v>64</v>
      </c>
      <c r="G559" s="7" t="s">
        <v>306</v>
      </c>
      <c r="H559" s="7" t="s">
        <v>281</v>
      </c>
      <c r="I559" s="7" t="s">
        <v>66</v>
      </c>
      <c r="J559" s="7" t="s">
        <v>282</v>
      </c>
      <c r="K559" s="33">
        <v>561.84</v>
      </c>
      <c r="L559" s="33">
        <f t="shared" si="10"/>
        <v>561.84</v>
      </c>
      <c r="M559" s="33" t="e">
        <f>L559*(VLOOKUP(I559,#REF!,2,FALSE))</f>
        <v>#REF!</v>
      </c>
      <c r="N559" s="7" t="s">
        <v>67</v>
      </c>
      <c r="O559" s="7" t="s">
        <v>68</v>
      </c>
      <c r="P559" s="7" t="s">
        <v>69</v>
      </c>
      <c r="Q559" s="8">
        <v>41597.827002314814</v>
      </c>
      <c r="R559" s="8">
        <v>45249.827002314814</v>
      </c>
      <c r="S559" s="7" t="s">
        <v>70</v>
      </c>
      <c r="T559" s="8">
        <v>45249</v>
      </c>
      <c r="U559" s="7" t="s">
        <v>71</v>
      </c>
      <c r="V559" s="7" t="s">
        <v>72</v>
      </c>
      <c r="W559" s="7" t="s">
        <v>73</v>
      </c>
      <c r="X559" s="7" t="s">
        <v>73</v>
      </c>
      <c r="Y559" s="7" t="s">
        <v>74</v>
      </c>
      <c r="Z559" s="7" t="s">
        <v>75</v>
      </c>
      <c r="AA559" s="7" t="s">
        <v>76</v>
      </c>
      <c r="AB559" s="7" t="s">
        <v>307</v>
      </c>
      <c r="AC559" s="7" t="s">
        <v>78</v>
      </c>
      <c r="AD559" s="8"/>
      <c r="AE559" s="8"/>
      <c r="AF559" s="7"/>
      <c r="AG559" s="7" t="s">
        <v>78</v>
      </c>
      <c r="AH559" s="7" t="s">
        <v>78</v>
      </c>
      <c r="AI559" s="8"/>
      <c r="AJ559" s="7" t="s">
        <v>308</v>
      </c>
      <c r="AK559" s="7" t="s">
        <v>78</v>
      </c>
      <c r="AL559" s="7" t="b">
        <v>0</v>
      </c>
      <c r="AM559" s="7" t="s">
        <v>309</v>
      </c>
      <c r="AN559" s="7" t="b">
        <v>0</v>
      </c>
      <c r="AO559" s="7" t="b">
        <v>0</v>
      </c>
      <c r="AP559" s="7" t="b">
        <v>0</v>
      </c>
      <c r="AQ559" s="7" t="b">
        <v>0</v>
      </c>
      <c r="AR559" s="7" t="b">
        <v>0</v>
      </c>
      <c r="AS559" s="7" t="s">
        <v>84</v>
      </c>
      <c r="AT559" s="7" t="b">
        <v>0</v>
      </c>
      <c r="AU559" s="7" t="s">
        <v>310</v>
      </c>
      <c r="AV559" s="7" t="s">
        <v>78</v>
      </c>
      <c r="AW559" s="7" t="s">
        <v>78</v>
      </c>
      <c r="AX559" s="8">
        <v>41604</v>
      </c>
      <c r="AY559" s="7" t="s">
        <v>85</v>
      </c>
      <c r="AZ559" s="7" t="s">
        <v>86</v>
      </c>
      <c r="BA559" s="7" t="s">
        <v>87</v>
      </c>
      <c r="BB559" s="7" t="b">
        <v>0</v>
      </c>
      <c r="BC559" s="7">
        <v>1</v>
      </c>
      <c r="BD559" s="7">
        <v>1</v>
      </c>
      <c r="BE559" s="7">
        <v>150</v>
      </c>
      <c r="BF559" s="7">
        <v>0</v>
      </c>
      <c r="BG559" s="7"/>
      <c r="BH559" s="7">
        <v>0</v>
      </c>
      <c r="BI559" s="7">
        <v>0</v>
      </c>
      <c r="BJ559" s="9">
        <v>561.84</v>
      </c>
    </row>
    <row r="560" spans="1:62" x14ac:dyDescent="0.25">
      <c r="A560" s="10" t="s">
        <v>1759</v>
      </c>
      <c r="B560" s="11" t="s">
        <v>1736</v>
      </c>
      <c r="C560" s="11" t="s">
        <v>1737</v>
      </c>
      <c r="D560" s="11" t="s">
        <v>1760</v>
      </c>
      <c r="E560" s="11" t="s">
        <v>1760</v>
      </c>
      <c r="F560" s="11" t="s">
        <v>64</v>
      </c>
      <c r="G560" s="11" t="s">
        <v>1760</v>
      </c>
      <c r="H560" s="11" t="s">
        <v>1761</v>
      </c>
      <c r="I560" s="11" t="s">
        <v>1724</v>
      </c>
      <c r="J560" s="11"/>
      <c r="K560" s="28">
        <v>564.12</v>
      </c>
      <c r="L560" s="28">
        <f t="shared" si="10"/>
        <v>564.12</v>
      </c>
      <c r="M560" s="28" t="e">
        <f>L560*(VLOOKUP(I560,#REF!,2,FALSE))</f>
        <v>#REF!</v>
      </c>
      <c r="N560" s="11" t="s">
        <v>67</v>
      </c>
      <c r="O560" s="11" t="s">
        <v>68</v>
      </c>
      <c r="P560" s="11" t="s">
        <v>69</v>
      </c>
      <c r="Q560" s="12">
        <v>43132.455057870371</v>
      </c>
      <c r="R560" s="12">
        <v>45291.455057870371</v>
      </c>
      <c r="S560" s="11" t="s">
        <v>70</v>
      </c>
      <c r="T560" s="12">
        <v>45199</v>
      </c>
      <c r="U560" s="11" t="s">
        <v>91</v>
      </c>
      <c r="V560" s="11" t="s">
        <v>514</v>
      </c>
      <c r="W560" s="11" t="s">
        <v>73</v>
      </c>
      <c r="X560" s="11" t="s">
        <v>73</v>
      </c>
      <c r="Y560" s="11" t="s">
        <v>105</v>
      </c>
      <c r="Z560" s="11" t="s">
        <v>106</v>
      </c>
      <c r="AA560" s="11" t="s">
        <v>1725</v>
      </c>
      <c r="AB560" s="11" t="s">
        <v>1762</v>
      </c>
      <c r="AC560" s="11" t="s">
        <v>78</v>
      </c>
      <c r="AD560" s="12"/>
      <c r="AE560" s="12"/>
      <c r="AF560" s="11"/>
      <c r="AG560" s="11" t="s">
        <v>78</v>
      </c>
      <c r="AH560" s="11" t="s">
        <v>78</v>
      </c>
      <c r="AI560" s="12"/>
      <c r="AJ560" s="11" t="s">
        <v>78</v>
      </c>
      <c r="AK560" s="11" t="s">
        <v>78</v>
      </c>
      <c r="AL560" s="11" t="b">
        <v>0</v>
      </c>
      <c r="AM560" s="11" t="s">
        <v>1763</v>
      </c>
      <c r="AN560" s="11" t="b">
        <v>0</v>
      </c>
      <c r="AO560" s="11" t="b">
        <v>0</v>
      </c>
      <c r="AP560" s="11" t="b">
        <v>0</v>
      </c>
      <c r="AQ560" s="11" t="b">
        <v>0</v>
      </c>
      <c r="AR560" s="11" t="b">
        <v>0</v>
      </c>
      <c r="AS560" s="11" t="s">
        <v>96</v>
      </c>
      <c r="AT560" s="11" t="b">
        <v>0</v>
      </c>
      <c r="AU560" s="11" t="s">
        <v>1764</v>
      </c>
      <c r="AV560" s="11" t="s">
        <v>78</v>
      </c>
      <c r="AW560" s="11" t="s">
        <v>78</v>
      </c>
      <c r="AX560" s="12">
        <v>43139</v>
      </c>
      <c r="AY560" s="11" t="s">
        <v>85</v>
      </c>
      <c r="AZ560" s="11" t="s">
        <v>86</v>
      </c>
      <c r="BA560" s="11" t="s">
        <v>87</v>
      </c>
      <c r="BB560" s="11" t="b">
        <v>0</v>
      </c>
      <c r="BC560" s="11">
        <v>0</v>
      </c>
      <c r="BD560" s="11">
        <v>0</v>
      </c>
      <c r="BE560" s="11"/>
      <c r="BF560" s="11">
        <v>0</v>
      </c>
      <c r="BG560" s="11"/>
      <c r="BH560" s="11">
        <v>0</v>
      </c>
      <c r="BI560" s="11">
        <v>0</v>
      </c>
      <c r="BJ560" s="13">
        <v>564.12</v>
      </c>
    </row>
    <row r="561" spans="1:62" x14ac:dyDescent="0.25">
      <c r="A561" s="10" t="s">
        <v>1833</v>
      </c>
      <c r="B561" s="11" t="s">
        <v>244</v>
      </c>
      <c r="C561" s="11" t="s">
        <v>245</v>
      </c>
      <c r="D561" s="11" t="s">
        <v>1834</v>
      </c>
      <c r="E561" s="11" t="s">
        <v>1834</v>
      </c>
      <c r="F561" s="11" t="s">
        <v>247</v>
      </c>
      <c r="G561" s="11" t="s">
        <v>1834</v>
      </c>
      <c r="H561" s="11" t="s">
        <v>65</v>
      </c>
      <c r="I561" s="11" t="s">
        <v>248</v>
      </c>
      <c r="J561" s="11"/>
      <c r="K561" s="28">
        <v>567.41999999999996</v>
      </c>
      <c r="L561" s="28">
        <f t="shared" si="10"/>
        <v>567.41999999999996</v>
      </c>
      <c r="M561" s="28" t="e">
        <f>L561*(VLOOKUP(I561,#REF!,2,FALSE))</f>
        <v>#REF!</v>
      </c>
      <c r="N561" s="11" t="s">
        <v>67</v>
      </c>
      <c r="O561" s="11" t="s">
        <v>68</v>
      </c>
      <c r="P561" s="11" t="s">
        <v>69</v>
      </c>
      <c r="Q561" s="12">
        <v>38103</v>
      </c>
      <c r="R561" s="12">
        <v>45408</v>
      </c>
      <c r="S561" s="11" t="s">
        <v>78</v>
      </c>
      <c r="T561" s="12">
        <v>45408</v>
      </c>
      <c r="U561" s="11" t="s">
        <v>71</v>
      </c>
      <c r="V561" s="11" t="s">
        <v>104</v>
      </c>
      <c r="W561" s="11" t="s">
        <v>73</v>
      </c>
      <c r="X561" s="11" t="s">
        <v>73</v>
      </c>
      <c r="Y561" s="11" t="s">
        <v>74</v>
      </c>
      <c r="Z561" s="11" t="s">
        <v>250</v>
      </c>
      <c r="AA561" s="11" t="s">
        <v>251</v>
      </c>
      <c r="AB561" s="11" t="s">
        <v>1835</v>
      </c>
      <c r="AC561" s="11" t="s">
        <v>78</v>
      </c>
      <c r="AD561" s="12"/>
      <c r="AE561" s="12"/>
      <c r="AF561" s="11"/>
      <c r="AG561" s="11" t="s">
        <v>78</v>
      </c>
      <c r="AH561" s="11" t="s">
        <v>78</v>
      </c>
      <c r="AI561" s="12"/>
      <c r="AJ561" s="11" t="s">
        <v>1836</v>
      </c>
      <c r="AK561" s="11" t="s">
        <v>78</v>
      </c>
      <c r="AL561" s="11" t="b">
        <v>1</v>
      </c>
      <c r="AM561" s="11" t="s">
        <v>1837</v>
      </c>
      <c r="AN561" s="11" t="b">
        <v>0</v>
      </c>
      <c r="AO561" s="11" t="b">
        <v>0</v>
      </c>
      <c r="AP561" s="11" t="b">
        <v>0</v>
      </c>
      <c r="AQ561" s="11" t="b">
        <v>0</v>
      </c>
      <c r="AR561" s="11" t="b">
        <v>0</v>
      </c>
      <c r="AS561" s="11" t="s">
        <v>84</v>
      </c>
      <c r="AT561" s="11" t="b">
        <v>0</v>
      </c>
      <c r="AU561" s="11" t="s">
        <v>78</v>
      </c>
      <c r="AV561" s="11" t="s">
        <v>78</v>
      </c>
      <c r="AW561" s="11" t="s">
        <v>78</v>
      </c>
      <c r="AX561" s="12">
        <v>38027</v>
      </c>
      <c r="AY561" s="11" t="s">
        <v>85</v>
      </c>
      <c r="AZ561" s="11" t="s">
        <v>86</v>
      </c>
      <c r="BA561" s="11" t="s">
        <v>87</v>
      </c>
      <c r="BB561" s="11" t="b">
        <v>0</v>
      </c>
      <c r="BC561" s="11">
        <v>15</v>
      </c>
      <c r="BD561" s="11">
        <v>12</v>
      </c>
      <c r="BE561" s="11">
        <v>4142.72</v>
      </c>
      <c r="BF561" s="11">
        <v>1</v>
      </c>
      <c r="BG561" s="11">
        <v>500</v>
      </c>
      <c r="BH561" s="11">
        <v>1</v>
      </c>
      <c r="BI561" s="11">
        <v>500</v>
      </c>
      <c r="BJ561" s="13">
        <v>567.41999999999996</v>
      </c>
    </row>
    <row r="562" spans="1:62" x14ac:dyDescent="0.25">
      <c r="A562" s="10" t="s">
        <v>1378</v>
      </c>
      <c r="B562" s="11" t="s">
        <v>244</v>
      </c>
      <c r="C562" s="11" t="s">
        <v>245</v>
      </c>
      <c r="D562" s="11" t="s">
        <v>1379</v>
      </c>
      <c r="E562" s="11" t="s">
        <v>1379</v>
      </c>
      <c r="F562" s="11" t="s">
        <v>247</v>
      </c>
      <c r="G562" s="11" t="s">
        <v>1379</v>
      </c>
      <c r="H562" s="11" t="s">
        <v>281</v>
      </c>
      <c r="I562" s="11" t="s">
        <v>248</v>
      </c>
      <c r="J562" s="11" t="s">
        <v>1366</v>
      </c>
      <c r="K562" s="28">
        <v>575.99</v>
      </c>
      <c r="L562" s="28">
        <f t="shared" si="10"/>
        <v>575.99</v>
      </c>
      <c r="M562" s="28" t="e">
        <f>L562*(VLOOKUP(I562,#REF!,2,FALSE))</f>
        <v>#REF!</v>
      </c>
      <c r="N562" s="11" t="s">
        <v>67</v>
      </c>
      <c r="O562" s="11" t="s">
        <v>68</v>
      </c>
      <c r="P562" s="11" t="s">
        <v>69</v>
      </c>
      <c r="Q562" s="12">
        <v>42575.361493055556</v>
      </c>
      <c r="R562" s="12">
        <v>45497.361493055556</v>
      </c>
      <c r="S562" s="11" t="s">
        <v>70</v>
      </c>
      <c r="T562" s="12">
        <v>45497</v>
      </c>
      <c r="U562" s="11" t="s">
        <v>71</v>
      </c>
      <c r="V562" s="11" t="s">
        <v>104</v>
      </c>
      <c r="W562" s="11" t="s">
        <v>73</v>
      </c>
      <c r="X562" s="11" t="s">
        <v>73</v>
      </c>
      <c r="Y562" s="11" t="s">
        <v>105</v>
      </c>
      <c r="Z562" s="11" t="s">
        <v>250</v>
      </c>
      <c r="AA562" s="11" t="s">
        <v>251</v>
      </c>
      <c r="AB562" s="11" t="s">
        <v>1380</v>
      </c>
      <c r="AC562" s="11" t="s">
        <v>1381</v>
      </c>
      <c r="AD562" s="12"/>
      <c r="AE562" s="12"/>
      <c r="AF562" s="11"/>
      <c r="AG562" s="11" t="s">
        <v>78</v>
      </c>
      <c r="AH562" s="11" t="s">
        <v>78</v>
      </c>
      <c r="AI562" s="12"/>
      <c r="AJ562" s="11" t="s">
        <v>78</v>
      </c>
      <c r="AK562" s="11" t="s">
        <v>78</v>
      </c>
      <c r="AL562" s="11" t="b">
        <v>0</v>
      </c>
      <c r="AM562" s="11" t="s">
        <v>1382</v>
      </c>
      <c r="AN562" s="11" t="b">
        <v>0</v>
      </c>
      <c r="AO562" s="11" t="b">
        <v>0</v>
      </c>
      <c r="AP562" s="11" t="b">
        <v>0</v>
      </c>
      <c r="AQ562" s="11" t="b">
        <v>0</v>
      </c>
      <c r="AR562" s="11" t="b">
        <v>0</v>
      </c>
      <c r="AS562" s="11" t="s">
        <v>84</v>
      </c>
      <c r="AT562" s="11" t="b">
        <v>0</v>
      </c>
      <c r="AU562" s="11" t="s">
        <v>317</v>
      </c>
      <c r="AV562" s="11" t="s">
        <v>78</v>
      </c>
      <c r="AW562" s="11" t="s">
        <v>78</v>
      </c>
      <c r="AX562" s="12">
        <v>42565</v>
      </c>
      <c r="AY562" s="11" t="s">
        <v>85</v>
      </c>
      <c r="AZ562" s="11" t="s">
        <v>86</v>
      </c>
      <c r="BA562" s="11" t="s">
        <v>87</v>
      </c>
      <c r="BB562" s="11" t="b">
        <v>0</v>
      </c>
      <c r="BC562" s="11">
        <v>0</v>
      </c>
      <c r="BD562" s="11">
        <v>0</v>
      </c>
      <c r="BE562" s="11"/>
      <c r="BF562" s="11">
        <v>0</v>
      </c>
      <c r="BG562" s="11"/>
      <c r="BH562" s="11">
        <v>0</v>
      </c>
      <c r="BI562" s="11">
        <v>0</v>
      </c>
      <c r="BJ562" s="13">
        <v>575.99</v>
      </c>
    </row>
    <row r="563" spans="1:62" x14ac:dyDescent="0.25">
      <c r="A563" s="10" t="s">
        <v>3246</v>
      </c>
      <c r="B563" s="11" t="s">
        <v>3220</v>
      </c>
      <c r="C563" s="11" t="s">
        <v>3221</v>
      </c>
      <c r="D563" s="11" t="s">
        <v>3234</v>
      </c>
      <c r="E563" s="11" t="s">
        <v>3234</v>
      </c>
      <c r="F563" s="11" t="s">
        <v>168</v>
      </c>
      <c r="G563" s="11" t="s">
        <v>3234</v>
      </c>
      <c r="H563" s="11" t="s">
        <v>2330</v>
      </c>
      <c r="I563" s="11" t="s">
        <v>262</v>
      </c>
      <c r="J563" s="11" t="s">
        <v>3204</v>
      </c>
      <c r="K563" s="28">
        <v>583.84</v>
      </c>
      <c r="L563" s="28">
        <f t="shared" si="10"/>
        <v>583.84</v>
      </c>
      <c r="M563" s="28" t="e">
        <f>L563*(VLOOKUP(I563,#REF!,2,FALSE))</f>
        <v>#REF!</v>
      </c>
      <c r="N563" s="11" t="s">
        <v>67</v>
      </c>
      <c r="O563" s="11" t="s">
        <v>68</v>
      </c>
      <c r="P563" s="11" t="s">
        <v>160</v>
      </c>
      <c r="Q563" s="12">
        <v>43891.591817129629</v>
      </c>
      <c r="R563" s="12">
        <v>45352.591817129629</v>
      </c>
      <c r="S563" s="11" t="s">
        <v>70</v>
      </c>
      <c r="T563" s="12">
        <v>45352</v>
      </c>
      <c r="U563" s="11" t="s">
        <v>71</v>
      </c>
      <c r="V563" s="11" t="s">
        <v>104</v>
      </c>
      <c r="W563" s="11" t="s">
        <v>73</v>
      </c>
      <c r="X563" s="11" t="s">
        <v>73</v>
      </c>
      <c r="Y563" s="11" t="s">
        <v>74</v>
      </c>
      <c r="Z563" s="11" t="s">
        <v>264</v>
      </c>
      <c r="AA563" s="11" t="s">
        <v>2135</v>
      </c>
      <c r="AB563" s="11" t="s">
        <v>3247</v>
      </c>
      <c r="AC563" s="11" t="s">
        <v>3248</v>
      </c>
      <c r="AD563" s="12"/>
      <c r="AE563" s="12"/>
      <c r="AF563" s="11"/>
      <c r="AG563" s="11" t="s">
        <v>78</v>
      </c>
      <c r="AH563" s="11" t="s">
        <v>78</v>
      </c>
      <c r="AI563" s="12"/>
      <c r="AJ563" s="11" t="s">
        <v>78</v>
      </c>
      <c r="AK563" s="11" t="s">
        <v>78</v>
      </c>
      <c r="AL563" s="11" t="b">
        <v>0</v>
      </c>
      <c r="AM563" s="11" t="s">
        <v>3249</v>
      </c>
      <c r="AN563" s="11" t="b">
        <v>1</v>
      </c>
      <c r="AO563" s="11" t="b">
        <v>0</v>
      </c>
      <c r="AP563" s="11" t="b">
        <v>0</v>
      </c>
      <c r="AQ563" s="11" t="b">
        <v>0</v>
      </c>
      <c r="AR563" s="11" t="b">
        <v>0</v>
      </c>
      <c r="AS563" s="11" t="s">
        <v>84</v>
      </c>
      <c r="AT563" s="11" t="b">
        <v>0</v>
      </c>
      <c r="AU563" s="11" t="s">
        <v>2437</v>
      </c>
      <c r="AV563" s="11" t="s">
        <v>78</v>
      </c>
      <c r="AW563" s="11" t="s">
        <v>78</v>
      </c>
      <c r="AX563" s="12">
        <v>43885</v>
      </c>
      <c r="AY563" s="11" t="s">
        <v>85</v>
      </c>
      <c r="AZ563" s="11" t="s">
        <v>86</v>
      </c>
      <c r="BA563" s="11" t="s">
        <v>87</v>
      </c>
      <c r="BB563" s="11" t="b">
        <v>0</v>
      </c>
      <c r="BC563" s="11">
        <v>0</v>
      </c>
      <c r="BD563" s="11">
        <v>0</v>
      </c>
      <c r="BE563" s="11"/>
      <c r="BF563" s="11">
        <v>0</v>
      </c>
      <c r="BG563" s="11"/>
      <c r="BH563" s="11">
        <v>0</v>
      </c>
      <c r="BI563" s="11">
        <v>0</v>
      </c>
      <c r="BJ563" s="13">
        <v>583.84</v>
      </c>
    </row>
    <row r="564" spans="1:62" x14ac:dyDescent="0.25">
      <c r="A564" s="6" t="s">
        <v>512</v>
      </c>
      <c r="B564" s="7" t="s">
        <v>61</v>
      </c>
      <c r="C564" s="7" t="s">
        <v>62</v>
      </c>
      <c r="D564" s="7" t="s">
        <v>513</v>
      </c>
      <c r="E564" s="7" t="s">
        <v>513</v>
      </c>
      <c r="F564" s="7" t="s">
        <v>64</v>
      </c>
      <c r="G564" s="7" t="s">
        <v>513</v>
      </c>
      <c r="H564" s="7" t="s">
        <v>456</v>
      </c>
      <c r="I564" s="7" t="s">
        <v>66</v>
      </c>
      <c r="J564" s="7"/>
      <c r="K564" s="33">
        <v>585.72</v>
      </c>
      <c r="L564" s="33">
        <f t="shared" si="10"/>
        <v>585.72</v>
      </c>
      <c r="M564" s="33" t="e">
        <f>L564*(VLOOKUP(I564,#REF!,2,FALSE))</f>
        <v>#REF!</v>
      </c>
      <c r="N564" s="7" t="s">
        <v>67</v>
      </c>
      <c r="O564" s="7" t="s">
        <v>68</v>
      </c>
      <c r="P564" s="7" t="s">
        <v>69</v>
      </c>
      <c r="Q564" s="8">
        <v>43609.528807870367</v>
      </c>
      <c r="R564" s="8">
        <v>45436.528807870367</v>
      </c>
      <c r="S564" s="7" t="s">
        <v>70</v>
      </c>
      <c r="T564" s="8">
        <v>45193</v>
      </c>
      <c r="U564" s="7" t="s">
        <v>91</v>
      </c>
      <c r="V564" s="7" t="s">
        <v>514</v>
      </c>
      <c r="W564" s="7" t="s">
        <v>73</v>
      </c>
      <c r="X564" s="7" t="s">
        <v>73</v>
      </c>
      <c r="Y564" s="7" t="s">
        <v>74</v>
      </c>
      <c r="Z564" s="7" t="s">
        <v>75</v>
      </c>
      <c r="AA564" s="7" t="s">
        <v>368</v>
      </c>
      <c r="AB564" s="7" t="s">
        <v>515</v>
      </c>
      <c r="AC564" s="7" t="s">
        <v>78</v>
      </c>
      <c r="AD564" s="8"/>
      <c r="AE564" s="8"/>
      <c r="AF564" s="7"/>
      <c r="AG564" s="7" t="s">
        <v>78</v>
      </c>
      <c r="AH564" s="7" t="s">
        <v>78</v>
      </c>
      <c r="AI564" s="8"/>
      <c r="AJ564" s="7" t="s">
        <v>78</v>
      </c>
      <c r="AK564" s="7" t="s">
        <v>78</v>
      </c>
      <c r="AL564" s="7" t="b">
        <v>0</v>
      </c>
      <c r="AM564" s="7" t="s">
        <v>516</v>
      </c>
      <c r="AN564" s="7" t="b">
        <v>0</v>
      </c>
      <c r="AO564" s="7" t="b">
        <v>0</v>
      </c>
      <c r="AP564" s="7" t="b">
        <v>0</v>
      </c>
      <c r="AQ564" s="7" t="b">
        <v>0</v>
      </c>
      <c r="AR564" s="7" t="b">
        <v>0</v>
      </c>
      <c r="AS564" s="7" t="s">
        <v>96</v>
      </c>
      <c r="AT564" s="7" t="b">
        <v>0</v>
      </c>
      <c r="AU564" s="7" t="s">
        <v>78</v>
      </c>
      <c r="AV564" s="7" t="s">
        <v>78</v>
      </c>
      <c r="AW564" s="7" t="s">
        <v>78</v>
      </c>
      <c r="AX564" s="8">
        <v>43621</v>
      </c>
      <c r="AY564" s="7" t="s">
        <v>85</v>
      </c>
      <c r="AZ564" s="7" t="s">
        <v>86</v>
      </c>
      <c r="BA564" s="7" t="s">
        <v>87</v>
      </c>
      <c r="BB564" s="7" t="b">
        <v>0</v>
      </c>
      <c r="BC564" s="7">
        <v>1</v>
      </c>
      <c r="BD564" s="7">
        <v>1</v>
      </c>
      <c r="BE564" s="7">
        <v>882</v>
      </c>
      <c r="BF564" s="7">
        <v>0</v>
      </c>
      <c r="BG564" s="7"/>
      <c r="BH564" s="7">
        <v>0</v>
      </c>
      <c r="BI564" s="7">
        <v>0</v>
      </c>
      <c r="BJ564" s="9">
        <v>585.72</v>
      </c>
    </row>
    <row r="565" spans="1:62" x14ac:dyDescent="0.25">
      <c r="A565" s="10" t="s">
        <v>2398</v>
      </c>
      <c r="B565" s="11" t="s">
        <v>61</v>
      </c>
      <c r="C565" s="11" t="s">
        <v>62</v>
      </c>
      <c r="D565" s="11" t="s">
        <v>929</v>
      </c>
      <c r="E565" s="11" t="s">
        <v>929</v>
      </c>
      <c r="F565" s="11" t="s">
        <v>64</v>
      </c>
      <c r="G565" s="11" t="s">
        <v>929</v>
      </c>
      <c r="H565" s="11" t="s">
        <v>2330</v>
      </c>
      <c r="I565" s="11" t="s">
        <v>66</v>
      </c>
      <c r="J565" s="11" t="s">
        <v>2399</v>
      </c>
      <c r="K565" s="28">
        <v>596.66</v>
      </c>
      <c r="L565" s="28">
        <f t="shared" si="10"/>
        <v>596.66</v>
      </c>
      <c r="M565" s="28" t="e">
        <f>L565*(VLOOKUP(I565,#REF!,2,FALSE))</f>
        <v>#REF!</v>
      </c>
      <c r="N565" s="11" t="s">
        <v>67</v>
      </c>
      <c r="O565" s="11" t="s">
        <v>68</v>
      </c>
      <c r="P565" s="11" t="s">
        <v>69</v>
      </c>
      <c r="Q565" s="12">
        <v>42140.571458333332</v>
      </c>
      <c r="R565" s="12">
        <v>45428.355173611111</v>
      </c>
      <c r="S565" s="11" t="s">
        <v>70</v>
      </c>
      <c r="T565" s="12">
        <v>45428</v>
      </c>
      <c r="U565" s="11" t="s">
        <v>71</v>
      </c>
      <c r="V565" s="11" t="s">
        <v>104</v>
      </c>
      <c r="W565" s="11" t="s">
        <v>73</v>
      </c>
      <c r="X565" s="11" t="s">
        <v>73</v>
      </c>
      <c r="Y565" s="11" t="s">
        <v>287</v>
      </c>
      <c r="Z565" s="11" t="s">
        <v>75</v>
      </c>
      <c r="AA565" s="11" t="s">
        <v>467</v>
      </c>
      <c r="AB565" s="11" t="s">
        <v>2400</v>
      </c>
      <c r="AC565" s="11" t="s">
        <v>78</v>
      </c>
      <c r="AD565" s="12"/>
      <c r="AE565" s="12"/>
      <c r="AF565" s="11"/>
      <c r="AG565" s="11" t="s">
        <v>78</v>
      </c>
      <c r="AH565" s="11" t="s">
        <v>78</v>
      </c>
      <c r="AI565" s="12"/>
      <c r="AJ565" s="11" t="s">
        <v>2401</v>
      </c>
      <c r="AK565" s="11" t="s">
        <v>78</v>
      </c>
      <c r="AL565" s="11" t="b">
        <v>0</v>
      </c>
      <c r="AM565" s="11" t="s">
        <v>2402</v>
      </c>
      <c r="AN565" s="11" t="b">
        <v>0</v>
      </c>
      <c r="AO565" s="11" t="b">
        <v>0</v>
      </c>
      <c r="AP565" s="11" t="b">
        <v>0</v>
      </c>
      <c r="AQ565" s="11" t="b">
        <v>0</v>
      </c>
      <c r="AR565" s="11" t="b">
        <v>0</v>
      </c>
      <c r="AS565" s="11" t="s">
        <v>84</v>
      </c>
      <c r="AT565" s="11" t="b">
        <v>0</v>
      </c>
      <c r="AU565" s="11" t="s">
        <v>1700</v>
      </c>
      <c r="AV565" s="11" t="s">
        <v>78</v>
      </c>
      <c r="AW565" s="11" t="s">
        <v>78</v>
      </c>
      <c r="AX565" s="12">
        <v>42157</v>
      </c>
      <c r="AY565" s="11" t="s">
        <v>85</v>
      </c>
      <c r="AZ565" s="11" t="s">
        <v>86</v>
      </c>
      <c r="BA565" s="11" t="s">
        <v>87</v>
      </c>
      <c r="BB565" s="11" t="b">
        <v>0</v>
      </c>
      <c r="BC565" s="11">
        <v>4</v>
      </c>
      <c r="BD565" s="11">
        <v>4</v>
      </c>
      <c r="BE565" s="11">
        <v>4773.49</v>
      </c>
      <c r="BF565" s="11">
        <v>0</v>
      </c>
      <c r="BG565" s="11"/>
      <c r="BH565" s="11">
        <v>0</v>
      </c>
      <c r="BI565" s="14">
        <v>0</v>
      </c>
      <c r="BJ565" s="15">
        <v>596.66</v>
      </c>
    </row>
    <row r="566" spans="1:62" x14ac:dyDescent="0.25">
      <c r="A566" s="10" t="s">
        <v>188</v>
      </c>
      <c r="B566" s="11" t="s">
        <v>165</v>
      </c>
      <c r="C566" s="11" t="s">
        <v>166</v>
      </c>
      <c r="D566" s="11" t="s">
        <v>189</v>
      </c>
      <c r="E566" s="11" t="s">
        <v>189</v>
      </c>
      <c r="F566" s="11" t="s">
        <v>181</v>
      </c>
      <c r="G566" s="11" t="s">
        <v>189</v>
      </c>
      <c r="H566" s="11" t="s">
        <v>102</v>
      </c>
      <c r="I566" s="11" t="s">
        <v>169</v>
      </c>
      <c r="J566" s="11"/>
      <c r="K566" s="28">
        <v>605.64</v>
      </c>
      <c r="L566" s="28">
        <f t="shared" si="10"/>
        <v>605.64</v>
      </c>
      <c r="M566" s="28" t="e">
        <f>L566*(VLOOKUP(I566,#REF!,2,FALSE))</f>
        <v>#REF!</v>
      </c>
      <c r="N566" s="11" t="s">
        <v>67</v>
      </c>
      <c r="O566" s="11" t="s">
        <v>68</v>
      </c>
      <c r="P566" s="11" t="s">
        <v>160</v>
      </c>
      <c r="Q566" s="12">
        <v>41264.383356481485</v>
      </c>
      <c r="R566" s="12">
        <v>45281.383356481485</v>
      </c>
      <c r="S566" s="11" t="s">
        <v>70</v>
      </c>
      <c r="T566" s="12">
        <v>45281</v>
      </c>
      <c r="U566" s="11" t="s">
        <v>71</v>
      </c>
      <c r="V566" s="11" t="s">
        <v>104</v>
      </c>
      <c r="W566" s="11" t="s">
        <v>73</v>
      </c>
      <c r="X566" s="11" t="s">
        <v>73</v>
      </c>
      <c r="Y566" s="11" t="s">
        <v>182</v>
      </c>
      <c r="Z566" s="11" t="s">
        <v>171</v>
      </c>
      <c r="AA566" s="11" t="s">
        <v>172</v>
      </c>
      <c r="AB566" s="11" t="s">
        <v>190</v>
      </c>
      <c r="AC566" s="11" t="s">
        <v>78</v>
      </c>
      <c r="AD566" s="12"/>
      <c r="AE566" s="12"/>
      <c r="AF566" s="11"/>
      <c r="AG566" s="11" t="s">
        <v>78</v>
      </c>
      <c r="AH566" s="11" t="s">
        <v>78</v>
      </c>
      <c r="AI566" s="12"/>
      <c r="AJ566" s="11" t="s">
        <v>78</v>
      </c>
      <c r="AK566" s="11" t="s">
        <v>78</v>
      </c>
      <c r="AL566" s="11" t="b">
        <v>0</v>
      </c>
      <c r="AM566" s="11" t="s">
        <v>191</v>
      </c>
      <c r="AN566" s="11" t="b">
        <v>0</v>
      </c>
      <c r="AO566" s="11" t="b">
        <v>0</v>
      </c>
      <c r="AP566" s="11" t="b">
        <v>1</v>
      </c>
      <c r="AQ566" s="11" t="b">
        <v>0</v>
      </c>
      <c r="AR566" s="11" t="b">
        <v>0</v>
      </c>
      <c r="AS566" s="11" t="s">
        <v>84</v>
      </c>
      <c r="AT566" s="11" t="b">
        <v>0</v>
      </c>
      <c r="AU566" s="11" t="s">
        <v>186</v>
      </c>
      <c r="AV566" s="11" t="s">
        <v>192</v>
      </c>
      <c r="AW566" s="11" t="s">
        <v>78</v>
      </c>
      <c r="AX566" s="12">
        <v>41282</v>
      </c>
      <c r="AY566" s="11" t="s">
        <v>85</v>
      </c>
      <c r="AZ566" s="11" t="s">
        <v>86</v>
      </c>
      <c r="BA566" s="11" t="s">
        <v>87</v>
      </c>
      <c r="BB566" s="11" t="b">
        <v>0</v>
      </c>
      <c r="BC566" s="11">
        <v>0</v>
      </c>
      <c r="BD566" s="11">
        <v>0</v>
      </c>
      <c r="BE566" s="11"/>
      <c r="BF566" s="11">
        <v>0</v>
      </c>
      <c r="BG566" s="11"/>
      <c r="BH566" s="11">
        <v>0</v>
      </c>
      <c r="BI566" s="11">
        <v>0</v>
      </c>
      <c r="BJ566" s="13">
        <v>605.64</v>
      </c>
    </row>
    <row r="567" spans="1:62" x14ac:dyDescent="0.25">
      <c r="A567" s="6" t="s">
        <v>193</v>
      </c>
      <c r="B567" s="7" t="s">
        <v>165</v>
      </c>
      <c r="C567" s="7" t="s">
        <v>166</v>
      </c>
      <c r="D567" s="7" t="s">
        <v>194</v>
      </c>
      <c r="E567" s="7" t="s">
        <v>194</v>
      </c>
      <c r="F567" s="7" t="s">
        <v>195</v>
      </c>
      <c r="G567" s="7" t="s">
        <v>194</v>
      </c>
      <c r="H567" s="7" t="s">
        <v>102</v>
      </c>
      <c r="I567" s="7" t="s">
        <v>169</v>
      </c>
      <c r="J567" s="7"/>
      <c r="K567" s="33">
        <v>605.64</v>
      </c>
      <c r="L567" s="33">
        <f t="shared" si="10"/>
        <v>605.64</v>
      </c>
      <c r="M567" s="33" t="e">
        <f>L567*(VLOOKUP(I567,#REF!,2,FALSE))</f>
        <v>#REF!</v>
      </c>
      <c r="N567" s="7" t="s">
        <v>67</v>
      </c>
      <c r="O567" s="7" t="s">
        <v>68</v>
      </c>
      <c r="P567" s="7" t="s">
        <v>160</v>
      </c>
      <c r="Q567" s="8">
        <v>41540.551053240742</v>
      </c>
      <c r="R567" s="8">
        <v>45192</v>
      </c>
      <c r="S567" s="7" t="s">
        <v>70</v>
      </c>
      <c r="T567" s="8">
        <v>45192</v>
      </c>
      <c r="U567" s="7" t="s">
        <v>71</v>
      </c>
      <c r="V567" s="7" t="s">
        <v>104</v>
      </c>
      <c r="W567" s="7" t="s">
        <v>73</v>
      </c>
      <c r="X567" s="7" t="s">
        <v>73</v>
      </c>
      <c r="Y567" s="7" t="s">
        <v>105</v>
      </c>
      <c r="Z567" s="7" t="s">
        <v>171</v>
      </c>
      <c r="AA567" s="7" t="s">
        <v>172</v>
      </c>
      <c r="AB567" s="7" t="s">
        <v>196</v>
      </c>
      <c r="AC567" s="7" t="s">
        <v>78</v>
      </c>
      <c r="AD567" s="8"/>
      <c r="AE567" s="8"/>
      <c r="AF567" s="7"/>
      <c r="AG567" s="7" t="s">
        <v>78</v>
      </c>
      <c r="AH567" s="7" t="s">
        <v>78</v>
      </c>
      <c r="AI567" s="8"/>
      <c r="AJ567" s="7" t="s">
        <v>78</v>
      </c>
      <c r="AK567" s="7" t="s">
        <v>78</v>
      </c>
      <c r="AL567" s="7" t="b">
        <v>0</v>
      </c>
      <c r="AM567" s="7" t="s">
        <v>197</v>
      </c>
      <c r="AN567" s="7" t="b">
        <v>0</v>
      </c>
      <c r="AO567" s="7" t="b">
        <v>0</v>
      </c>
      <c r="AP567" s="7" t="b">
        <v>0</v>
      </c>
      <c r="AQ567" s="7" t="b">
        <v>0</v>
      </c>
      <c r="AR567" s="7" t="b">
        <v>0</v>
      </c>
      <c r="AS567" s="7" t="s">
        <v>84</v>
      </c>
      <c r="AT567" s="7" t="b">
        <v>0</v>
      </c>
      <c r="AU567" s="7" t="s">
        <v>186</v>
      </c>
      <c r="AV567" s="7" t="s">
        <v>78</v>
      </c>
      <c r="AW567" s="7" t="s">
        <v>78</v>
      </c>
      <c r="AX567" s="8">
        <v>41556</v>
      </c>
      <c r="AY567" s="7" t="s">
        <v>85</v>
      </c>
      <c r="AZ567" s="7" t="s">
        <v>86</v>
      </c>
      <c r="BA567" s="7" t="s">
        <v>87</v>
      </c>
      <c r="BB567" s="7" t="b">
        <v>0</v>
      </c>
      <c r="BC567" s="7">
        <v>0</v>
      </c>
      <c r="BD567" s="7">
        <v>0</v>
      </c>
      <c r="BE567" s="7"/>
      <c r="BF567" s="7">
        <v>0</v>
      </c>
      <c r="BG567" s="7"/>
      <c r="BH567" s="7">
        <v>0</v>
      </c>
      <c r="BI567" s="7">
        <v>0</v>
      </c>
      <c r="BJ567" s="9">
        <v>605.64</v>
      </c>
    </row>
    <row r="568" spans="1:62" x14ac:dyDescent="0.25">
      <c r="A568" s="10" t="s">
        <v>2937</v>
      </c>
      <c r="B568" s="11" t="s">
        <v>259</v>
      </c>
      <c r="C568" s="11" t="s">
        <v>260</v>
      </c>
      <c r="D568" s="11" t="s">
        <v>2938</v>
      </c>
      <c r="E568" s="11" t="s">
        <v>2938</v>
      </c>
      <c r="F568" s="11" t="s">
        <v>64</v>
      </c>
      <c r="G568" s="11"/>
      <c r="H568" s="11" t="s">
        <v>65</v>
      </c>
      <c r="I568" s="11" t="s">
        <v>262</v>
      </c>
      <c r="J568" s="11"/>
      <c r="K568" s="28">
        <v>605.87</v>
      </c>
      <c r="L568" s="28">
        <f t="shared" si="10"/>
        <v>605.87</v>
      </c>
      <c r="M568" s="28" t="e">
        <f>L568*(VLOOKUP(I568,#REF!,2,FALSE))</f>
        <v>#REF!</v>
      </c>
      <c r="N568" s="11" t="s">
        <v>67</v>
      </c>
      <c r="O568" s="11" t="s">
        <v>68</v>
      </c>
      <c r="P568" s="11" t="s">
        <v>160</v>
      </c>
      <c r="Q568" s="12">
        <v>44265.67291666667</v>
      </c>
      <c r="R568" s="12">
        <v>45361.67291666667</v>
      </c>
      <c r="S568" s="11" t="s">
        <v>70</v>
      </c>
      <c r="T568" s="12">
        <v>45361</v>
      </c>
      <c r="U568" s="11" t="s">
        <v>71</v>
      </c>
      <c r="V568" s="11" t="s">
        <v>104</v>
      </c>
      <c r="W568" s="11" t="s">
        <v>73</v>
      </c>
      <c r="X568" s="11" t="s">
        <v>73</v>
      </c>
      <c r="Y568" s="11" t="s">
        <v>105</v>
      </c>
      <c r="Z568" s="11" t="s">
        <v>264</v>
      </c>
      <c r="AA568" s="11" t="s">
        <v>2052</v>
      </c>
      <c r="AB568" s="11" t="s">
        <v>2939</v>
      </c>
      <c r="AC568" s="11" t="s">
        <v>2940</v>
      </c>
      <c r="AD568" s="12">
        <v>44929</v>
      </c>
      <c r="AE568" s="12"/>
      <c r="AF568" s="11" t="s">
        <v>1679</v>
      </c>
      <c r="AG568" s="11" t="s">
        <v>1680</v>
      </c>
      <c r="AH568" s="11" t="s">
        <v>2941</v>
      </c>
      <c r="AI568" s="12">
        <v>44929</v>
      </c>
      <c r="AJ568" s="11" t="s">
        <v>78</v>
      </c>
      <c r="AK568" s="11" t="s">
        <v>78</v>
      </c>
      <c r="AL568" s="11" t="b">
        <v>0</v>
      </c>
      <c r="AM568" s="11" t="s">
        <v>2942</v>
      </c>
      <c r="AN568" s="11" t="b">
        <v>0</v>
      </c>
      <c r="AO568" s="11" t="b">
        <v>0</v>
      </c>
      <c r="AP568" s="11" t="b">
        <v>0</v>
      </c>
      <c r="AQ568" s="11" t="b">
        <v>0</v>
      </c>
      <c r="AR568" s="11" t="b">
        <v>0</v>
      </c>
      <c r="AS568" s="11" t="s">
        <v>84</v>
      </c>
      <c r="AT568" s="11" t="b">
        <v>0</v>
      </c>
      <c r="AU568" s="11" t="s">
        <v>1905</v>
      </c>
      <c r="AV568" s="11" t="s">
        <v>78</v>
      </c>
      <c r="AW568" s="11" t="s">
        <v>78</v>
      </c>
      <c r="AX568" s="12">
        <v>44279</v>
      </c>
      <c r="AY568" s="11" t="s">
        <v>85</v>
      </c>
      <c r="AZ568" s="11" t="s">
        <v>86</v>
      </c>
      <c r="BA568" s="11" t="s">
        <v>87</v>
      </c>
      <c r="BB568" s="11" t="b">
        <v>0</v>
      </c>
      <c r="BC568" s="11">
        <v>2</v>
      </c>
      <c r="BD568" s="11">
        <v>2</v>
      </c>
      <c r="BE568" s="11">
        <v>718.63</v>
      </c>
      <c r="BF568" s="11">
        <v>0</v>
      </c>
      <c r="BG568" s="11"/>
      <c r="BH568" s="11">
        <v>0</v>
      </c>
      <c r="BI568" s="11">
        <v>0</v>
      </c>
      <c r="BJ568" s="13">
        <v>605.87</v>
      </c>
    </row>
    <row r="569" spans="1:62" x14ac:dyDescent="0.25">
      <c r="A569" s="10" t="s">
        <v>329</v>
      </c>
      <c r="B569" s="11" t="s">
        <v>61</v>
      </c>
      <c r="C569" s="11" t="s">
        <v>62</v>
      </c>
      <c r="D569" s="11" t="s">
        <v>330</v>
      </c>
      <c r="E569" s="11" t="s">
        <v>330</v>
      </c>
      <c r="F569" s="11" t="s">
        <v>64</v>
      </c>
      <c r="G569" s="11" t="s">
        <v>330</v>
      </c>
      <c r="H569" s="11" t="s">
        <v>65</v>
      </c>
      <c r="I569" s="11" t="s">
        <v>66</v>
      </c>
      <c r="J569" s="11"/>
      <c r="K569" s="28">
        <v>607.54999999999995</v>
      </c>
      <c r="L569" s="28">
        <f t="shared" si="10"/>
        <v>607.54999999999995</v>
      </c>
      <c r="M569" s="28" t="e">
        <f>L569*(VLOOKUP(I569,#REF!,2,FALSE))</f>
        <v>#REF!</v>
      </c>
      <c r="N569" s="11" t="s">
        <v>67</v>
      </c>
      <c r="O569" s="11" t="s">
        <v>68</v>
      </c>
      <c r="P569" s="11" t="s">
        <v>69</v>
      </c>
      <c r="Q569" s="12">
        <v>42586.461782407408</v>
      </c>
      <c r="R569" s="12">
        <v>45508.461782407408</v>
      </c>
      <c r="S569" s="11" t="s">
        <v>70</v>
      </c>
      <c r="T569" s="12">
        <v>45508</v>
      </c>
      <c r="U569" s="11" t="s">
        <v>71</v>
      </c>
      <c r="V569" s="11" t="s">
        <v>104</v>
      </c>
      <c r="W569" s="11" t="s">
        <v>73</v>
      </c>
      <c r="X569" s="11" t="s">
        <v>73</v>
      </c>
      <c r="Y569" s="11" t="s">
        <v>74</v>
      </c>
      <c r="Z569" s="11" t="s">
        <v>75</v>
      </c>
      <c r="AA569" s="11" t="s">
        <v>122</v>
      </c>
      <c r="AB569" s="11" t="s">
        <v>331</v>
      </c>
      <c r="AC569" s="11" t="s">
        <v>78</v>
      </c>
      <c r="AD569" s="12"/>
      <c r="AE569" s="12"/>
      <c r="AF569" s="11"/>
      <c r="AG569" s="11" t="s">
        <v>78</v>
      </c>
      <c r="AH569" s="11" t="s">
        <v>78</v>
      </c>
      <c r="AI569" s="12"/>
      <c r="AJ569" s="11" t="s">
        <v>332</v>
      </c>
      <c r="AK569" s="11" t="s">
        <v>78</v>
      </c>
      <c r="AL569" s="11" t="b">
        <v>0</v>
      </c>
      <c r="AM569" s="11" t="s">
        <v>333</v>
      </c>
      <c r="AN569" s="11" t="b">
        <v>0</v>
      </c>
      <c r="AO569" s="11" t="b">
        <v>0</v>
      </c>
      <c r="AP569" s="11" t="b">
        <v>0</v>
      </c>
      <c r="AQ569" s="11" t="b">
        <v>0</v>
      </c>
      <c r="AR569" s="11" t="b">
        <v>0</v>
      </c>
      <c r="AS569" s="11" t="s">
        <v>84</v>
      </c>
      <c r="AT569" s="11" t="b">
        <v>0</v>
      </c>
      <c r="AU569" s="11" t="s">
        <v>78</v>
      </c>
      <c r="AV569" s="11" t="s">
        <v>78</v>
      </c>
      <c r="AW569" s="11" t="s">
        <v>78</v>
      </c>
      <c r="AX569" s="12">
        <v>42593</v>
      </c>
      <c r="AY569" s="11" t="s">
        <v>85</v>
      </c>
      <c r="AZ569" s="11" t="s">
        <v>86</v>
      </c>
      <c r="BA569" s="11" t="s">
        <v>87</v>
      </c>
      <c r="BB569" s="11" t="b">
        <v>0</v>
      </c>
      <c r="BC569" s="11">
        <v>4</v>
      </c>
      <c r="BD569" s="11">
        <v>4</v>
      </c>
      <c r="BE569" s="11">
        <v>2445.58</v>
      </c>
      <c r="BF569" s="11">
        <v>0</v>
      </c>
      <c r="BG569" s="11"/>
      <c r="BH569" s="11">
        <v>0</v>
      </c>
      <c r="BI569" s="11">
        <v>0</v>
      </c>
      <c r="BJ569" s="13">
        <v>607.54999999999995</v>
      </c>
    </row>
    <row r="570" spans="1:62" x14ac:dyDescent="0.25">
      <c r="A570" s="6" t="s">
        <v>1765</v>
      </c>
      <c r="B570" s="7" t="s">
        <v>1736</v>
      </c>
      <c r="C570" s="7" t="s">
        <v>1737</v>
      </c>
      <c r="D570" s="7" t="s">
        <v>1766</v>
      </c>
      <c r="E570" s="7" t="s">
        <v>1766</v>
      </c>
      <c r="F570" s="7" t="s">
        <v>168</v>
      </c>
      <c r="G570" s="7" t="s">
        <v>1766</v>
      </c>
      <c r="H570" s="7" t="s">
        <v>1767</v>
      </c>
      <c r="I570" s="7" t="s">
        <v>1724</v>
      </c>
      <c r="J570" s="7"/>
      <c r="K570" s="33">
        <v>610.79999999999995</v>
      </c>
      <c r="L570" s="33">
        <f t="shared" si="10"/>
        <v>610.79999999999995</v>
      </c>
      <c r="M570" s="33" t="e">
        <f>L570*(VLOOKUP(I570,#REF!,2,FALSE))</f>
        <v>#REF!</v>
      </c>
      <c r="N570" s="7" t="s">
        <v>67</v>
      </c>
      <c r="O570" s="7" t="s">
        <v>68</v>
      </c>
      <c r="P570" s="7" t="s">
        <v>160</v>
      </c>
      <c r="Q570" s="8">
        <v>43252</v>
      </c>
      <c r="R570" s="8">
        <v>45444.443101851852</v>
      </c>
      <c r="S570" s="7" t="s">
        <v>70</v>
      </c>
      <c r="T570" s="8">
        <v>45170</v>
      </c>
      <c r="U570" s="7" t="s">
        <v>91</v>
      </c>
      <c r="V570" s="7" t="s">
        <v>514</v>
      </c>
      <c r="W570" s="7" t="s">
        <v>73</v>
      </c>
      <c r="X570" s="7" t="s">
        <v>73</v>
      </c>
      <c r="Y570" s="7" t="s">
        <v>105</v>
      </c>
      <c r="Z570" s="7" t="s">
        <v>106</v>
      </c>
      <c r="AA570" s="7" t="s">
        <v>1725</v>
      </c>
      <c r="AB570" s="7" t="s">
        <v>1768</v>
      </c>
      <c r="AC570" s="7" t="s">
        <v>78</v>
      </c>
      <c r="AD570" s="8"/>
      <c r="AE570" s="8"/>
      <c r="AF570" s="7"/>
      <c r="AG570" s="7" t="s">
        <v>78</v>
      </c>
      <c r="AH570" s="7" t="s">
        <v>78</v>
      </c>
      <c r="AI570" s="8"/>
      <c r="AJ570" s="7" t="s">
        <v>1769</v>
      </c>
      <c r="AK570" s="7" t="s">
        <v>78</v>
      </c>
      <c r="AL570" s="7" t="b">
        <v>0</v>
      </c>
      <c r="AM570" s="7" t="s">
        <v>1770</v>
      </c>
      <c r="AN570" s="7" t="b">
        <v>0</v>
      </c>
      <c r="AO570" s="7" t="b">
        <v>0</v>
      </c>
      <c r="AP570" s="7" t="b">
        <v>0</v>
      </c>
      <c r="AQ570" s="7" t="b">
        <v>0</v>
      </c>
      <c r="AR570" s="7" t="b">
        <v>0</v>
      </c>
      <c r="AS570" s="7" t="s">
        <v>96</v>
      </c>
      <c r="AT570" s="7" t="b">
        <v>0</v>
      </c>
      <c r="AU570" s="7" t="s">
        <v>1771</v>
      </c>
      <c r="AV570" s="7" t="s">
        <v>78</v>
      </c>
      <c r="AW570" s="7" t="s">
        <v>78</v>
      </c>
      <c r="AX570" s="8">
        <v>43279</v>
      </c>
      <c r="AY570" s="7" t="s">
        <v>85</v>
      </c>
      <c r="AZ570" s="7" t="s">
        <v>86</v>
      </c>
      <c r="BA570" s="7" t="s">
        <v>87</v>
      </c>
      <c r="BB570" s="7" t="b">
        <v>0</v>
      </c>
      <c r="BC570" s="7">
        <v>0</v>
      </c>
      <c r="BD570" s="7">
        <v>0</v>
      </c>
      <c r="BE570" s="7"/>
      <c r="BF570" s="7">
        <v>0</v>
      </c>
      <c r="BG570" s="7"/>
      <c r="BH570" s="7">
        <v>0</v>
      </c>
      <c r="BI570" s="7">
        <v>0</v>
      </c>
      <c r="BJ570" s="9">
        <v>610.79999999999995</v>
      </c>
    </row>
    <row r="571" spans="1:62" x14ac:dyDescent="0.25">
      <c r="A571" s="10" t="s">
        <v>3038</v>
      </c>
      <c r="B571" s="11" t="s">
        <v>2147</v>
      </c>
      <c r="C571" s="11" t="s">
        <v>2148</v>
      </c>
      <c r="D571" s="11" t="s">
        <v>167</v>
      </c>
      <c r="E571" s="11" t="s">
        <v>167</v>
      </c>
      <c r="F571" s="11" t="s">
        <v>168</v>
      </c>
      <c r="G571" s="11" t="s">
        <v>167</v>
      </c>
      <c r="H571" s="11" t="s">
        <v>2995</v>
      </c>
      <c r="I571" s="11" t="s">
        <v>2150</v>
      </c>
      <c r="J571" s="11"/>
      <c r="K571" s="28">
        <v>612.34</v>
      </c>
      <c r="L571" s="28">
        <f t="shared" si="10"/>
        <v>612.34</v>
      </c>
      <c r="M571" s="28" t="e">
        <f>L571*(VLOOKUP(I571,#REF!,2,FALSE))</f>
        <v>#REF!</v>
      </c>
      <c r="N571" s="11" t="s">
        <v>67</v>
      </c>
      <c r="O571" s="11" t="s">
        <v>68</v>
      </c>
      <c r="P571" s="11" t="s">
        <v>160</v>
      </c>
      <c r="Q571" s="12">
        <v>44302.594710648147</v>
      </c>
      <c r="R571" s="12">
        <v>45398.594710648147</v>
      </c>
      <c r="S571" s="11" t="s">
        <v>70</v>
      </c>
      <c r="T571" s="12">
        <v>45398</v>
      </c>
      <c r="U571" s="11" t="s">
        <v>71</v>
      </c>
      <c r="V571" s="11" t="s">
        <v>104</v>
      </c>
      <c r="W571" s="11" t="s">
        <v>73</v>
      </c>
      <c r="X571" s="11" t="s">
        <v>73</v>
      </c>
      <c r="Y571" s="11" t="s">
        <v>74</v>
      </c>
      <c r="Z571" s="11" t="s">
        <v>171</v>
      </c>
      <c r="AA571" s="11" t="s">
        <v>2972</v>
      </c>
      <c r="AB571" s="11" t="s">
        <v>3039</v>
      </c>
      <c r="AC571" s="11" t="s">
        <v>78</v>
      </c>
      <c r="AD571" s="12"/>
      <c r="AE571" s="12"/>
      <c r="AF571" s="11"/>
      <c r="AG571" s="11" t="s">
        <v>78</v>
      </c>
      <c r="AH571" s="11" t="s">
        <v>78</v>
      </c>
      <c r="AI571" s="12"/>
      <c r="AJ571" s="11" t="s">
        <v>78</v>
      </c>
      <c r="AK571" s="11" t="s">
        <v>78</v>
      </c>
      <c r="AL571" s="11" t="b">
        <v>0</v>
      </c>
      <c r="AM571" s="11" t="s">
        <v>3040</v>
      </c>
      <c r="AN571" s="11" t="b">
        <v>1</v>
      </c>
      <c r="AO571" s="11" t="b">
        <v>0</v>
      </c>
      <c r="AP571" s="11" t="b">
        <v>0</v>
      </c>
      <c r="AQ571" s="11" t="b">
        <v>0</v>
      </c>
      <c r="AR571" s="11" t="b">
        <v>0</v>
      </c>
      <c r="AS571" s="11" t="s">
        <v>84</v>
      </c>
      <c r="AT571" s="11" t="b">
        <v>0</v>
      </c>
      <c r="AU571" s="11" t="s">
        <v>3000</v>
      </c>
      <c r="AV571" s="11" t="s">
        <v>78</v>
      </c>
      <c r="AW571" s="11" t="s">
        <v>78</v>
      </c>
      <c r="AX571" s="12">
        <v>44308</v>
      </c>
      <c r="AY571" s="11" t="s">
        <v>85</v>
      </c>
      <c r="AZ571" s="11" t="s">
        <v>86</v>
      </c>
      <c r="BA571" s="11" t="s">
        <v>87</v>
      </c>
      <c r="BB571" s="11" t="b">
        <v>0</v>
      </c>
      <c r="BC571" s="11">
        <v>0</v>
      </c>
      <c r="BD571" s="11">
        <v>0</v>
      </c>
      <c r="BE571" s="11"/>
      <c r="BF571" s="11">
        <v>0</v>
      </c>
      <c r="BG571" s="11"/>
      <c r="BH571" s="11">
        <v>0</v>
      </c>
      <c r="BI571" s="11">
        <v>0</v>
      </c>
      <c r="BJ571" s="13">
        <v>612.34</v>
      </c>
    </row>
    <row r="572" spans="1:62" x14ac:dyDescent="0.25">
      <c r="A572" s="6" t="s">
        <v>768</v>
      </c>
      <c r="B572" s="7" t="s">
        <v>225</v>
      </c>
      <c r="C572" s="7" t="s">
        <v>226</v>
      </c>
      <c r="D572" s="7" t="s">
        <v>391</v>
      </c>
      <c r="E572" s="7" t="s">
        <v>391</v>
      </c>
      <c r="F572" s="7" t="s">
        <v>168</v>
      </c>
      <c r="G572" s="7" t="s">
        <v>391</v>
      </c>
      <c r="H572" s="7" t="s">
        <v>281</v>
      </c>
      <c r="I572" s="7" t="s">
        <v>66</v>
      </c>
      <c r="J572" s="7" t="s">
        <v>320</v>
      </c>
      <c r="K572" s="33">
        <v>615.73</v>
      </c>
      <c r="L572" s="33">
        <f t="shared" si="10"/>
        <v>615.73</v>
      </c>
      <c r="M572" s="33" t="e">
        <f>L572*(VLOOKUP(I572,#REF!,2,FALSE))</f>
        <v>#REF!</v>
      </c>
      <c r="N572" s="7" t="s">
        <v>67</v>
      </c>
      <c r="O572" s="7" t="s">
        <v>68</v>
      </c>
      <c r="P572" s="7" t="s">
        <v>160</v>
      </c>
      <c r="Q572" s="8">
        <v>44896</v>
      </c>
      <c r="R572" s="8">
        <v>45261.455439814818</v>
      </c>
      <c r="S572" s="7" t="s">
        <v>70</v>
      </c>
      <c r="T572" s="8">
        <v>45261</v>
      </c>
      <c r="U572" s="7" t="s">
        <v>71</v>
      </c>
      <c r="V572" s="7" t="s">
        <v>104</v>
      </c>
      <c r="W572" s="7" t="s">
        <v>73</v>
      </c>
      <c r="X572" s="7" t="s">
        <v>73</v>
      </c>
      <c r="Y572" s="7" t="s">
        <v>287</v>
      </c>
      <c r="Z572" s="7" t="s">
        <v>75</v>
      </c>
      <c r="AA572" s="7" t="s">
        <v>122</v>
      </c>
      <c r="AB572" s="7" t="s">
        <v>769</v>
      </c>
      <c r="AC572" s="7" t="s">
        <v>78</v>
      </c>
      <c r="AD572" s="8"/>
      <c r="AE572" s="8"/>
      <c r="AF572" s="7"/>
      <c r="AG572" s="7" t="s">
        <v>78</v>
      </c>
      <c r="AH572" s="7" t="s">
        <v>78</v>
      </c>
      <c r="AI572" s="8"/>
      <c r="AJ572" s="7" t="s">
        <v>770</v>
      </c>
      <c r="AK572" s="7" t="s">
        <v>78</v>
      </c>
      <c r="AL572" s="7" t="b">
        <v>0</v>
      </c>
      <c r="AM572" s="7" t="s">
        <v>771</v>
      </c>
      <c r="AN572" s="7" t="b">
        <v>0</v>
      </c>
      <c r="AO572" s="7" t="b">
        <v>0</v>
      </c>
      <c r="AP572" s="7" t="b">
        <v>0</v>
      </c>
      <c r="AQ572" s="7" t="b">
        <v>0</v>
      </c>
      <c r="AR572" s="7" t="b">
        <v>0</v>
      </c>
      <c r="AS572" s="7" t="s">
        <v>84</v>
      </c>
      <c r="AT572" s="7" t="b">
        <v>0</v>
      </c>
      <c r="AU572" s="7" t="s">
        <v>710</v>
      </c>
      <c r="AV572" s="7" t="s">
        <v>78</v>
      </c>
      <c r="AW572" s="7" t="s">
        <v>78</v>
      </c>
      <c r="AX572" s="8">
        <v>44889</v>
      </c>
      <c r="AY572" s="7" t="s">
        <v>85</v>
      </c>
      <c r="AZ572" s="7" t="s">
        <v>86</v>
      </c>
      <c r="BA572" s="7" t="s">
        <v>87</v>
      </c>
      <c r="BB572" s="7" t="b">
        <v>0</v>
      </c>
      <c r="BC572" s="7">
        <v>0</v>
      </c>
      <c r="BD572" s="7">
        <v>0</v>
      </c>
      <c r="BE572" s="7"/>
      <c r="BF572" s="7">
        <v>0</v>
      </c>
      <c r="BG572" s="7"/>
      <c r="BH572" s="7">
        <v>0</v>
      </c>
      <c r="BI572" s="7">
        <v>0</v>
      </c>
      <c r="BJ572" s="9">
        <v>615.73</v>
      </c>
    </row>
    <row r="573" spans="1:62" x14ac:dyDescent="0.25">
      <c r="A573" s="10" t="s">
        <v>474</v>
      </c>
      <c r="B573" s="11" t="s">
        <v>61</v>
      </c>
      <c r="C573" s="11" t="s">
        <v>62</v>
      </c>
      <c r="D573" s="11" t="s">
        <v>422</v>
      </c>
      <c r="E573" s="11" t="s">
        <v>422</v>
      </c>
      <c r="F573" s="11" t="s">
        <v>64</v>
      </c>
      <c r="G573" s="11" t="s">
        <v>422</v>
      </c>
      <c r="H573" s="11" t="s">
        <v>296</v>
      </c>
      <c r="I573" s="11" t="s">
        <v>66</v>
      </c>
      <c r="J573" s="11" t="s">
        <v>347</v>
      </c>
      <c r="K573" s="28">
        <v>617.27</v>
      </c>
      <c r="L573" s="28">
        <f t="shared" si="10"/>
        <v>617.27</v>
      </c>
      <c r="M573" s="28" t="e">
        <f>L573*(VLOOKUP(I573,#REF!,2,FALSE))</f>
        <v>#REF!</v>
      </c>
      <c r="N573" s="11" t="s">
        <v>67</v>
      </c>
      <c r="O573" s="11" t="s">
        <v>68</v>
      </c>
      <c r="P573" s="11" t="s">
        <v>69</v>
      </c>
      <c r="Q573" s="12">
        <v>43371.566712962966</v>
      </c>
      <c r="R573" s="12">
        <v>45197.566712962966</v>
      </c>
      <c r="S573" s="11" t="s">
        <v>70</v>
      </c>
      <c r="T573" s="12">
        <v>45197</v>
      </c>
      <c r="U573" s="11" t="s">
        <v>71</v>
      </c>
      <c r="V573" s="11" t="s">
        <v>104</v>
      </c>
      <c r="W573" s="11" t="s">
        <v>73</v>
      </c>
      <c r="X573" s="11" t="s">
        <v>73</v>
      </c>
      <c r="Y573" s="11" t="s">
        <v>74</v>
      </c>
      <c r="Z573" s="11" t="s">
        <v>75</v>
      </c>
      <c r="AA573" s="11" t="s">
        <v>76</v>
      </c>
      <c r="AB573" s="11" t="s">
        <v>475</v>
      </c>
      <c r="AC573" s="11" t="s">
        <v>78</v>
      </c>
      <c r="AD573" s="12"/>
      <c r="AE573" s="12"/>
      <c r="AF573" s="11"/>
      <c r="AG573" s="11" t="s">
        <v>78</v>
      </c>
      <c r="AH573" s="11" t="s">
        <v>78</v>
      </c>
      <c r="AI573" s="12"/>
      <c r="AJ573" s="11" t="s">
        <v>78</v>
      </c>
      <c r="AK573" s="11" t="s">
        <v>78</v>
      </c>
      <c r="AL573" s="11" t="b">
        <v>0</v>
      </c>
      <c r="AM573" s="11" t="s">
        <v>476</v>
      </c>
      <c r="AN573" s="11" t="b">
        <v>0</v>
      </c>
      <c r="AO573" s="11" t="b">
        <v>0</v>
      </c>
      <c r="AP573" s="11" t="b">
        <v>0</v>
      </c>
      <c r="AQ573" s="11" t="b">
        <v>0</v>
      </c>
      <c r="AR573" s="11" t="b">
        <v>0</v>
      </c>
      <c r="AS573" s="11" t="s">
        <v>84</v>
      </c>
      <c r="AT573" s="11" t="b">
        <v>0</v>
      </c>
      <c r="AU573" s="11" t="s">
        <v>78</v>
      </c>
      <c r="AV573" s="11" t="s">
        <v>78</v>
      </c>
      <c r="AW573" s="11" t="s">
        <v>78</v>
      </c>
      <c r="AX573" s="12">
        <v>43382</v>
      </c>
      <c r="AY573" s="11" t="s">
        <v>85</v>
      </c>
      <c r="AZ573" s="11" t="s">
        <v>86</v>
      </c>
      <c r="BA573" s="11" t="s">
        <v>87</v>
      </c>
      <c r="BB573" s="11" t="b">
        <v>0</v>
      </c>
      <c r="BC573" s="11">
        <v>0</v>
      </c>
      <c r="BD573" s="11">
        <v>0</v>
      </c>
      <c r="BE573" s="11"/>
      <c r="BF573" s="11">
        <v>0</v>
      </c>
      <c r="BG573" s="11"/>
      <c r="BH573" s="11">
        <v>0</v>
      </c>
      <c r="BI573" s="11">
        <v>0</v>
      </c>
      <c r="BJ573" s="13">
        <v>617.27</v>
      </c>
    </row>
    <row r="574" spans="1:62" x14ac:dyDescent="0.25">
      <c r="A574" s="6" t="s">
        <v>3114</v>
      </c>
      <c r="B574" s="7" t="s">
        <v>2967</v>
      </c>
      <c r="C574" s="7" t="s">
        <v>2968</v>
      </c>
      <c r="D574" s="7" t="s">
        <v>3115</v>
      </c>
      <c r="E574" s="7" t="s">
        <v>3115</v>
      </c>
      <c r="F574" s="7" t="s">
        <v>181</v>
      </c>
      <c r="G574" s="7" t="s">
        <v>3115</v>
      </c>
      <c r="H574" s="7" t="s">
        <v>2970</v>
      </c>
      <c r="I574" s="7" t="s">
        <v>3116</v>
      </c>
      <c r="J574" s="7" t="s">
        <v>2983</v>
      </c>
      <c r="K574" s="33">
        <v>617.57000000000005</v>
      </c>
      <c r="L574" s="33">
        <f t="shared" si="10"/>
        <v>617.57000000000005</v>
      </c>
      <c r="M574" s="33" t="e">
        <f>L574*(VLOOKUP(I574,#REF!,2,FALSE))</f>
        <v>#REF!</v>
      </c>
      <c r="N574" s="7" t="s">
        <v>67</v>
      </c>
      <c r="O574" s="7" t="s">
        <v>68</v>
      </c>
      <c r="P574" s="7" t="s">
        <v>160</v>
      </c>
      <c r="Q574" s="8">
        <v>40977.714247685188</v>
      </c>
      <c r="R574" s="8">
        <v>45360.350347222222</v>
      </c>
      <c r="S574" s="7" t="s">
        <v>70</v>
      </c>
      <c r="T574" s="8">
        <v>45360</v>
      </c>
      <c r="U574" s="7" t="s">
        <v>71</v>
      </c>
      <c r="V574" s="7" t="s">
        <v>104</v>
      </c>
      <c r="W574" s="7" t="s">
        <v>73</v>
      </c>
      <c r="X574" s="7" t="s">
        <v>73</v>
      </c>
      <c r="Y574" s="7" t="s">
        <v>92</v>
      </c>
      <c r="Z574" s="7" t="s">
        <v>171</v>
      </c>
      <c r="AA574" s="7" t="s">
        <v>2972</v>
      </c>
      <c r="AB574" s="7" t="s">
        <v>3117</v>
      </c>
      <c r="AC574" s="7" t="s">
        <v>3118</v>
      </c>
      <c r="AD574" s="8"/>
      <c r="AE574" s="8"/>
      <c r="AF574" s="7"/>
      <c r="AG574" s="7" t="s">
        <v>78</v>
      </c>
      <c r="AH574" s="7" t="s">
        <v>78</v>
      </c>
      <c r="AI574" s="8"/>
      <c r="AJ574" s="7" t="s">
        <v>3119</v>
      </c>
      <c r="AK574" s="7" t="s">
        <v>78</v>
      </c>
      <c r="AL574" s="7" t="b">
        <v>0</v>
      </c>
      <c r="AM574" s="7" t="s">
        <v>3120</v>
      </c>
      <c r="AN574" s="7" t="b">
        <v>0</v>
      </c>
      <c r="AO574" s="7" t="b">
        <v>0</v>
      </c>
      <c r="AP574" s="7" t="b">
        <v>0</v>
      </c>
      <c r="AQ574" s="7" t="b">
        <v>0</v>
      </c>
      <c r="AR574" s="7" t="b">
        <v>0</v>
      </c>
      <c r="AS574" s="7" t="s">
        <v>84</v>
      </c>
      <c r="AT574" s="7" t="b">
        <v>0</v>
      </c>
      <c r="AU574" s="7" t="s">
        <v>2991</v>
      </c>
      <c r="AV574" s="7" t="s">
        <v>78</v>
      </c>
      <c r="AW574" s="7" t="s">
        <v>78</v>
      </c>
      <c r="AX574" s="8">
        <v>42080</v>
      </c>
      <c r="AY574" s="7" t="s">
        <v>85</v>
      </c>
      <c r="AZ574" s="7" t="s">
        <v>86</v>
      </c>
      <c r="BA574" s="7" t="s">
        <v>87</v>
      </c>
      <c r="BB574" s="7" t="b">
        <v>0</v>
      </c>
      <c r="BC574" s="7">
        <v>0</v>
      </c>
      <c r="BD574" s="7">
        <v>0</v>
      </c>
      <c r="BE574" s="7"/>
      <c r="BF574" s="7">
        <v>0</v>
      </c>
      <c r="BG574" s="7"/>
      <c r="BH574" s="7">
        <v>0</v>
      </c>
      <c r="BI574" s="7">
        <v>0</v>
      </c>
      <c r="BJ574" s="9">
        <v>617.57000000000005</v>
      </c>
    </row>
    <row r="575" spans="1:62" x14ac:dyDescent="0.25">
      <c r="A575" s="10" t="s">
        <v>1560</v>
      </c>
      <c r="B575" s="11" t="s">
        <v>1299</v>
      </c>
      <c r="C575" s="11" t="s">
        <v>1300</v>
      </c>
      <c r="D575" s="11" t="s">
        <v>1557</v>
      </c>
      <c r="E575" s="11" t="s">
        <v>1557</v>
      </c>
      <c r="F575" s="11" t="s">
        <v>64</v>
      </c>
      <c r="G575" s="11" t="s">
        <v>1557</v>
      </c>
      <c r="H575" s="11" t="s">
        <v>65</v>
      </c>
      <c r="I575" s="11" t="s">
        <v>1303</v>
      </c>
      <c r="J575" s="11"/>
      <c r="K575" s="25">
        <v>620</v>
      </c>
      <c r="L575" s="25">
        <f t="shared" si="10"/>
        <v>620</v>
      </c>
      <c r="M575" s="25" t="e">
        <f>L575*(VLOOKUP(I575,#REF!,2,FALSE))</f>
        <v>#REF!</v>
      </c>
      <c r="N575" s="11" t="s">
        <v>67</v>
      </c>
      <c r="O575" s="11" t="s">
        <v>68</v>
      </c>
      <c r="P575" s="11" t="s">
        <v>69</v>
      </c>
      <c r="Q575" s="12">
        <v>38727</v>
      </c>
      <c r="R575" s="12">
        <v>45301</v>
      </c>
      <c r="S575" s="11" t="s">
        <v>78</v>
      </c>
      <c r="T575" s="12">
        <v>45301</v>
      </c>
      <c r="U575" s="11" t="s">
        <v>91</v>
      </c>
      <c r="V575" s="11" t="s">
        <v>104</v>
      </c>
      <c r="W575" s="11" t="s">
        <v>73</v>
      </c>
      <c r="X575" s="11" t="s">
        <v>73</v>
      </c>
      <c r="Y575" s="11" t="s">
        <v>74</v>
      </c>
      <c r="Z575" s="11" t="s">
        <v>106</v>
      </c>
      <c r="AA575" s="11" t="s">
        <v>1524</v>
      </c>
      <c r="AB575" s="11" t="s">
        <v>1561</v>
      </c>
      <c r="AC575" s="11" t="s">
        <v>78</v>
      </c>
      <c r="AD575" s="12"/>
      <c r="AE575" s="12"/>
      <c r="AF575" s="11"/>
      <c r="AG575" s="11" t="s">
        <v>78</v>
      </c>
      <c r="AH575" s="11" t="s">
        <v>78</v>
      </c>
      <c r="AI575" s="12"/>
      <c r="AJ575" s="11" t="s">
        <v>78</v>
      </c>
      <c r="AK575" s="11" t="s">
        <v>78</v>
      </c>
      <c r="AL575" s="11" t="b">
        <v>1</v>
      </c>
      <c r="AM575" s="11" t="s">
        <v>1562</v>
      </c>
      <c r="AN575" s="11" t="b">
        <v>0</v>
      </c>
      <c r="AO575" s="11" t="b">
        <v>0</v>
      </c>
      <c r="AP575" s="11" t="b">
        <v>0</v>
      </c>
      <c r="AQ575" s="11" t="b">
        <v>0</v>
      </c>
      <c r="AR575" s="11" t="b">
        <v>0</v>
      </c>
      <c r="AS575" s="11" t="s">
        <v>96</v>
      </c>
      <c r="AT575" s="11" t="b">
        <v>0</v>
      </c>
      <c r="AU575" s="11" t="s">
        <v>78</v>
      </c>
      <c r="AV575" s="11" t="s">
        <v>78</v>
      </c>
      <c r="AW575" s="11" t="s">
        <v>78</v>
      </c>
      <c r="AX575" s="12">
        <v>38727</v>
      </c>
      <c r="AY575" s="11" t="s">
        <v>85</v>
      </c>
      <c r="AZ575" s="11" t="s">
        <v>86</v>
      </c>
      <c r="BA575" s="11" t="s">
        <v>87</v>
      </c>
      <c r="BB575" s="11" t="b">
        <v>0</v>
      </c>
      <c r="BC575" s="11">
        <v>0</v>
      </c>
      <c r="BD575" s="11">
        <v>0</v>
      </c>
      <c r="BE575" s="11"/>
      <c r="BF575" s="11">
        <v>0</v>
      </c>
      <c r="BG575" s="11"/>
      <c r="BH575" s="11">
        <v>0</v>
      </c>
      <c r="BI575" s="11">
        <v>0</v>
      </c>
      <c r="BJ575" s="13">
        <v>620</v>
      </c>
    </row>
    <row r="576" spans="1:62" x14ac:dyDescent="0.25">
      <c r="A576" s="10" t="s">
        <v>1497</v>
      </c>
      <c r="B576" s="11" t="s">
        <v>1395</v>
      </c>
      <c r="C576" s="11" t="s">
        <v>1396</v>
      </c>
      <c r="D576" s="11" t="s">
        <v>1498</v>
      </c>
      <c r="E576" s="11" t="s">
        <v>1498</v>
      </c>
      <c r="F576" s="11" t="s">
        <v>64</v>
      </c>
      <c r="G576" s="11" t="s">
        <v>1498</v>
      </c>
      <c r="H576" s="11" t="s">
        <v>281</v>
      </c>
      <c r="I576" s="11" t="s">
        <v>1397</v>
      </c>
      <c r="J576" s="11" t="s">
        <v>1406</v>
      </c>
      <c r="K576" s="28">
        <v>620.13</v>
      </c>
      <c r="L576" s="28">
        <f t="shared" si="10"/>
        <v>620.13</v>
      </c>
      <c r="M576" s="28" t="e">
        <f>L576*(VLOOKUP(I576,#REF!,2,FALSE))</f>
        <v>#REF!</v>
      </c>
      <c r="N576" s="11" t="s">
        <v>67</v>
      </c>
      <c r="O576" s="11" t="s">
        <v>68</v>
      </c>
      <c r="P576" s="11" t="s">
        <v>69</v>
      </c>
      <c r="Q576" s="12">
        <v>41929.48233796296</v>
      </c>
      <c r="R576" s="12">
        <v>45216.48233796296</v>
      </c>
      <c r="S576" s="11" t="s">
        <v>70</v>
      </c>
      <c r="T576" s="12">
        <v>45216</v>
      </c>
      <c r="U576" s="11" t="s">
        <v>71</v>
      </c>
      <c r="V576" s="11" t="s">
        <v>104</v>
      </c>
      <c r="W576" s="11" t="s">
        <v>73</v>
      </c>
      <c r="X576" s="11" t="s">
        <v>73</v>
      </c>
      <c r="Y576" s="11" t="s">
        <v>74</v>
      </c>
      <c r="Z576" s="11" t="s">
        <v>106</v>
      </c>
      <c r="AA576" s="11" t="s">
        <v>1421</v>
      </c>
      <c r="AB576" s="11" t="s">
        <v>1499</v>
      </c>
      <c r="AC576" s="11" t="s">
        <v>78</v>
      </c>
      <c r="AD576" s="12"/>
      <c r="AE576" s="12"/>
      <c r="AF576" s="11"/>
      <c r="AG576" s="11" t="s">
        <v>78</v>
      </c>
      <c r="AH576" s="11" t="s">
        <v>78</v>
      </c>
      <c r="AI576" s="12"/>
      <c r="AJ576" s="11" t="s">
        <v>1500</v>
      </c>
      <c r="AK576" s="11" t="s">
        <v>78</v>
      </c>
      <c r="AL576" s="11" t="b">
        <v>0</v>
      </c>
      <c r="AM576" s="11" t="s">
        <v>1501</v>
      </c>
      <c r="AN576" s="11" t="b">
        <v>0</v>
      </c>
      <c r="AO576" s="11" t="b">
        <v>0</v>
      </c>
      <c r="AP576" s="11" t="b">
        <v>0</v>
      </c>
      <c r="AQ576" s="11" t="b">
        <v>0</v>
      </c>
      <c r="AR576" s="11" t="b">
        <v>0</v>
      </c>
      <c r="AS576" s="11" t="s">
        <v>84</v>
      </c>
      <c r="AT576" s="11" t="b">
        <v>0</v>
      </c>
      <c r="AU576" s="11" t="s">
        <v>317</v>
      </c>
      <c r="AV576" s="11" t="s">
        <v>78</v>
      </c>
      <c r="AW576" s="11" t="s">
        <v>78</v>
      </c>
      <c r="AX576" s="12">
        <v>41911</v>
      </c>
      <c r="AY576" s="11" t="s">
        <v>85</v>
      </c>
      <c r="AZ576" s="11" t="s">
        <v>86</v>
      </c>
      <c r="BA576" s="11" t="s">
        <v>87</v>
      </c>
      <c r="BB576" s="11" t="b">
        <v>0</v>
      </c>
      <c r="BC576" s="11">
        <v>1</v>
      </c>
      <c r="BD576" s="11">
        <v>0</v>
      </c>
      <c r="BE576" s="11">
        <v>0</v>
      </c>
      <c r="BF576" s="11">
        <v>0</v>
      </c>
      <c r="BG576" s="11"/>
      <c r="BH576" s="11">
        <v>0</v>
      </c>
      <c r="BI576" s="11">
        <v>0</v>
      </c>
      <c r="BJ576" s="13">
        <v>620.13</v>
      </c>
    </row>
    <row r="577" spans="1:62" x14ac:dyDescent="0.25">
      <c r="A577" s="10" t="s">
        <v>545</v>
      </c>
      <c r="B577" s="11" t="s">
        <v>61</v>
      </c>
      <c r="C577" s="11" t="s">
        <v>62</v>
      </c>
      <c r="D577" s="11" t="s">
        <v>546</v>
      </c>
      <c r="E577" s="11" t="s">
        <v>546</v>
      </c>
      <c r="F577" s="11" t="s">
        <v>64</v>
      </c>
      <c r="G577" s="11" t="s">
        <v>546</v>
      </c>
      <c r="H577" s="11" t="s">
        <v>456</v>
      </c>
      <c r="I577" s="11" t="s">
        <v>66</v>
      </c>
      <c r="J577" s="11"/>
      <c r="K577" s="28">
        <v>623.76</v>
      </c>
      <c r="L577" s="28">
        <f t="shared" si="10"/>
        <v>623.76</v>
      </c>
      <c r="M577" s="28" t="e">
        <f>L577*(VLOOKUP(I577,#REF!,2,FALSE))</f>
        <v>#REF!</v>
      </c>
      <c r="N577" s="11" t="s">
        <v>67</v>
      </c>
      <c r="O577" s="11" t="s">
        <v>68</v>
      </c>
      <c r="P577" s="11" t="s">
        <v>69</v>
      </c>
      <c r="Q577" s="12">
        <v>43669.364641203705</v>
      </c>
      <c r="R577" s="12">
        <v>45496</v>
      </c>
      <c r="S577" s="11" t="s">
        <v>70</v>
      </c>
      <c r="T577" s="12">
        <v>45192</v>
      </c>
      <c r="U577" s="11" t="s">
        <v>91</v>
      </c>
      <c r="V577" s="11" t="s">
        <v>514</v>
      </c>
      <c r="W577" s="11" t="s">
        <v>73</v>
      </c>
      <c r="X577" s="11" t="s">
        <v>73</v>
      </c>
      <c r="Y577" s="11" t="s">
        <v>74</v>
      </c>
      <c r="Z577" s="11" t="s">
        <v>75</v>
      </c>
      <c r="AA577" s="11" t="s">
        <v>122</v>
      </c>
      <c r="AB577" s="11" t="s">
        <v>547</v>
      </c>
      <c r="AC577" s="11" t="s">
        <v>78</v>
      </c>
      <c r="AD577" s="12"/>
      <c r="AE577" s="12"/>
      <c r="AF577" s="11"/>
      <c r="AG577" s="11" t="s">
        <v>78</v>
      </c>
      <c r="AH577" s="11" t="s">
        <v>78</v>
      </c>
      <c r="AI577" s="12"/>
      <c r="AJ577" s="11" t="s">
        <v>78</v>
      </c>
      <c r="AK577" s="11" t="s">
        <v>78</v>
      </c>
      <c r="AL577" s="11" t="b">
        <v>0</v>
      </c>
      <c r="AM577" s="11" t="s">
        <v>548</v>
      </c>
      <c r="AN577" s="11" t="b">
        <v>0</v>
      </c>
      <c r="AO577" s="11" t="b">
        <v>0</v>
      </c>
      <c r="AP577" s="11" t="b">
        <v>0</v>
      </c>
      <c r="AQ577" s="11" t="b">
        <v>0</v>
      </c>
      <c r="AR577" s="11" t="b">
        <v>0</v>
      </c>
      <c r="AS577" s="11" t="s">
        <v>96</v>
      </c>
      <c r="AT577" s="11" t="b">
        <v>0</v>
      </c>
      <c r="AU577" s="11" t="s">
        <v>78</v>
      </c>
      <c r="AV577" s="11" t="s">
        <v>78</v>
      </c>
      <c r="AW577" s="11" t="s">
        <v>78</v>
      </c>
      <c r="AX577" s="12">
        <v>43677</v>
      </c>
      <c r="AY577" s="11" t="s">
        <v>85</v>
      </c>
      <c r="AZ577" s="11" t="s">
        <v>86</v>
      </c>
      <c r="BA577" s="11" t="s">
        <v>87</v>
      </c>
      <c r="BB577" s="11" t="b">
        <v>0</v>
      </c>
      <c r="BC577" s="11">
        <v>0</v>
      </c>
      <c r="BD577" s="11">
        <v>0</v>
      </c>
      <c r="BE577" s="11"/>
      <c r="BF577" s="11">
        <v>0</v>
      </c>
      <c r="BG577" s="11"/>
      <c r="BH577" s="11">
        <v>0</v>
      </c>
      <c r="BI577" s="11">
        <v>0</v>
      </c>
      <c r="BJ577" s="13">
        <v>623.76</v>
      </c>
    </row>
    <row r="578" spans="1:62" x14ac:dyDescent="0.25">
      <c r="A578" s="6" t="s">
        <v>3199</v>
      </c>
      <c r="B578" s="7" t="s">
        <v>259</v>
      </c>
      <c r="C578" s="7" t="s">
        <v>260</v>
      </c>
      <c r="D578" s="7" t="s">
        <v>3200</v>
      </c>
      <c r="E578" s="7" t="s">
        <v>1149</v>
      </c>
      <c r="F578" s="7" t="s">
        <v>168</v>
      </c>
      <c r="G578" s="7" t="s">
        <v>1149</v>
      </c>
      <c r="H578" s="7" t="s">
        <v>2330</v>
      </c>
      <c r="I578" s="7" t="s">
        <v>262</v>
      </c>
      <c r="J578" s="7"/>
      <c r="K578" s="33">
        <v>629.32000000000005</v>
      </c>
      <c r="L578" s="33">
        <f t="shared" si="10"/>
        <v>629.32000000000005</v>
      </c>
      <c r="M578" s="33" t="e">
        <f>L578*(VLOOKUP(I578,#REF!,2,FALSE))</f>
        <v>#REF!</v>
      </c>
      <c r="N578" s="7" t="s">
        <v>67</v>
      </c>
      <c r="O578" s="7" t="s">
        <v>68</v>
      </c>
      <c r="P578" s="7" t="s">
        <v>160</v>
      </c>
      <c r="Q578" s="8">
        <v>41344.52884259259</v>
      </c>
      <c r="R578" s="8">
        <v>45362.52884259259</v>
      </c>
      <c r="S578" s="7" t="s">
        <v>70</v>
      </c>
      <c r="T578" s="8">
        <v>45180</v>
      </c>
      <c r="U578" s="7" t="s">
        <v>71</v>
      </c>
      <c r="V578" s="7" t="s">
        <v>72</v>
      </c>
      <c r="W578" s="7" t="s">
        <v>73</v>
      </c>
      <c r="X578" s="7" t="s">
        <v>73</v>
      </c>
      <c r="Y578" s="7" t="s">
        <v>1546</v>
      </c>
      <c r="Z578" s="7" t="s">
        <v>264</v>
      </c>
      <c r="AA578" s="7" t="s">
        <v>2135</v>
      </c>
      <c r="AB578" s="7" t="s">
        <v>3201</v>
      </c>
      <c r="AC578" s="7" t="s">
        <v>3202</v>
      </c>
      <c r="AD578" s="8"/>
      <c r="AE578" s="8"/>
      <c r="AF578" s="7"/>
      <c r="AG578" s="7" t="s">
        <v>78</v>
      </c>
      <c r="AH578" s="7" t="s">
        <v>78</v>
      </c>
      <c r="AI578" s="8"/>
      <c r="AJ578" s="7" t="s">
        <v>78</v>
      </c>
      <c r="AK578" s="7" t="s">
        <v>78</v>
      </c>
      <c r="AL578" s="7" t="b">
        <v>0</v>
      </c>
      <c r="AM578" s="7" t="s">
        <v>3203</v>
      </c>
      <c r="AN578" s="7" t="b">
        <v>1</v>
      </c>
      <c r="AO578" s="7" t="b">
        <v>0</v>
      </c>
      <c r="AP578" s="7" t="b">
        <v>0</v>
      </c>
      <c r="AQ578" s="7" t="b">
        <v>0</v>
      </c>
      <c r="AR578" s="7" t="b">
        <v>0</v>
      </c>
      <c r="AS578" s="7" t="s">
        <v>84</v>
      </c>
      <c r="AT578" s="7" t="b">
        <v>0</v>
      </c>
      <c r="AU578" s="7" t="s">
        <v>1700</v>
      </c>
      <c r="AV578" s="7" t="s">
        <v>78</v>
      </c>
      <c r="AW578" s="7" t="s">
        <v>78</v>
      </c>
      <c r="AX578" s="8">
        <v>41353</v>
      </c>
      <c r="AY578" s="7" t="s">
        <v>85</v>
      </c>
      <c r="AZ578" s="7" t="s">
        <v>86</v>
      </c>
      <c r="BA578" s="7" t="s">
        <v>87</v>
      </c>
      <c r="BB578" s="7" t="b">
        <v>1</v>
      </c>
      <c r="BC578" s="7">
        <v>3</v>
      </c>
      <c r="BD578" s="7">
        <v>2</v>
      </c>
      <c r="BE578" s="7">
        <v>680.45</v>
      </c>
      <c r="BF578" s="7">
        <v>0</v>
      </c>
      <c r="BG578" s="7"/>
      <c r="BH578" s="7">
        <v>0</v>
      </c>
      <c r="BI578" s="7">
        <v>0</v>
      </c>
      <c r="BJ578" s="9">
        <v>629.32000000000005</v>
      </c>
    </row>
    <row r="579" spans="1:62" x14ac:dyDescent="0.25">
      <c r="A579" s="6" t="s">
        <v>2328</v>
      </c>
      <c r="B579" s="7" t="s">
        <v>61</v>
      </c>
      <c r="C579" s="7" t="s">
        <v>62</v>
      </c>
      <c r="D579" s="7" t="s">
        <v>2329</v>
      </c>
      <c r="E579" s="7" t="s">
        <v>2329</v>
      </c>
      <c r="F579" s="7" t="s">
        <v>64</v>
      </c>
      <c r="G579" s="7" t="s">
        <v>2329</v>
      </c>
      <c r="H579" s="7" t="s">
        <v>2330</v>
      </c>
      <c r="I579" s="7" t="s">
        <v>66</v>
      </c>
      <c r="J579" s="7"/>
      <c r="K579" s="33">
        <v>632.47</v>
      </c>
      <c r="L579" s="33">
        <f t="shared" si="10"/>
        <v>632.47</v>
      </c>
      <c r="M579" s="33" t="e">
        <f>L579*(VLOOKUP(I579,#REF!,2,FALSE))</f>
        <v>#REF!</v>
      </c>
      <c r="N579" s="7" t="s">
        <v>67</v>
      </c>
      <c r="O579" s="7" t="s">
        <v>68</v>
      </c>
      <c r="P579" s="7" t="s">
        <v>69</v>
      </c>
      <c r="Q579" s="8">
        <v>41520.694710648146</v>
      </c>
      <c r="R579" s="8">
        <v>45172.694710648146</v>
      </c>
      <c r="S579" s="7" t="s">
        <v>70</v>
      </c>
      <c r="T579" s="8">
        <v>45172</v>
      </c>
      <c r="U579" s="7" t="s">
        <v>71</v>
      </c>
      <c r="V579" s="7" t="s">
        <v>104</v>
      </c>
      <c r="W579" s="7" t="s">
        <v>73</v>
      </c>
      <c r="X579" s="7" t="s">
        <v>73</v>
      </c>
      <c r="Y579" s="7" t="s">
        <v>287</v>
      </c>
      <c r="Z579" s="7" t="s">
        <v>75</v>
      </c>
      <c r="AA579" s="7" t="s">
        <v>122</v>
      </c>
      <c r="AB579" s="7" t="s">
        <v>2331</v>
      </c>
      <c r="AC579" s="7" t="s">
        <v>78</v>
      </c>
      <c r="AD579" s="8"/>
      <c r="AE579" s="8"/>
      <c r="AF579" s="7"/>
      <c r="AG579" s="7" t="s">
        <v>78</v>
      </c>
      <c r="AH579" s="7" t="s">
        <v>78</v>
      </c>
      <c r="AI579" s="8"/>
      <c r="AJ579" s="7" t="s">
        <v>2332</v>
      </c>
      <c r="AK579" s="7" t="s">
        <v>78</v>
      </c>
      <c r="AL579" s="7" t="b">
        <v>0</v>
      </c>
      <c r="AM579" s="7" t="s">
        <v>2333</v>
      </c>
      <c r="AN579" s="7" t="b">
        <v>0</v>
      </c>
      <c r="AO579" s="7" t="b">
        <v>0</v>
      </c>
      <c r="AP579" s="7" t="b">
        <v>0</v>
      </c>
      <c r="AQ579" s="7" t="b">
        <v>0</v>
      </c>
      <c r="AR579" s="7" t="b">
        <v>0</v>
      </c>
      <c r="AS579" s="7" t="s">
        <v>84</v>
      </c>
      <c r="AT579" s="7" t="b">
        <v>0</v>
      </c>
      <c r="AU579" s="7" t="s">
        <v>1700</v>
      </c>
      <c r="AV579" s="7" t="s">
        <v>78</v>
      </c>
      <c r="AW579" s="7" t="s">
        <v>78</v>
      </c>
      <c r="AX579" s="8">
        <v>41534</v>
      </c>
      <c r="AY579" s="7" t="s">
        <v>85</v>
      </c>
      <c r="AZ579" s="7" t="s">
        <v>86</v>
      </c>
      <c r="BA579" s="7" t="s">
        <v>87</v>
      </c>
      <c r="BB579" s="7" t="b">
        <v>0</v>
      </c>
      <c r="BC579" s="7">
        <v>5</v>
      </c>
      <c r="BD579" s="7">
        <v>4</v>
      </c>
      <c r="BE579" s="7">
        <v>4695.88</v>
      </c>
      <c r="BF579" s="7">
        <v>3</v>
      </c>
      <c r="BG579" s="7">
        <v>2984.9</v>
      </c>
      <c r="BH579" s="7">
        <v>3</v>
      </c>
      <c r="BI579" s="7">
        <v>2984.9</v>
      </c>
      <c r="BJ579" s="9">
        <v>632.47</v>
      </c>
    </row>
    <row r="580" spans="1:62" x14ac:dyDescent="0.25">
      <c r="A580" s="6" t="s">
        <v>175</v>
      </c>
      <c r="B580" s="7" t="s">
        <v>165</v>
      </c>
      <c r="C580" s="7" t="s">
        <v>166</v>
      </c>
      <c r="D580" s="7" t="s">
        <v>176</v>
      </c>
      <c r="E580" s="7" t="s">
        <v>176</v>
      </c>
      <c r="F580" s="7" t="s">
        <v>64</v>
      </c>
      <c r="G580" s="7" t="s">
        <v>176</v>
      </c>
      <c r="H580" s="7" t="s">
        <v>102</v>
      </c>
      <c r="I580" s="7" t="s">
        <v>169</v>
      </c>
      <c r="J580" s="7"/>
      <c r="K580" s="33">
        <v>633.38</v>
      </c>
      <c r="L580" s="33">
        <f t="shared" si="10"/>
        <v>633.38</v>
      </c>
      <c r="M580" s="33" t="e">
        <f>L580*(VLOOKUP(I580,#REF!,2,FALSE))</f>
        <v>#REF!</v>
      </c>
      <c r="N580" s="7" t="s">
        <v>67</v>
      </c>
      <c r="O580" s="7" t="s">
        <v>68</v>
      </c>
      <c r="P580" s="7" t="s">
        <v>160</v>
      </c>
      <c r="Q580" s="8">
        <v>39906</v>
      </c>
      <c r="R580" s="8">
        <v>45385</v>
      </c>
      <c r="S580" s="7" t="s">
        <v>78</v>
      </c>
      <c r="T580" s="8">
        <v>45385</v>
      </c>
      <c r="U580" s="7" t="s">
        <v>71</v>
      </c>
      <c r="V580" s="7" t="s">
        <v>104</v>
      </c>
      <c r="W580" s="7" t="s">
        <v>73</v>
      </c>
      <c r="X580" s="7" t="s">
        <v>73</v>
      </c>
      <c r="Y580" s="7" t="s">
        <v>170</v>
      </c>
      <c r="Z580" s="7" t="s">
        <v>171</v>
      </c>
      <c r="AA580" s="7" t="s">
        <v>172</v>
      </c>
      <c r="AB580" s="7" t="s">
        <v>177</v>
      </c>
      <c r="AC580" s="7" t="s">
        <v>78</v>
      </c>
      <c r="AD580" s="8"/>
      <c r="AE580" s="8"/>
      <c r="AF580" s="7"/>
      <c r="AG580" s="7" t="s">
        <v>78</v>
      </c>
      <c r="AH580" s="7" t="s">
        <v>78</v>
      </c>
      <c r="AI580" s="8"/>
      <c r="AJ580" s="7" t="s">
        <v>78</v>
      </c>
      <c r="AK580" s="7" t="s">
        <v>78</v>
      </c>
      <c r="AL580" s="7" t="b">
        <v>1</v>
      </c>
      <c r="AM580" s="7" t="s">
        <v>178</v>
      </c>
      <c r="AN580" s="7" t="b">
        <v>0</v>
      </c>
      <c r="AO580" s="7" t="b">
        <v>0</v>
      </c>
      <c r="AP580" s="7" t="b">
        <v>1</v>
      </c>
      <c r="AQ580" s="7" t="b">
        <v>0</v>
      </c>
      <c r="AR580" s="7" t="b">
        <v>0</v>
      </c>
      <c r="AS580" s="7" t="s">
        <v>84</v>
      </c>
      <c r="AT580" s="7" t="b">
        <v>0</v>
      </c>
      <c r="AU580" s="7" t="s">
        <v>78</v>
      </c>
      <c r="AV580" s="7" t="s">
        <v>78</v>
      </c>
      <c r="AW580" s="7" t="s">
        <v>78</v>
      </c>
      <c r="AX580" s="8">
        <v>39906</v>
      </c>
      <c r="AY580" s="7" t="s">
        <v>85</v>
      </c>
      <c r="AZ580" s="7" t="s">
        <v>86</v>
      </c>
      <c r="BA580" s="7" t="s">
        <v>87</v>
      </c>
      <c r="BB580" s="7" t="b">
        <v>0</v>
      </c>
      <c r="BC580" s="7">
        <v>1</v>
      </c>
      <c r="BD580" s="7">
        <v>1</v>
      </c>
      <c r="BE580" s="7">
        <v>300</v>
      </c>
      <c r="BF580" s="7">
        <v>0</v>
      </c>
      <c r="BG580" s="7"/>
      <c r="BH580" s="7">
        <v>0</v>
      </c>
      <c r="BI580" s="7">
        <v>0</v>
      </c>
      <c r="BJ580" s="9">
        <v>633.38</v>
      </c>
    </row>
    <row r="581" spans="1:62" x14ac:dyDescent="0.25">
      <c r="A581" s="6" t="s">
        <v>2455</v>
      </c>
      <c r="B581" s="7" t="s">
        <v>61</v>
      </c>
      <c r="C581" s="7" t="s">
        <v>62</v>
      </c>
      <c r="D581" s="7" t="s">
        <v>967</v>
      </c>
      <c r="E581" s="7" t="s">
        <v>968</v>
      </c>
      <c r="F581" s="7" t="s">
        <v>64</v>
      </c>
      <c r="G581" s="7" t="s">
        <v>968</v>
      </c>
      <c r="H581" s="7" t="s">
        <v>2330</v>
      </c>
      <c r="I581" s="7" t="s">
        <v>66</v>
      </c>
      <c r="J581" s="7" t="s">
        <v>2342</v>
      </c>
      <c r="K581" s="33">
        <v>636.54</v>
      </c>
      <c r="L581" s="33">
        <f t="shared" si="10"/>
        <v>636.54</v>
      </c>
      <c r="M581" s="33" t="e">
        <f>L581*(VLOOKUP(I581,#REF!,2,FALSE))</f>
        <v>#REF!</v>
      </c>
      <c r="N581" s="7" t="s">
        <v>67</v>
      </c>
      <c r="O581" s="7" t="s">
        <v>68</v>
      </c>
      <c r="P581" s="7" t="s">
        <v>69</v>
      </c>
      <c r="Q581" s="8">
        <v>44644.310289351852</v>
      </c>
      <c r="R581" s="8">
        <v>45524.310289351852</v>
      </c>
      <c r="S581" s="7" t="s">
        <v>70</v>
      </c>
      <c r="T581" s="8">
        <v>45524</v>
      </c>
      <c r="U581" s="7" t="s">
        <v>71</v>
      </c>
      <c r="V581" s="7" t="s">
        <v>104</v>
      </c>
      <c r="W581" s="7" t="s">
        <v>73</v>
      </c>
      <c r="X581" s="7" t="s">
        <v>73</v>
      </c>
      <c r="Y581" s="7" t="s">
        <v>74</v>
      </c>
      <c r="Z581" s="7" t="s">
        <v>75</v>
      </c>
      <c r="AA581" s="7" t="s">
        <v>76</v>
      </c>
      <c r="AB581" s="7" t="s">
        <v>2456</v>
      </c>
      <c r="AC581" s="7" t="s">
        <v>78</v>
      </c>
      <c r="AD581" s="8"/>
      <c r="AE581" s="8"/>
      <c r="AF581" s="7"/>
      <c r="AG581" s="7" t="s">
        <v>78</v>
      </c>
      <c r="AH581" s="7" t="s">
        <v>78</v>
      </c>
      <c r="AI581" s="8"/>
      <c r="AJ581" s="7" t="s">
        <v>2457</v>
      </c>
      <c r="AK581" s="7" t="s">
        <v>78</v>
      </c>
      <c r="AL581" s="7" t="b">
        <v>0</v>
      </c>
      <c r="AM581" s="7" t="s">
        <v>2458</v>
      </c>
      <c r="AN581" s="7" t="b">
        <v>0</v>
      </c>
      <c r="AO581" s="7" t="b">
        <v>0</v>
      </c>
      <c r="AP581" s="7" t="b">
        <v>0</v>
      </c>
      <c r="AQ581" s="7" t="b">
        <v>0</v>
      </c>
      <c r="AR581" s="7" t="b">
        <v>0</v>
      </c>
      <c r="AS581" s="7" t="s">
        <v>84</v>
      </c>
      <c r="AT581" s="7" t="b">
        <v>0</v>
      </c>
      <c r="AU581" s="7" t="s">
        <v>1700</v>
      </c>
      <c r="AV581" s="7" t="s">
        <v>78</v>
      </c>
      <c r="AW581" s="7" t="s">
        <v>78</v>
      </c>
      <c r="AX581" s="8">
        <v>44644</v>
      </c>
      <c r="AY581" s="7" t="s">
        <v>85</v>
      </c>
      <c r="AZ581" s="7" t="s">
        <v>86</v>
      </c>
      <c r="BA581" s="7" t="s">
        <v>87</v>
      </c>
      <c r="BB581" s="7" t="b">
        <v>0</v>
      </c>
      <c r="BC581" s="7">
        <v>0</v>
      </c>
      <c r="BD581" s="7">
        <v>0</v>
      </c>
      <c r="BE581" s="7"/>
      <c r="BF581" s="7">
        <v>0</v>
      </c>
      <c r="BG581" s="7"/>
      <c r="BH581" s="7">
        <v>0</v>
      </c>
      <c r="BI581" s="7">
        <v>0</v>
      </c>
      <c r="BJ581" s="9">
        <v>636.54</v>
      </c>
    </row>
    <row r="582" spans="1:62" x14ac:dyDescent="0.25">
      <c r="A582" s="6" t="s">
        <v>2465</v>
      </c>
      <c r="B582" s="7" t="s">
        <v>225</v>
      </c>
      <c r="C582" s="7" t="s">
        <v>226</v>
      </c>
      <c r="D582" s="7" t="s">
        <v>2051</v>
      </c>
      <c r="E582" s="7" t="s">
        <v>2051</v>
      </c>
      <c r="F582" s="7" t="s">
        <v>168</v>
      </c>
      <c r="G582" s="7" t="s">
        <v>1684</v>
      </c>
      <c r="H582" s="7" t="s">
        <v>2330</v>
      </c>
      <c r="I582" s="7" t="s">
        <v>66</v>
      </c>
      <c r="J582" s="7" t="s">
        <v>2342</v>
      </c>
      <c r="K582" s="33">
        <v>640.63</v>
      </c>
      <c r="L582" s="33">
        <f t="shared" si="10"/>
        <v>640.63</v>
      </c>
      <c r="M582" s="33" t="e">
        <f>L582*(VLOOKUP(I582,#REF!,2,FALSE))</f>
        <v>#REF!</v>
      </c>
      <c r="N582" s="7" t="s">
        <v>67</v>
      </c>
      <c r="O582" s="7" t="s">
        <v>68</v>
      </c>
      <c r="P582" s="7" t="s">
        <v>160</v>
      </c>
      <c r="Q582" s="8">
        <v>44748</v>
      </c>
      <c r="R582" s="8">
        <v>45358.421284722222</v>
      </c>
      <c r="S582" s="7" t="s">
        <v>70</v>
      </c>
      <c r="T582" s="8">
        <v>45358</v>
      </c>
      <c r="U582" s="7" t="s">
        <v>71</v>
      </c>
      <c r="V582" s="7" t="s">
        <v>104</v>
      </c>
      <c r="W582" s="7" t="s">
        <v>73</v>
      </c>
      <c r="X582" s="7" t="s">
        <v>73</v>
      </c>
      <c r="Y582" s="7" t="s">
        <v>151</v>
      </c>
      <c r="Z582" s="7" t="s">
        <v>75</v>
      </c>
      <c r="AA582" s="7" t="s">
        <v>122</v>
      </c>
      <c r="AB582" s="7" t="s">
        <v>2466</v>
      </c>
      <c r="AC582" s="7" t="s">
        <v>78</v>
      </c>
      <c r="AD582" s="8"/>
      <c r="AE582" s="8"/>
      <c r="AF582" s="7"/>
      <c r="AG582" s="7" t="s">
        <v>78</v>
      </c>
      <c r="AH582" s="7" t="s">
        <v>78</v>
      </c>
      <c r="AI582" s="8"/>
      <c r="AJ582" s="7" t="s">
        <v>2467</v>
      </c>
      <c r="AK582" s="7" t="s">
        <v>78</v>
      </c>
      <c r="AL582" s="7" t="b">
        <v>0</v>
      </c>
      <c r="AM582" s="7" t="s">
        <v>2468</v>
      </c>
      <c r="AN582" s="7" t="b">
        <v>0</v>
      </c>
      <c r="AO582" s="7" t="b">
        <v>0</v>
      </c>
      <c r="AP582" s="7" t="b">
        <v>0</v>
      </c>
      <c r="AQ582" s="7" t="b">
        <v>0</v>
      </c>
      <c r="AR582" s="7" t="b">
        <v>0</v>
      </c>
      <c r="AS582" s="7" t="s">
        <v>84</v>
      </c>
      <c r="AT582" s="7" t="b">
        <v>0</v>
      </c>
      <c r="AU582" s="7" t="s">
        <v>2451</v>
      </c>
      <c r="AV582" s="7" t="s">
        <v>78</v>
      </c>
      <c r="AW582" s="7" t="s">
        <v>78</v>
      </c>
      <c r="AX582" s="8">
        <v>44754</v>
      </c>
      <c r="AY582" s="7" t="s">
        <v>85</v>
      </c>
      <c r="AZ582" s="7" t="s">
        <v>86</v>
      </c>
      <c r="BA582" s="7" t="s">
        <v>87</v>
      </c>
      <c r="BB582" s="7" t="b">
        <v>0</v>
      </c>
      <c r="BC582" s="7">
        <v>0</v>
      </c>
      <c r="BD582" s="7">
        <v>0</v>
      </c>
      <c r="BE582" s="7"/>
      <c r="BF582" s="7">
        <v>0</v>
      </c>
      <c r="BG582" s="7"/>
      <c r="BH582" s="7">
        <v>0</v>
      </c>
      <c r="BI582" s="7">
        <v>0</v>
      </c>
      <c r="BJ582" s="9">
        <v>640.63</v>
      </c>
    </row>
    <row r="583" spans="1:62" x14ac:dyDescent="0.25">
      <c r="A583" s="10" t="s">
        <v>164</v>
      </c>
      <c r="B583" s="11" t="s">
        <v>165</v>
      </c>
      <c r="C583" s="11" t="s">
        <v>166</v>
      </c>
      <c r="D583" s="11" t="s">
        <v>167</v>
      </c>
      <c r="E583" s="11" t="s">
        <v>167</v>
      </c>
      <c r="F583" s="11" t="s">
        <v>168</v>
      </c>
      <c r="G583" s="11" t="s">
        <v>167</v>
      </c>
      <c r="H583" s="11" t="s">
        <v>102</v>
      </c>
      <c r="I583" s="11" t="s">
        <v>169</v>
      </c>
      <c r="J583" s="11"/>
      <c r="K583" s="28">
        <v>644.94000000000005</v>
      </c>
      <c r="L583" s="28">
        <f t="shared" si="10"/>
        <v>644.94000000000005</v>
      </c>
      <c r="M583" s="28" t="e">
        <f>L583*(VLOOKUP(I583,#REF!,2,FALSE))</f>
        <v>#REF!</v>
      </c>
      <c r="N583" s="11" t="s">
        <v>67</v>
      </c>
      <c r="O583" s="11" t="s">
        <v>68</v>
      </c>
      <c r="P583" s="11" t="s">
        <v>160</v>
      </c>
      <c r="Q583" s="12">
        <v>39118</v>
      </c>
      <c r="R583" s="12">
        <v>45399</v>
      </c>
      <c r="S583" s="11" t="s">
        <v>78</v>
      </c>
      <c r="T583" s="12">
        <v>45399</v>
      </c>
      <c r="U583" s="11" t="s">
        <v>71</v>
      </c>
      <c r="V583" s="11" t="s">
        <v>104</v>
      </c>
      <c r="W583" s="11" t="s">
        <v>73</v>
      </c>
      <c r="X583" s="11" t="s">
        <v>73</v>
      </c>
      <c r="Y583" s="11" t="s">
        <v>170</v>
      </c>
      <c r="Z583" s="11" t="s">
        <v>171</v>
      </c>
      <c r="AA583" s="11" t="s">
        <v>172</v>
      </c>
      <c r="AB583" s="11" t="s">
        <v>173</v>
      </c>
      <c r="AC583" s="11" t="s">
        <v>78</v>
      </c>
      <c r="AD583" s="12"/>
      <c r="AE583" s="12"/>
      <c r="AF583" s="11"/>
      <c r="AG583" s="11" t="s">
        <v>78</v>
      </c>
      <c r="AH583" s="11" t="s">
        <v>78</v>
      </c>
      <c r="AI583" s="12"/>
      <c r="AJ583" s="11" t="s">
        <v>78</v>
      </c>
      <c r="AK583" s="11" t="s">
        <v>78</v>
      </c>
      <c r="AL583" s="11" t="b">
        <v>1</v>
      </c>
      <c r="AM583" s="11" t="s">
        <v>174</v>
      </c>
      <c r="AN583" s="11" t="b">
        <v>0</v>
      </c>
      <c r="AO583" s="11" t="b">
        <v>0</v>
      </c>
      <c r="AP583" s="11" t="b">
        <v>1</v>
      </c>
      <c r="AQ583" s="11" t="b">
        <v>0</v>
      </c>
      <c r="AR583" s="11" t="b">
        <v>0</v>
      </c>
      <c r="AS583" s="11" t="s">
        <v>84</v>
      </c>
      <c r="AT583" s="11" t="b">
        <v>0</v>
      </c>
      <c r="AU583" s="11" t="s">
        <v>78</v>
      </c>
      <c r="AV583" s="11" t="s">
        <v>78</v>
      </c>
      <c r="AW583" s="11" t="s">
        <v>78</v>
      </c>
      <c r="AX583" s="12">
        <v>39118</v>
      </c>
      <c r="AY583" s="11" t="s">
        <v>85</v>
      </c>
      <c r="AZ583" s="11" t="s">
        <v>86</v>
      </c>
      <c r="BA583" s="11" t="s">
        <v>87</v>
      </c>
      <c r="BB583" s="11" t="b">
        <v>0</v>
      </c>
      <c r="BC583" s="11">
        <v>0</v>
      </c>
      <c r="BD583" s="11">
        <v>0</v>
      </c>
      <c r="BE583" s="11"/>
      <c r="BF583" s="11">
        <v>0</v>
      </c>
      <c r="BG583" s="11"/>
      <c r="BH583" s="11">
        <v>0</v>
      </c>
      <c r="BI583" s="11">
        <v>0</v>
      </c>
      <c r="BJ583" s="13">
        <v>644.94000000000005</v>
      </c>
    </row>
    <row r="584" spans="1:62" x14ac:dyDescent="0.25">
      <c r="A584" s="10" t="s">
        <v>1388</v>
      </c>
      <c r="B584" s="11" t="s">
        <v>244</v>
      </c>
      <c r="C584" s="11" t="s">
        <v>245</v>
      </c>
      <c r="D584" s="11" t="s">
        <v>1389</v>
      </c>
      <c r="E584" s="11" t="s">
        <v>1389</v>
      </c>
      <c r="F584" s="11" t="s">
        <v>247</v>
      </c>
      <c r="G584" s="11" t="s">
        <v>1389</v>
      </c>
      <c r="H584" s="11" t="s">
        <v>281</v>
      </c>
      <c r="I584" s="11" t="s">
        <v>248</v>
      </c>
      <c r="J584" s="11" t="s">
        <v>1385</v>
      </c>
      <c r="K584" s="28">
        <v>645.05999999999995</v>
      </c>
      <c r="L584" s="28">
        <f t="shared" si="10"/>
        <v>645.05999999999995</v>
      </c>
      <c r="M584" s="28" t="e">
        <f>L584*(VLOOKUP(I584,#REF!,2,FALSE))</f>
        <v>#REF!</v>
      </c>
      <c r="N584" s="11" t="s">
        <v>67</v>
      </c>
      <c r="O584" s="11" t="s">
        <v>68</v>
      </c>
      <c r="P584" s="11" t="s">
        <v>69</v>
      </c>
      <c r="Q584" s="12">
        <v>44853</v>
      </c>
      <c r="R584" s="12">
        <v>45218.349293981482</v>
      </c>
      <c r="S584" s="11" t="s">
        <v>70</v>
      </c>
      <c r="T584" s="12">
        <v>45218</v>
      </c>
      <c r="U584" s="11" t="s">
        <v>71</v>
      </c>
      <c r="V584" s="11" t="s">
        <v>104</v>
      </c>
      <c r="W584" s="11" t="s">
        <v>73</v>
      </c>
      <c r="X584" s="11" t="s">
        <v>73</v>
      </c>
      <c r="Y584" s="11" t="s">
        <v>314</v>
      </c>
      <c r="Z584" s="11" t="s">
        <v>250</v>
      </c>
      <c r="AA584" s="11" t="s">
        <v>251</v>
      </c>
      <c r="AB584" s="11" t="s">
        <v>1390</v>
      </c>
      <c r="AC584" s="11" t="s">
        <v>78</v>
      </c>
      <c r="AD584" s="12"/>
      <c r="AE584" s="12"/>
      <c r="AF584" s="11"/>
      <c r="AG584" s="11" t="s">
        <v>78</v>
      </c>
      <c r="AH584" s="11" t="s">
        <v>78</v>
      </c>
      <c r="AI584" s="12"/>
      <c r="AJ584" s="11" t="s">
        <v>1391</v>
      </c>
      <c r="AK584" s="11" t="s">
        <v>78</v>
      </c>
      <c r="AL584" s="11" t="b">
        <v>0</v>
      </c>
      <c r="AM584" s="11" t="s">
        <v>1392</v>
      </c>
      <c r="AN584" s="11" t="b">
        <v>0</v>
      </c>
      <c r="AO584" s="11" t="b">
        <v>0</v>
      </c>
      <c r="AP584" s="11" t="b">
        <v>0</v>
      </c>
      <c r="AQ584" s="11" t="b">
        <v>0</v>
      </c>
      <c r="AR584" s="11" t="b">
        <v>0</v>
      </c>
      <c r="AS584" s="11" t="s">
        <v>84</v>
      </c>
      <c r="AT584" s="11" t="b">
        <v>0</v>
      </c>
      <c r="AU584" s="11" t="s">
        <v>710</v>
      </c>
      <c r="AV584" s="11" t="s">
        <v>78</v>
      </c>
      <c r="AW584" s="11" t="s">
        <v>78</v>
      </c>
      <c r="AX584" s="12">
        <v>44824</v>
      </c>
      <c r="AY584" s="11" t="s">
        <v>85</v>
      </c>
      <c r="AZ584" s="11" t="s">
        <v>86</v>
      </c>
      <c r="BA584" s="11" t="s">
        <v>87</v>
      </c>
      <c r="BB584" s="11" t="b">
        <v>0</v>
      </c>
      <c r="BC584" s="11">
        <v>1</v>
      </c>
      <c r="BD584" s="11">
        <v>1</v>
      </c>
      <c r="BE584" s="11">
        <v>30.33</v>
      </c>
      <c r="BF584" s="11">
        <v>1</v>
      </c>
      <c r="BG584" s="11">
        <v>30.33</v>
      </c>
      <c r="BH584" s="11">
        <v>1</v>
      </c>
      <c r="BI584" s="11">
        <v>30.33</v>
      </c>
      <c r="BJ584" s="13">
        <v>645.05999999999995</v>
      </c>
    </row>
    <row r="585" spans="1:62" x14ac:dyDescent="0.25">
      <c r="A585" s="6" t="s">
        <v>2474</v>
      </c>
      <c r="B585" s="7" t="s">
        <v>61</v>
      </c>
      <c r="C585" s="7" t="s">
        <v>62</v>
      </c>
      <c r="D585" s="7" t="s">
        <v>2475</v>
      </c>
      <c r="E585" s="7" t="s">
        <v>2475</v>
      </c>
      <c r="F585" s="7" t="s">
        <v>64</v>
      </c>
      <c r="G585" s="7" t="s">
        <v>2475</v>
      </c>
      <c r="H585" s="7" t="s">
        <v>2330</v>
      </c>
      <c r="I585" s="7" t="s">
        <v>66</v>
      </c>
      <c r="J585" s="7" t="s">
        <v>2342</v>
      </c>
      <c r="K585" s="33">
        <v>646.53</v>
      </c>
      <c r="L585" s="33">
        <f t="shared" si="10"/>
        <v>646.53</v>
      </c>
      <c r="M585" s="33" t="e">
        <f>L585*(VLOOKUP(I585,#REF!,2,FALSE))</f>
        <v>#REF!</v>
      </c>
      <c r="N585" s="7" t="s">
        <v>67</v>
      </c>
      <c r="O585" s="7" t="s">
        <v>68</v>
      </c>
      <c r="P585" s="7" t="s">
        <v>69</v>
      </c>
      <c r="Q585" s="8">
        <v>44972</v>
      </c>
      <c r="R585" s="8">
        <v>45337.403900462959</v>
      </c>
      <c r="S585" s="7" t="s">
        <v>70</v>
      </c>
      <c r="T585" s="8">
        <v>45337</v>
      </c>
      <c r="U585" s="7" t="s">
        <v>71</v>
      </c>
      <c r="V585" s="7" t="s">
        <v>104</v>
      </c>
      <c r="W585" s="7" t="s">
        <v>73</v>
      </c>
      <c r="X585" s="7" t="s">
        <v>73</v>
      </c>
      <c r="Y585" s="7" t="s">
        <v>287</v>
      </c>
      <c r="Z585" s="7" t="s">
        <v>75</v>
      </c>
      <c r="AA585" s="7" t="s">
        <v>122</v>
      </c>
      <c r="AB585" s="7" t="s">
        <v>2476</v>
      </c>
      <c r="AC585" s="7" t="s">
        <v>78</v>
      </c>
      <c r="AD585" s="8"/>
      <c r="AE585" s="8"/>
      <c r="AF585" s="7"/>
      <c r="AG585" s="7" t="s">
        <v>78</v>
      </c>
      <c r="AH585" s="7" t="s">
        <v>78</v>
      </c>
      <c r="AI585" s="8"/>
      <c r="AJ585" s="7" t="s">
        <v>2477</v>
      </c>
      <c r="AK585" s="7" t="s">
        <v>78</v>
      </c>
      <c r="AL585" s="7" t="b">
        <v>0</v>
      </c>
      <c r="AM585" s="7" t="s">
        <v>2478</v>
      </c>
      <c r="AN585" s="7" t="b">
        <v>0</v>
      </c>
      <c r="AO585" s="7" t="b">
        <v>0</v>
      </c>
      <c r="AP585" s="7" t="b">
        <v>0</v>
      </c>
      <c r="AQ585" s="7" t="b">
        <v>0</v>
      </c>
      <c r="AR585" s="7" t="b">
        <v>0</v>
      </c>
      <c r="AS585" s="7" t="s">
        <v>84</v>
      </c>
      <c r="AT585" s="7" t="b">
        <v>0</v>
      </c>
      <c r="AU585" s="7" t="s">
        <v>1700</v>
      </c>
      <c r="AV585" s="7" t="s">
        <v>78</v>
      </c>
      <c r="AW585" s="7" t="s">
        <v>78</v>
      </c>
      <c r="AX585" s="8">
        <v>44978</v>
      </c>
      <c r="AY585" s="7" t="s">
        <v>85</v>
      </c>
      <c r="AZ585" s="7" t="s">
        <v>86</v>
      </c>
      <c r="BA585" s="7" t="s">
        <v>87</v>
      </c>
      <c r="BB585" s="7" t="b">
        <v>0</v>
      </c>
      <c r="BC585" s="7">
        <v>0</v>
      </c>
      <c r="BD585" s="7">
        <v>0</v>
      </c>
      <c r="BE585" s="7"/>
      <c r="BF585" s="7">
        <v>0</v>
      </c>
      <c r="BG585" s="7"/>
      <c r="BH585" s="7">
        <v>0</v>
      </c>
      <c r="BI585" s="7">
        <v>0</v>
      </c>
      <c r="BJ585" s="9">
        <v>646.53</v>
      </c>
    </row>
    <row r="586" spans="1:62" x14ac:dyDescent="0.25">
      <c r="A586" s="10" t="s">
        <v>2282</v>
      </c>
      <c r="B586" s="11" t="s">
        <v>2271</v>
      </c>
      <c r="C586" s="11" t="s">
        <v>2272</v>
      </c>
      <c r="D586" s="11" t="s">
        <v>2283</v>
      </c>
      <c r="E586" s="11" t="s">
        <v>2283</v>
      </c>
      <c r="F586" s="11" t="s">
        <v>64</v>
      </c>
      <c r="G586" s="11" t="s">
        <v>2283</v>
      </c>
      <c r="H586" s="11" t="s">
        <v>281</v>
      </c>
      <c r="I586" s="11" t="s">
        <v>2274</v>
      </c>
      <c r="J586" s="11" t="s">
        <v>2275</v>
      </c>
      <c r="K586" s="28">
        <v>660.26</v>
      </c>
      <c r="L586" s="28">
        <f t="shared" si="10"/>
        <v>660.26</v>
      </c>
      <c r="M586" s="28" t="e">
        <f>L586*(VLOOKUP(I586,#REF!,2,FALSE))</f>
        <v>#REF!</v>
      </c>
      <c r="N586" s="11" t="s">
        <v>67</v>
      </c>
      <c r="O586" s="11" t="s">
        <v>68</v>
      </c>
      <c r="P586" s="11" t="s">
        <v>69</v>
      </c>
      <c r="Q586" s="12">
        <v>41974.485798611109</v>
      </c>
      <c r="R586" s="12">
        <v>45277.575729166667</v>
      </c>
      <c r="S586" s="11" t="s">
        <v>70</v>
      </c>
      <c r="T586" s="12">
        <v>45261</v>
      </c>
      <c r="U586" s="11" t="s">
        <v>71</v>
      </c>
      <c r="V586" s="11" t="s">
        <v>104</v>
      </c>
      <c r="W586" s="11" t="s">
        <v>73</v>
      </c>
      <c r="X586" s="11" t="s">
        <v>73</v>
      </c>
      <c r="Y586" s="11" t="s">
        <v>314</v>
      </c>
      <c r="Z586" s="11" t="s">
        <v>106</v>
      </c>
      <c r="AA586" s="11" t="s">
        <v>2276</v>
      </c>
      <c r="AB586" s="11" t="s">
        <v>2284</v>
      </c>
      <c r="AC586" s="11" t="s">
        <v>78</v>
      </c>
      <c r="AD586" s="12"/>
      <c r="AE586" s="12"/>
      <c r="AF586" s="11"/>
      <c r="AG586" s="11" t="s">
        <v>78</v>
      </c>
      <c r="AH586" s="11" t="s">
        <v>78</v>
      </c>
      <c r="AI586" s="12"/>
      <c r="AJ586" s="11" t="s">
        <v>2285</v>
      </c>
      <c r="AK586" s="11" t="s">
        <v>78</v>
      </c>
      <c r="AL586" s="11" t="b">
        <v>0</v>
      </c>
      <c r="AM586" s="11" t="s">
        <v>2286</v>
      </c>
      <c r="AN586" s="11" t="b">
        <v>0</v>
      </c>
      <c r="AO586" s="11" t="b">
        <v>0</v>
      </c>
      <c r="AP586" s="11" t="b">
        <v>0</v>
      </c>
      <c r="AQ586" s="11" t="b">
        <v>0</v>
      </c>
      <c r="AR586" s="11" t="b">
        <v>0</v>
      </c>
      <c r="AS586" s="11" t="s">
        <v>84</v>
      </c>
      <c r="AT586" s="11" t="b">
        <v>0</v>
      </c>
      <c r="AU586" s="11" t="s">
        <v>317</v>
      </c>
      <c r="AV586" s="11" t="s">
        <v>78</v>
      </c>
      <c r="AW586" s="11" t="s">
        <v>78</v>
      </c>
      <c r="AX586" s="12">
        <v>42004</v>
      </c>
      <c r="AY586" s="11" t="s">
        <v>85</v>
      </c>
      <c r="AZ586" s="11" t="s">
        <v>86</v>
      </c>
      <c r="BA586" s="11" t="s">
        <v>87</v>
      </c>
      <c r="BB586" s="11" t="b">
        <v>0</v>
      </c>
      <c r="BC586" s="11">
        <v>0</v>
      </c>
      <c r="BD586" s="11">
        <v>0</v>
      </c>
      <c r="BE586" s="11"/>
      <c r="BF586" s="11">
        <v>0</v>
      </c>
      <c r="BG586" s="11"/>
      <c r="BH586" s="11">
        <v>0</v>
      </c>
      <c r="BI586" s="11">
        <v>0</v>
      </c>
      <c r="BJ586" s="13">
        <v>660.26</v>
      </c>
    </row>
    <row r="587" spans="1:62" x14ac:dyDescent="0.25">
      <c r="A587" s="10" t="s">
        <v>2966</v>
      </c>
      <c r="B587" s="11" t="s">
        <v>2967</v>
      </c>
      <c r="C587" s="11" t="s">
        <v>2968</v>
      </c>
      <c r="D587" s="11" t="s">
        <v>2969</v>
      </c>
      <c r="E587" s="11" t="s">
        <v>2969</v>
      </c>
      <c r="F587" s="11" t="s">
        <v>2522</v>
      </c>
      <c r="G587" s="11" t="s">
        <v>2969</v>
      </c>
      <c r="H587" s="11" t="s">
        <v>2970</v>
      </c>
      <c r="I587" s="11" t="s">
        <v>2150</v>
      </c>
      <c r="J587" s="11"/>
      <c r="K587" s="28">
        <v>660.95</v>
      </c>
      <c r="L587" s="28">
        <f t="shared" si="10"/>
        <v>660.95</v>
      </c>
      <c r="M587" s="28" t="e">
        <f>L587*(VLOOKUP(I587,#REF!,2,FALSE))</f>
        <v>#REF!</v>
      </c>
      <c r="N587" s="11" t="s">
        <v>67</v>
      </c>
      <c r="O587" s="11" t="s">
        <v>68</v>
      </c>
      <c r="P587" s="11" t="s">
        <v>160</v>
      </c>
      <c r="Q587" s="12">
        <v>41425.488240740742</v>
      </c>
      <c r="R587" s="12">
        <v>45443.437395833331</v>
      </c>
      <c r="S587" s="11" t="s">
        <v>70</v>
      </c>
      <c r="T587" s="12">
        <v>45443</v>
      </c>
      <c r="U587" s="11" t="s">
        <v>71</v>
      </c>
      <c r="V587" s="11" t="s">
        <v>104</v>
      </c>
      <c r="W587" s="11" t="s">
        <v>73</v>
      </c>
      <c r="X587" s="11" t="s">
        <v>73</v>
      </c>
      <c r="Y587" s="11" t="s">
        <v>2971</v>
      </c>
      <c r="Z587" s="11" t="s">
        <v>171</v>
      </c>
      <c r="AA587" s="11" t="s">
        <v>2972</v>
      </c>
      <c r="AB587" s="11" t="s">
        <v>2973</v>
      </c>
      <c r="AC587" s="11" t="s">
        <v>78</v>
      </c>
      <c r="AD587" s="12"/>
      <c r="AE587" s="12"/>
      <c r="AF587" s="11"/>
      <c r="AG587" s="11" t="s">
        <v>78</v>
      </c>
      <c r="AH587" s="11" t="s">
        <v>78</v>
      </c>
      <c r="AI587" s="12"/>
      <c r="AJ587" s="11" t="s">
        <v>2974</v>
      </c>
      <c r="AK587" s="11" t="s">
        <v>78</v>
      </c>
      <c r="AL587" s="11" t="b">
        <v>0</v>
      </c>
      <c r="AM587" s="11" t="s">
        <v>2975</v>
      </c>
      <c r="AN587" s="11" t="b">
        <v>1</v>
      </c>
      <c r="AO587" s="11" t="b">
        <v>0</v>
      </c>
      <c r="AP587" s="11" t="b">
        <v>0</v>
      </c>
      <c r="AQ587" s="11" t="b">
        <v>0</v>
      </c>
      <c r="AR587" s="11" t="b">
        <v>0</v>
      </c>
      <c r="AS587" s="11" t="s">
        <v>84</v>
      </c>
      <c r="AT587" s="11" t="b">
        <v>0</v>
      </c>
      <c r="AU587" s="11" t="s">
        <v>2976</v>
      </c>
      <c r="AV587" s="11" t="s">
        <v>78</v>
      </c>
      <c r="AW587" s="11" t="s">
        <v>78</v>
      </c>
      <c r="AX587" s="12">
        <v>41435</v>
      </c>
      <c r="AY587" s="11" t="s">
        <v>85</v>
      </c>
      <c r="AZ587" s="11" t="s">
        <v>86</v>
      </c>
      <c r="BA587" s="11" t="s">
        <v>87</v>
      </c>
      <c r="BB587" s="11" t="b">
        <v>0</v>
      </c>
      <c r="BC587" s="11">
        <v>0</v>
      </c>
      <c r="BD587" s="11">
        <v>0</v>
      </c>
      <c r="BE587" s="11"/>
      <c r="BF587" s="11">
        <v>0</v>
      </c>
      <c r="BG587" s="11"/>
      <c r="BH587" s="11">
        <v>0</v>
      </c>
      <c r="BI587" s="11">
        <v>0</v>
      </c>
      <c r="BJ587" s="13">
        <v>660.95</v>
      </c>
    </row>
    <row r="588" spans="1:62" x14ac:dyDescent="0.25">
      <c r="A588" s="6" t="s">
        <v>2340</v>
      </c>
      <c r="B588" s="7" t="s">
        <v>61</v>
      </c>
      <c r="C588" s="7" t="s">
        <v>62</v>
      </c>
      <c r="D588" s="7" t="s">
        <v>2341</v>
      </c>
      <c r="E588" s="7" t="s">
        <v>2341</v>
      </c>
      <c r="F588" s="7" t="s">
        <v>64</v>
      </c>
      <c r="G588" s="7" t="s">
        <v>2341</v>
      </c>
      <c r="H588" s="7" t="s">
        <v>2330</v>
      </c>
      <c r="I588" s="7" t="s">
        <v>66</v>
      </c>
      <c r="J588" s="7" t="s">
        <v>2342</v>
      </c>
      <c r="K588" s="33">
        <v>669.18</v>
      </c>
      <c r="L588" s="33">
        <f t="shared" si="10"/>
        <v>669.18</v>
      </c>
      <c r="M588" s="33" t="e">
        <f>L588*(VLOOKUP(I588,#REF!,2,FALSE))</f>
        <v>#REF!</v>
      </c>
      <c r="N588" s="7" t="s">
        <v>67</v>
      </c>
      <c r="O588" s="7" t="s">
        <v>68</v>
      </c>
      <c r="P588" s="7" t="s">
        <v>69</v>
      </c>
      <c r="Q588" s="8">
        <v>41548.744212962964</v>
      </c>
      <c r="R588" s="8">
        <v>45200.744212962964</v>
      </c>
      <c r="S588" s="7" t="s">
        <v>70</v>
      </c>
      <c r="T588" s="8">
        <v>45200</v>
      </c>
      <c r="U588" s="7" t="s">
        <v>71</v>
      </c>
      <c r="V588" s="7" t="s">
        <v>104</v>
      </c>
      <c r="W588" s="7" t="s">
        <v>73</v>
      </c>
      <c r="X588" s="7" t="s">
        <v>73</v>
      </c>
      <c r="Y588" s="7" t="s">
        <v>105</v>
      </c>
      <c r="Z588" s="7" t="s">
        <v>75</v>
      </c>
      <c r="AA588" s="7" t="s">
        <v>122</v>
      </c>
      <c r="AB588" s="7" t="s">
        <v>2343</v>
      </c>
      <c r="AC588" s="7" t="s">
        <v>78</v>
      </c>
      <c r="AD588" s="8"/>
      <c r="AE588" s="8"/>
      <c r="AF588" s="7"/>
      <c r="AG588" s="7" t="s">
        <v>78</v>
      </c>
      <c r="AH588" s="7" t="s">
        <v>78</v>
      </c>
      <c r="AI588" s="8"/>
      <c r="AJ588" s="7" t="s">
        <v>2344</v>
      </c>
      <c r="AK588" s="7" t="s">
        <v>78</v>
      </c>
      <c r="AL588" s="7" t="b">
        <v>0</v>
      </c>
      <c r="AM588" s="7" t="s">
        <v>2345</v>
      </c>
      <c r="AN588" s="7" t="b">
        <v>0</v>
      </c>
      <c r="AO588" s="7" t="b">
        <v>0</v>
      </c>
      <c r="AP588" s="7" t="b">
        <v>0</v>
      </c>
      <c r="AQ588" s="7" t="b">
        <v>0</v>
      </c>
      <c r="AR588" s="7" t="b">
        <v>0</v>
      </c>
      <c r="AS588" s="7" t="s">
        <v>84</v>
      </c>
      <c r="AT588" s="7" t="b">
        <v>0</v>
      </c>
      <c r="AU588" s="7" t="s">
        <v>78</v>
      </c>
      <c r="AV588" s="7" t="s">
        <v>78</v>
      </c>
      <c r="AW588" s="7" t="s">
        <v>78</v>
      </c>
      <c r="AX588" s="8">
        <v>41549</v>
      </c>
      <c r="AY588" s="7" t="s">
        <v>85</v>
      </c>
      <c r="AZ588" s="7" t="s">
        <v>86</v>
      </c>
      <c r="BA588" s="7" t="s">
        <v>87</v>
      </c>
      <c r="BB588" s="7" t="b">
        <v>0</v>
      </c>
      <c r="BC588" s="7">
        <v>1</v>
      </c>
      <c r="BD588" s="7">
        <v>1</v>
      </c>
      <c r="BE588" s="7">
        <v>315.01</v>
      </c>
      <c r="BF588" s="7">
        <v>0</v>
      </c>
      <c r="BG588" s="7"/>
      <c r="BH588" s="7">
        <v>0</v>
      </c>
      <c r="BI588" s="7">
        <v>0</v>
      </c>
      <c r="BJ588" s="9">
        <v>669.18</v>
      </c>
    </row>
    <row r="589" spans="1:62" x14ac:dyDescent="0.25">
      <c r="A589" s="6" t="s">
        <v>2617</v>
      </c>
      <c r="B589" s="7" t="s">
        <v>1395</v>
      </c>
      <c r="C589" s="7" t="s">
        <v>1396</v>
      </c>
      <c r="D589" s="7" t="s">
        <v>2618</v>
      </c>
      <c r="E589" s="7" t="s">
        <v>2618</v>
      </c>
      <c r="F589" s="7" t="s">
        <v>64</v>
      </c>
      <c r="G589" s="7" t="s">
        <v>2618</v>
      </c>
      <c r="H589" s="7" t="s">
        <v>2330</v>
      </c>
      <c r="I589" s="7" t="s">
        <v>1397</v>
      </c>
      <c r="J589" s="7"/>
      <c r="K589" s="33">
        <v>689.87</v>
      </c>
      <c r="L589" s="33">
        <f t="shared" si="10"/>
        <v>689.87</v>
      </c>
      <c r="M589" s="33" t="e">
        <f>L589*(VLOOKUP(I589,#REF!,2,FALSE))</f>
        <v>#REF!</v>
      </c>
      <c r="N589" s="7" t="s">
        <v>67</v>
      </c>
      <c r="O589" s="7" t="s">
        <v>68</v>
      </c>
      <c r="P589" s="7" t="s">
        <v>69</v>
      </c>
      <c r="Q589" s="8">
        <v>40613.459930555553</v>
      </c>
      <c r="R589" s="8">
        <v>45362.459930555553</v>
      </c>
      <c r="S589" s="7" t="s">
        <v>70</v>
      </c>
      <c r="T589" s="8">
        <v>45362</v>
      </c>
      <c r="U589" s="7" t="s">
        <v>71</v>
      </c>
      <c r="V589" s="7" t="s">
        <v>104</v>
      </c>
      <c r="W589" s="7" t="s">
        <v>73</v>
      </c>
      <c r="X589" s="7" t="s">
        <v>73</v>
      </c>
      <c r="Y589" s="7" t="s">
        <v>74</v>
      </c>
      <c r="Z589" s="7" t="s">
        <v>106</v>
      </c>
      <c r="AA589" s="7" t="s">
        <v>1421</v>
      </c>
      <c r="AB589" s="7" t="s">
        <v>2619</v>
      </c>
      <c r="AC589" s="7" t="s">
        <v>78</v>
      </c>
      <c r="AD589" s="8"/>
      <c r="AE589" s="8"/>
      <c r="AF589" s="7"/>
      <c r="AG589" s="7" t="s">
        <v>78</v>
      </c>
      <c r="AH589" s="7" t="s">
        <v>78</v>
      </c>
      <c r="AI589" s="8"/>
      <c r="AJ589" s="7" t="s">
        <v>78</v>
      </c>
      <c r="AK589" s="7" t="s">
        <v>78</v>
      </c>
      <c r="AL589" s="7" t="b">
        <v>0</v>
      </c>
      <c r="AM589" s="7" t="s">
        <v>2620</v>
      </c>
      <c r="AN589" s="7" t="b">
        <v>0</v>
      </c>
      <c r="AO589" s="7" t="b">
        <v>0</v>
      </c>
      <c r="AP589" s="7" t="b">
        <v>0</v>
      </c>
      <c r="AQ589" s="7" t="b">
        <v>0</v>
      </c>
      <c r="AR589" s="7" t="b">
        <v>0</v>
      </c>
      <c r="AS589" s="7" t="s">
        <v>84</v>
      </c>
      <c r="AT589" s="7" t="b">
        <v>0</v>
      </c>
      <c r="AU589" s="7" t="s">
        <v>1700</v>
      </c>
      <c r="AV589" s="7" t="s">
        <v>78</v>
      </c>
      <c r="AW589" s="7" t="s">
        <v>78</v>
      </c>
      <c r="AX589" s="8">
        <v>40618</v>
      </c>
      <c r="AY589" s="7" t="s">
        <v>85</v>
      </c>
      <c r="AZ589" s="7" t="s">
        <v>86</v>
      </c>
      <c r="BA589" s="7" t="s">
        <v>87</v>
      </c>
      <c r="BB589" s="7" t="b">
        <v>0</v>
      </c>
      <c r="BC589" s="7">
        <v>5</v>
      </c>
      <c r="BD589" s="7">
        <v>5</v>
      </c>
      <c r="BE589" s="7">
        <v>1455.7</v>
      </c>
      <c r="BF589" s="7">
        <v>0</v>
      </c>
      <c r="BG589" s="7"/>
      <c r="BH589" s="7">
        <v>0</v>
      </c>
      <c r="BI589" s="7">
        <v>0</v>
      </c>
      <c r="BJ589" s="9">
        <v>689.87</v>
      </c>
    </row>
    <row r="590" spans="1:62" x14ac:dyDescent="0.25">
      <c r="A590" s="6" t="s">
        <v>1563</v>
      </c>
      <c r="B590" s="7" t="s">
        <v>1299</v>
      </c>
      <c r="C590" s="7" t="s">
        <v>1300</v>
      </c>
      <c r="D590" s="7" t="s">
        <v>1375</v>
      </c>
      <c r="E590" s="7" t="s">
        <v>1375</v>
      </c>
      <c r="F590" s="7" t="s">
        <v>64</v>
      </c>
      <c r="G590" s="7" t="s">
        <v>1375</v>
      </c>
      <c r="H590" s="7" t="s">
        <v>532</v>
      </c>
      <c r="I590" s="7" t="s">
        <v>1303</v>
      </c>
      <c r="J590" s="7"/>
      <c r="K590" s="27">
        <v>691.17</v>
      </c>
      <c r="L590" s="27">
        <f t="shared" si="10"/>
        <v>691.17</v>
      </c>
      <c r="M590" s="27" t="e">
        <f>L590*(VLOOKUP(I590,#REF!,2,FALSE))</f>
        <v>#REF!</v>
      </c>
      <c r="N590" s="7" t="s">
        <v>67</v>
      </c>
      <c r="O590" s="7" t="s">
        <v>68</v>
      </c>
      <c r="P590" s="7" t="s">
        <v>69</v>
      </c>
      <c r="Q590" s="8">
        <v>39759</v>
      </c>
      <c r="R590" s="8">
        <v>45237</v>
      </c>
      <c r="S590" s="7" t="s">
        <v>78</v>
      </c>
      <c r="T590" s="8">
        <v>45237</v>
      </c>
      <c r="U590" s="7" t="s">
        <v>91</v>
      </c>
      <c r="V590" s="7" t="s">
        <v>104</v>
      </c>
      <c r="W590" s="7" t="s">
        <v>73</v>
      </c>
      <c r="X590" s="7" t="s">
        <v>73</v>
      </c>
      <c r="Y590" s="7" t="s">
        <v>135</v>
      </c>
      <c r="Z590" s="7" t="s">
        <v>106</v>
      </c>
      <c r="AA590" s="7" t="s">
        <v>1524</v>
      </c>
      <c r="AB590" s="7" t="s">
        <v>1376</v>
      </c>
      <c r="AC590" s="7" t="s">
        <v>78</v>
      </c>
      <c r="AD590" s="8"/>
      <c r="AE590" s="8"/>
      <c r="AF590" s="7"/>
      <c r="AG590" s="7" t="s">
        <v>78</v>
      </c>
      <c r="AH590" s="7" t="s">
        <v>78</v>
      </c>
      <c r="AI590" s="8"/>
      <c r="AJ590" s="7" t="s">
        <v>78</v>
      </c>
      <c r="AK590" s="7" t="s">
        <v>78</v>
      </c>
      <c r="AL590" s="7" t="b">
        <v>1</v>
      </c>
      <c r="AM590" s="7" t="s">
        <v>1564</v>
      </c>
      <c r="AN590" s="7" t="b">
        <v>0</v>
      </c>
      <c r="AO590" s="7" t="b">
        <v>0</v>
      </c>
      <c r="AP590" s="7" t="b">
        <v>0</v>
      </c>
      <c r="AQ590" s="7" t="b">
        <v>0</v>
      </c>
      <c r="AR590" s="7" t="b">
        <v>0</v>
      </c>
      <c r="AS590" s="7" t="s">
        <v>96</v>
      </c>
      <c r="AT590" s="7" t="b">
        <v>0</v>
      </c>
      <c r="AU590" s="7" t="s">
        <v>78</v>
      </c>
      <c r="AV590" s="7" t="s">
        <v>78</v>
      </c>
      <c r="AW590" s="7" t="s">
        <v>78</v>
      </c>
      <c r="AX590" s="8">
        <v>39839</v>
      </c>
      <c r="AY590" s="7" t="s">
        <v>85</v>
      </c>
      <c r="AZ590" s="7" t="s">
        <v>86</v>
      </c>
      <c r="BA590" s="7" t="s">
        <v>87</v>
      </c>
      <c r="BB590" s="7" t="b">
        <v>0</v>
      </c>
      <c r="BC590" s="7">
        <v>0</v>
      </c>
      <c r="BD590" s="7">
        <v>0</v>
      </c>
      <c r="BE590" s="7"/>
      <c r="BF590" s="7">
        <v>0</v>
      </c>
      <c r="BG590" s="7"/>
      <c r="BH590" s="7">
        <v>0</v>
      </c>
      <c r="BI590" s="7">
        <v>0</v>
      </c>
      <c r="BJ590" s="9">
        <v>691.17</v>
      </c>
    </row>
    <row r="591" spans="1:62" x14ac:dyDescent="0.25">
      <c r="A591" s="10" t="s">
        <v>1173</v>
      </c>
      <c r="B591" s="11" t="s">
        <v>1174</v>
      </c>
      <c r="C591" s="11" t="s">
        <v>1175</v>
      </c>
      <c r="D591" s="11" t="s">
        <v>576</v>
      </c>
      <c r="E591" s="11" t="s">
        <v>576</v>
      </c>
      <c r="F591" s="11" t="s">
        <v>64</v>
      </c>
      <c r="G591" s="11" t="s">
        <v>391</v>
      </c>
      <c r="H591" s="11" t="s">
        <v>281</v>
      </c>
      <c r="I591" s="11" t="s">
        <v>1176</v>
      </c>
      <c r="J591" s="11" t="s">
        <v>1177</v>
      </c>
      <c r="K591" s="28">
        <v>695.66</v>
      </c>
      <c r="L591" s="28">
        <f t="shared" si="10"/>
        <v>695.66</v>
      </c>
      <c r="M591" s="28" t="e">
        <f>L591*(VLOOKUP(I591,#REF!,2,FALSE))</f>
        <v>#REF!</v>
      </c>
      <c r="N591" s="11" t="s">
        <v>67</v>
      </c>
      <c r="O591" s="11" t="s">
        <v>68</v>
      </c>
      <c r="P591" s="11" t="s">
        <v>69</v>
      </c>
      <c r="Q591" s="12">
        <v>40909</v>
      </c>
      <c r="R591" s="12">
        <v>45292</v>
      </c>
      <c r="S591" s="11" t="s">
        <v>70</v>
      </c>
      <c r="T591" s="12">
        <v>45292</v>
      </c>
      <c r="U591" s="11" t="s">
        <v>71</v>
      </c>
      <c r="V591" s="11" t="s">
        <v>72</v>
      </c>
      <c r="W591" s="11" t="s">
        <v>73</v>
      </c>
      <c r="X591" s="11" t="s">
        <v>73</v>
      </c>
      <c r="Y591" s="11" t="s">
        <v>74</v>
      </c>
      <c r="Z591" s="11" t="s">
        <v>106</v>
      </c>
      <c r="AA591" s="11" t="s">
        <v>1178</v>
      </c>
      <c r="AB591" s="11" t="s">
        <v>1179</v>
      </c>
      <c r="AC591" s="11" t="s">
        <v>78</v>
      </c>
      <c r="AD591" s="12"/>
      <c r="AE591" s="12"/>
      <c r="AF591" s="11"/>
      <c r="AG591" s="11" t="s">
        <v>78</v>
      </c>
      <c r="AH591" s="11" t="s">
        <v>78</v>
      </c>
      <c r="AI591" s="12"/>
      <c r="AJ591" s="11" t="s">
        <v>1180</v>
      </c>
      <c r="AK591" s="11" t="s">
        <v>78</v>
      </c>
      <c r="AL591" s="11" t="b">
        <v>0</v>
      </c>
      <c r="AM591" s="11" t="s">
        <v>1181</v>
      </c>
      <c r="AN591" s="11" t="b">
        <v>0</v>
      </c>
      <c r="AO591" s="11" t="b">
        <v>0</v>
      </c>
      <c r="AP591" s="11" t="b">
        <v>0</v>
      </c>
      <c r="AQ591" s="11" t="b">
        <v>0</v>
      </c>
      <c r="AR591" s="11" t="b">
        <v>0</v>
      </c>
      <c r="AS591" s="11" t="s">
        <v>84</v>
      </c>
      <c r="AT591" s="11" t="b">
        <v>0</v>
      </c>
      <c r="AU591" s="11" t="s">
        <v>1182</v>
      </c>
      <c r="AV591" s="11" t="s">
        <v>78</v>
      </c>
      <c r="AW591" s="11" t="s">
        <v>78</v>
      </c>
      <c r="AX591" s="12">
        <v>40941</v>
      </c>
      <c r="AY591" s="11" t="s">
        <v>85</v>
      </c>
      <c r="AZ591" s="11" t="s">
        <v>86</v>
      </c>
      <c r="BA591" s="11" t="s">
        <v>87</v>
      </c>
      <c r="BB591" s="11" t="b">
        <v>0</v>
      </c>
      <c r="BC591" s="11">
        <v>0</v>
      </c>
      <c r="BD591" s="11">
        <v>0</v>
      </c>
      <c r="BE591" s="14"/>
      <c r="BF591" s="14">
        <v>0</v>
      </c>
      <c r="BG591" s="14"/>
      <c r="BH591" s="14">
        <v>0</v>
      </c>
      <c r="BI591" s="14">
        <v>0</v>
      </c>
      <c r="BJ591" s="15">
        <v>695.66</v>
      </c>
    </row>
    <row r="592" spans="1:62" x14ac:dyDescent="0.25">
      <c r="A592" s="6" t="s">
        <v>1827</v>
      </c>
      <c r="B592" s="7" t="s">
        <v>244</v>
      </c>
      <c r="C592" s="7" t="s">
        <v>245</v>
      </c>
      <c r="D592" s="7" t="s">
        <v>1828</v>
      </c>
      <c r="E592" s="7" t="s">
        <v>1828</v>
      </c>
      <c r="F592" s="7" t="s">
        <v>247</v>
      </c>
      <c r="G592" s="7" t="s">
        <v>1828</v>
      </c>
      <c r="H592" s="7" t="s">
        <v>1829</v>
      </c>
      <c r="I592" s="7" t="s">
        <v>248</v>
      </c>
      <c r="J592" s="7"/>
      <c r="K592" s="33">
        <v>699.72</v>
      </c>
      <c r="L592" s="33">
        <f t="shared" si="10"/>
        <v>699.72</v>
      </c>
      <c r="M592" s="33" t="e">
        <f>L592*(VLOOKUP(I592,#REF!,2,FALSE))</f>
        <v>#REF!</v>
      </c>
      <c r="N592" s="7" t="s">
        <v>67</v>
      </c>
      <c r="O592" s="7" t="s">
        <v>68</v>
      </c>
      <c r="P592" s="7" t="s">
        <v>69</v>
      </c>
      <c r="Q592" s="8">
        <v>38020</v>
      </c>
      <c r="R592" s="8">
        <v>45325</v>
      </c>
      <c r="S592" s="7" t="s">
        <v>78</v>
      </c>
      <c r="T592" s="8">
        <v>45325</v>
      </c>
      <c r="U592" s="7" t="s">
        <v>71</v>
      </c>
      <c r="V592" s="7" t="s">
        <v>104</v>
      </c>
      <c r="W592" s="7" t="s">
        <v>73</v>
      </c>
      <c r="X592" s="7" t="s">
        <v>73</v>
      </c>
      <c r="Y592" s="7" t="s">
        <v>74</v>
      </c>
      <c r="Z592" s="7" t="s">
        <v>250</v>
      </c>
      <c r="AA592" s="7" t="s">
        <v>251</v>
      </c>
      <c r="AB592" s="7" t="s">
        <v>1830</v>
      </c>
      <c r="AC592" s="7" t="s">
        <v>78</v>
      </c>
      <c r="AD592" s="8"/>
      <c r="AE592" s="8"/>
      <c r="AF592" s="7"/>
      <c r="AG592" s="7" t="s">
        <v>78</v>
      </c>
      <c r="AH592" s="7" t="s">
        <v>78</v>
      </c>
      <c r="AI592" s="8"/>
      <c r="AJ592" s="7" t="s">
        <v>1831</v>
      </c>
      <c r="AK592" s="7" t="s">
        <v>78</v>
      </c>
      <c r="AL592" s="7" t="b">
        <v>1</v>
      </c>
      <c r="AM592" s="7" t="s">
        <v>1832</v>
      </c>
      <c r="AN592" s="7" t="b">
        <v>0</v>
      </c>
      <c r="AO592" s="7" t="b">
        <v>0</v>
      </c>
      <c r="AP592" s="7" t="b">
        <v>0</v>
      </c>
      <c r="AQ592" s="7" t="b">
        <v>0</v>
      </c>
      <c r="AR592" s="7" t="b">
        <v>0</v>
      </c>
      <c r="AS592" s="7" t="s">
        <v>84</v>
      </c>
      <c r="AT592" s="7" t="b">
        <v>0</v>
      </c>
      <c r="AU592" s="7" t="s">
        <v>78</v>
      </c>
      <c r="AV592" s="7" t="s">
        <v>78</v>
      </c>
      <c r="AW592" s="7" t="s">
        <v>78</v>
      </c>
      <c r="AX592" s="8">
        <v>37953</v>
      </c>
      <c r="AY592" s="7" t="s">
        <v>85</v>
      </c>
      <c r="AZ592" s="7" t="s">
        <v>86</v>
      </c>
      <c r="BA592" s="7" t="s">
        <v>87</v>
      </c>
      <c r="BB592" s="7" t="b">
        <v>0</v>
      </c>
      <c r="BC592" s="7">
        <v>10</v>
      </c>
      <c r="BD592" s="7">
        <v>6</v>
      </c>
      <c r="BE592" s="7">
        <v>3181.83</v>
      </c>
      <c r="BF592" s="7">
        <v>1</v>
      </c>
      <c r="BG592" s="7">
        <v>300</v>
      </c>
      <c r="BH592" s="7">
        <v>1</v>
      </c>
      <c r="BI592" s="7">
        <v>300</v>
      </c>
      <c r="BJ592" s="9">
        <v>699.72</v>
      </c>
    </row>
    <row r="593" spans="1:62" x14ac:dyDescent="0.25">
      <c r="A593" s="6" t="s">
        <v>2430</v>
      </c>
      <c r="B593" s="7" t="s">
        <v>61</v>
      </c>
      <c r="C593" s="7" t="s">
        <v>62</v>
      </c>
      <c r="D593" s="7" t="s">
        <v>2368</v>
      </c>
      <c r="E593" s="7" t="s">
        <v>2368</v>
      </c>
      <c r="F593" s="7" t="s">
        <v>64</v>
      </c>
      <c r="G593" s="7" t="s">
        <v>2368</v>
      </c>
      <c r="H593" s="7" t="s">
        <v>2330</v>
      </c>
      <c r="I593" s="7" t="s">
        <v>66</v>
      </c>
      <c r="J593" s="7" t="s">
        <v>2342</v>
      </c>
      <c r="K593" s="33">
        <v>704.25</v>
      </c>
      <c r="L593" s="33">
        <f t="shared" si="10"/>
        <v>704.25</v>
      </c>
      <c r="M593" s="33" t="e">
        <f>L593*(VLOOKUP(I593,#REF!,2,FALSE))</f>
        <v>#REF!</v>
      </c>
      <c r="N593" s="7" t="s">
        <v>67</v>
      </c>
      <c r="O593" s="7" t="s">
        <v>68</v>
      </c>
      <c r="P593" s="7" t="s">
        <v>69</v>
      </c>
      <c r="Q593" s="8">
        <v>43350</v>
      </c>
      <c r="R593" s="8">
        <v>45355.73400462963</v>
      </c>
      <c r="S593" s="7" t="s">
        <v>70</v>
      </c>
      <c r="T593" s="8">
        <v>45355</v>
      </c>
      <c r="U593" s="7" t="s">
        <v>71</v>
      </c>
      <c r="V593" s="7" t="s">
        <v>104</v>
      </c>
      <c r="W593" s="7" t="s">
        <v>73</v>
      </c>
      <c r="X593" s="7" t="s">
        <v>73</v>
      </c>
      <c r="Y593" s="7" t="s">
        <v>105</v>
      </c>
      <c r="Z593" s="7" t="s">
        <v>75</v>
      </c>
      <c r="AA593" s="7" t="s">
        <v>122</v>
      </c>
      <c r="AB593" s="7" t="s">
        <v>2431</v>
      </c>
      <c r="AC593" s="7" t="s">
        <v>78</v>
      </c>
      <c r="AD593" s="8"/>
      <c r="AE593" s="8"/>
      <c r="AF593" s="7"/>
      <c r="AG593" s="7" t="s">
        <v>78</v>
      </c>
      <c r="AH593" s="7" t="s">
        <v>78</v>
      </c>
      <c r="AI593" s="8"/>
      <c r="AJ593" s="7" t="s">
        <v>2432</v>
      </c>
      <c r="AK593" s="7" t="s">
        <v>78</v>
      </c>
      <c r="AL593" s="7" t="b">
        <v>0</v>
      </c>
      <c r="AM593" s="7" t="s">
        <v>2433</v>
      </c>
      <c r="AN593" s="7" t="b">
        <v>0</v>
      </c>
      <c r="AO593" s="7" t="b">
        <v>0</v>
      </c>
      <c r="AP593" s="7" t="b">
        <v>0</v>
      </c>
      <c r="AQ593" s="7" t="b">
        <v>0</v>
      </c>
      <c r="AR593" s="7" t="b">
        <v>0</v>
      </c>
      <c r="AS593" s="7" t="s">
        <v>84</v>
      </c>
      <c r="AT593" s="7" t="b">
        <v>0</v>
      </c>
      <c r="AU593" s="7" t="s">
        <v>1700</v>
      </c>
      <c r="AV593" s="7" t="s">
        <v>78</v>
      </c>
      <c r="AW593" s="7" t="s">
        <v>78</v>
      </c>
      <c r="AX593" s="8">
        <v>43360</v>
      </c>
      <c r="AY593" s="7" t="s">
        <v>85</v>
      </c>
      <c r="AZ593" s="7" t="s">
        <v>86</v>
      </c>
      <c r="BA593" s="7" t="s">
        <v>87</v>
      </c>
      <c r="BB593" s="7" t="b">
        <v>0</v>
      </c>
      <c r="BC593" s="7">
        <v>1</v>
      </c>
      <c r="BD593" s="7">
        <v>1</v>
      </c>
      <c r="BE593" s="7">
        <v>250</v>
      </c>
      <c r="BF593" s="7">
        <v>0</v>
      </c>
      <c r="BG593" s="7"/>
      <c r="BH593" s="7">
        <v>0</v>
      </c>
      <c r="BI593" s="7">
        <v>0</v>
      </c>
      <c r="BJ593" s="9">
        <v>704.25</v>
      </c>
    </row>
    <row r="594" spans="1:62" x14ac:dyDescent="0.25">
      <c r="A594" s="6" t="s">
        <v>1245</v>
      </c>
      <c r="B594" s="7" t="s">
        <v>1174</v>
      </c>
      <c r="C594" s="7" t="s">
        <v>1175</v>
      </c>
      <c r="D594" s="7" t="s">
        <v>1246</v>
      </c>
      <c r="E594" s="7" t="s">
        <v>1246</v>
      </c>
      <c r="F594" s="7" t="s">
        <v>64</v>
      </c>
      <c r="G594" s="7" t="s">
        <v>1246</v>
      </c>
      <c r="H594" s="7" t="s">
        <v>281</v>
      </c>
      <c r="I594" s="7" t="s">
        <v>1176</v>
      </c>
      <c r="J594" s="7" t="s">
        <v>1177</v>
      </c>
      <c r="K594" s="33">
        <v>711.6</v>
      </c>
      <c r="L594" s="33">
        <f t="shared" si="10"/>
        <v>711.6</v>
      </c>
      <c r="M594" s="33" t="e">
        <f>L594*(VLOOKUP(I594,#REF!,2,FALSE))</f>
        <v>#REF!</v>
      </c>
      <c r="N594" s="7" t="s">
        <v>67</v>
      </c>
      <c r="O594" s="7" t="s">
        <v>68</v>
      </c>
      <c r="P594" s="7" t="s">
        <v>69</v>
      </c>
      <c r="Q594" s="8">
        <v>41944.49858796296</v>
      </c>
      <c r="R594" s="8">
        <v>45231.49858796296</v>
      </c>
      <c r="S594" s="7" t="s">
        <v>70</v>
      </c>
      <c r="T594" s="8">
        <v>45231</v>
      </c>
      <c r="U594" s="7" t="s">
        <v>71</v>
      </c>
      <c r="V594" s="7" t="s">
        <v>104</v>
      </c>
      <c r="W594" s="7" t="s">
        <v>73</v>
      </c>
      <c r="X594" s="7" t="s">
        <v>73</v>
      </c>
      <c r="Y594" s="7" t="s">
        <v>74</v>
      </c>
      <c r="Z594" s="7" t="s">
        <v>106</v>
      </c>
      <c r="AA594" s="7" t="s">
        <v>1178</v>
      </c>
      <c r="AB594" s="7" t="s">
        <v>1247</v>
      </c>
      <c r="AC594" s="7" t="s">
        <v>78</v>
      </c>
      <c r="AD594" s="8"/>
      <c r="AE594" s="8"/>
      <c r="AF594" s="7"/>
      <c r="AG594" s="7" t="s">
        <v>78</v>
      </c>
      <c r="AH594" s="7" t="s">
        <v>78</v>
      </c>
      <c r="AI594" s="8"/>
      <c r="AJ594" s="7" t="s">
        <v>1248</v>
      </c>
      <c r="AK594" s="7" t="s">
        <v>78</v>
      </c>
      <c r="AL594" s="7" t="b">
        <v>0</v>
      </c>
      <c r="AM594" s="7" t="s">
        <v>1249</v>
      </c>
      <c r="AN594" s="7" t="b">
        <v>0</v>
      </c>
      <c r="AO594" s="7" t="b">
        <v>0</v>
      </c>
      <c r="AP594" s="7" t="b">
        <v>0</v>
      </c>
      <c r="AQ594" s="7" t="b">
        <v>0</v>
      </c>
      <c r="AR594" s="7" t="b">
        <v>0</v>
      </c>
      <c r="AS594" s="7" t="s">
        <v>84</v>
      </c>
      <c r="AT594" s="7" t="b">
        <v>0</v>
      </c>
      <c r="AU594" s="7" t="s">
        <v>317</v>
      </c>
      <c r="AV594" s="7" t="s">
        <v>78</v>
      </c>
      <c r="AW594" s="7" t="s">
        <v>78</v>
      </c>
      <c r="AX594" s="8">
        <v>41995</v>
      </c>
      <c r="AY594" s="7" t="s">
        <v>85</v>
      </c>
      <c r="AZ594" s="7" t="s">
        <v>86</v>
      </c>
      <c r="BA594" s="7" t="s">
        <v>87</v>
      </c>
      <c r="BB594" s="7" t="b">
        <v>0</v>
      </c>
      <c r="BC594" s="7">
        <v>0</v>
      </c>
      <c r="BD594" s="7">
        <v>0</v>
      </c>
      <c r="BE594" s="7"/>
      <c r="BF594" s="7">
        <v>0</v>
      </c>
      <c r="BG594" s="7"/>
      <c r="BH594" s="7">
        <v>0</v>
      </c>
      <c r="BI594" s="7">
        <v>0</v>
      </c>
      <c r="BJ594" s="9">
        <v>711.6</v>
      </c>
    </row>
    <row r="595" spans="1:62" x14ac:dyDescent="0.25">
      <c r="A595" s="10" t="s">
        <v>3213</v>
      </c>
      <c r="B595" s="11" t="s">
        <v>1395</v>
      </c>
      <c r="C595" s="11" t="s">
        <v>1396</v>
      </c>
      <c r="D595" s="41" t="s">
        <v>2149</v>
      </c>
      <c r="E595" s="11" t="s">
        <v>2149</v>
      </c>
      <c r="F595" s="11" t="s">
        <v>64</v>
      </c>
      <c r="G595" s="11" t="s">
        <v>2149</v>
      </c>
      <c r="H595" s="11" t="s">
        <v>2330</v>
      </c>
      <c r="I595" s="11" t="s">
        <v>262</v>
      </c>
      <c r="J595" s="11" t="s">
        <v>3204</v>
      </c>
      <c r="K595" s="28">
        <v>717.73</v>
      </c>
      <c r="L595" s="28">
        <f t="shared" si="10"/>
        <v>717.73</v>
      </c>
      <c r="M595" s="28" t="e">
        <f>L595*(VLOOKUP(I595,#REF!,2,FALSE))</f>
        <v>#REF!</v>
      </c>
      <c r="N595" s="11" t="s">
        <v>67</v>
      </c>
      <c r="O595" s="11" t="s">
        <v>68</v>
      </c>
      <c r="P595" s="11" t="s">
        <v>69</v>
      </c>
      <c r="Q595" s="12">
        <v>41583</v>
      </c>
      <c r="R595" s="12">
        <v>45235.805798611109</v>
      </c>
      <c r="S595" s="11" t="s">
        <v>70</v>
      </c>
      <c r="T595" s="12">
        <v>45235</v>
      </c>
      <c r="U595" s="11" t="s">
        <v>71</v>
      </c>
      <c r="V595" s="11" t="s">
        <v>104</v>
      </c>
      <c r="W595" s="11" t="s">
        <v>73</v>
      </c>
      <c r="X595" s="11" t="s">
        <v>73</v>
      </c>
      <c r="Y595" s="11" t="s">
        <v>3214</v>
      </c>
      <c r="Z595" s="11" t="s">
        <v>171</v>
      </c>
      <c r="AA595" s="11" t="s">
        <v>3215</v>
      </c>
      <c r="AB595" s="11" t="s">
        <v>3216</v>
      </c>
      <c r="AC595" s="11" t="s">
        <v>3217</v>
      </c>
      <c r="AD595" s="12"/>
      <c r="AE595" s="12"/>
      <c r="AF595" s="11"/>
      <c r="AG595" s="11" t="s">
        <v>78</v>
      </c>
      <c r="AH595" s="11" t="s">
        <v>78</v>
      </c>
      <c r="AI595" s="12"/>
      <c r="AJ595" s="11" t="s">
        <v>3218</v>
      </c>
      <c r="AK595" s="11" t="s">
        <v>78</v>
      </c>
      <c r="AL595" s="11" t="b">
        <v>0</v>
      </c>
      <c r="AM595" s="11" t="s">
        <v>3219</v>
      </c>
      <c r="AN595" s="11" t="b">
        <v>0</v>
      </c>
      <c r="AO595" s="11" t="b">
        <v>0</v>
      </c>
      <c r="AP595" s="11" t="b">
        <v>0</v>
      </c>
      <c r="AQ595" s="11" t="b">
        <v>0</v>
      </c>
      <c r="AR595" s="11" t="b">
        <v>0</v>
      </c>
      <c r="AS595" s="11" t="s">
        <v>84</v>
      </c>
      <c r="AT595" s="11" t="b">
        <v>0</v>
      </c>
      <c r="AU595" s="11" t="s">
        <v>2695</v>
      </c>
      <c r="AV595" s="11" t="s">
        <v>78</v>
      </c>
      <c r="AW595" s="11" t="s">
        <v>78</v>
      </c>
      <c r="AX595" s="12">
        <v>41613</v>
      </c>
      <c r="AY595" s="11" t="s">
        <v>85</v>
      </c>
      <c r="AZ595" s="11" t="s">
        <v>86</v>
      </c>
      <c r="BA595" s="11" t="s">
        <v>87</v>
      </c>
      <c r="BB595" s="11" t="b">
        <v>0</v>
      </c>
      <c r="BC595" s="11">
        <v>1</v>
      </c>
      <c r="BD595" s="11">
        <v>1</v>
      </c>
      <c r="BE595" s="11">
        <v>2367</v>
      </c>
      <c r="BF595" s="11">
        <v>0</v>
      </c>
      <c r="BG595" s="11"/>
      <c r="BH595" s="11">
        <v>0</v>
      </c>
      <c r="BI595" s="11">
        <v>0</v>
      </c>
      <c r="BJ595" s="13">
        <v>717.73</v>
      </c>
    </row>
    <row r="596" spans="1:62" x14ac:dyDescent="0.25">
      <c r="A596" s="10" t="s">
        <v>1221</v>
      </c>
      <c r="B596" s="11" t="s">
        <v>1174</v>
      </c>
      <c r="C596" s="11" t="s">
        <v>1175</v>
      </c>
      <c r="D596" s="11" t="s">
        <v>1222</v>
      </c>
      <c r="E596" s="11" t="s">
        <v>1222</v>
      </c>
      <c r="F596" s="11" t="s">
        <v>64</v>
      </c>
      <c r="G596" s="11" t="s">
        <v>1222</v>
      </c>
      <c r="H596" s="11" t="s">
        <v>281</v>
      </c>
      <c r="I596" s="11" t="s">
        <v>1176</v>
      </c>
      <c r="J596" s="11" t="s">
        <v>1177</v>
      </c>
      <c r="K596" s="28">
        <v>724.6</v>
      </c>
      <c r="L596" s="28">
        <f t="shared" si="10"/>
        <v>724.6</v>
      </c>
      <c r="M596" s="28" t="e">
        <f>L596*(VLOOKUP(I596,#REF!,2,FALSE))</f>
        <v>#REF!</v>
      </c>
      <c r="N596" s="11" t="s">
        <v>67</v>
      </c>
      <c r="O596" s="11" t="s">
        <v>68</v>
      </c>
      <c r="P596" s="11" t="s">
        <v>69</v>
      </c>
      <c r="Q596" s="12">
        <v>41662.705243055556</v>
      </c>
      <c r="R596" s="12">
        <v>45314.705243055556</v>
      </c>
      <c r="S596" s="11" t="s">
        <v>70</v>
      </c>
      <c r="T596" s="12">
        <v>45222</v>
      </c>
      <c r="U596" s="11" t="s">
        <v>71</v>
      </c>
      <c r="V596" s="11" t="s">
        <v>1223</v>
      </c>
      <c r="W596" s="11" t="s">
        <v>73</v>
      </c>
      <c r="X596" s="11" t="s">
        <v>73</v>
      </c>
      <c r="Y596" s="11" t="s">
        <v>74</v>
      </c>
      <c r="Z596" s="11" t="s">
        <v>106</v>
      </c>
      <c r="AA596" s="11" t="s">
        <v>1178</v>
      </c>
      <c r="AB596" s="11" t="s">
        <v>1224</v>
      </c>
      <c r="AC596" s="11" t="s">
        <v>78</v>
      </c>
      <c r="AD596" s="12"/>
      <c r="AE596" s="12"/>
      <c r="AF596" s="11"/>
      <c r="AG596" s="11" t="s">
        <v>78</v>
      </c>
      <c r="AH596" s="11" t="s">
        <v>78</v>
      </c>
      <c r="AI596" s="12"/>
      <c r="AJ596" s="11" t="s">
        <v>78</v>
      </c>
      <c r="AK596" s="11" t="s">
        <v>78</v>
      </c>
      <c r="AL596" s="11" t="b">
        <v>0</v>
      </c>
      <c r="AM596" s="11" t="s">
        <v>1225</v>
      </c>
      <c r="AN596" s="11" t="b">
        <v>0</v>
      </c>
      <c r="AO596" s="11" t="b">
        <v>0</v>
      </c>
      <c r="AP596" s="11" t="b">
        <v>0</v>
      </c>
      <c r="AQ596" s="11" t="b">
        <v>0</v>
      </c>
      <c r="AR596" s="11" t="b">
        <v>0</v>
      </c>
      <c r="AS596" s="11" t="s">
        <v>84</v>
      </c>
      <c r="AT596" s="11" t="b">
        <v>0</v>
      </c>
      <c r="AU596" s="11" t="s">
        <v>1210</v>
      </c>
      <c r="AV596" s="11" t="s">
        <v>78</v>
      </c>
      <c r="AW596" s="11" t="s">
        <v>78</v>
      </c>
      <c r="AX596" s="12">
        <v>41668</v>
      </c>
      <c r="AY596" s="11" t="s">
        <v>85</v>
      </c>
      <c r="AZ596" s="11" t="s">
        <v>86</v>
      </c>
      <c r="BA596" s="11" t="s">
        <v>87</v>
      </c>
      <c r="BB596" s="11" t="b">
        <v>0</v>
      </c>
      <c r="BC596" s="11">
        <v>0</v>
      </c>
      <c r="BD596" s="11">
        <v>0</v>
      </c>
      <c r="BE596" s="11"/>
      <c r="BF596" s="11">
        <v>0</v>
      </c>
      <c r="BG596" s="11"/>
      <c r="BH596" s="11">
        <v>0</v>
      </c>
      <c r="BI596" s="11">
        <v>0</v>
      </c>
      <c r="BJ596" s="13">
        <v>724.6</v>
      </c>
    </row>
    <row r="597" spans="1:62" x14ac:dyDescent="0.25">
      <c r="A597" s="6" t="s">
        <v>2403</v>
      </c>
      <c r="B597" s="7" t="s">
        <v>61</v>
      </c>
      <c r="C597" s="7" t="s">
        <v>62</v>
      </c>
      <c r="D597" s="7" t="s">
        <v>2404</v>
      </c>
      <c r="E597" s="7" t="s">
        <v>2404</v>
      </c>
      <c r="F597" s="7" t="s">
        <v>64</v>
      </c>
      <c r="G597" s="7" t="s">
        <v>2404</v>
      </c>
      <c r="H597" s="7" t="s">
        <v>2330</v>
      </c>
      <c r="I597" s="7" t="s">
        <v>66</v>
      </c>
      <c r="J597" s="7" t="s">
        <v>2342</v>
      </c>
      <c r="K597" s="33">
        <v>726.58</v>
      </c>
      <c r="L597" s="33">
        <f t="shared" si="10"/>
        <v>726.58</v>
      </c>
      <c r="M597" s="33" t="e">
        <f>L597*(VLOOKUP(I597,#REF!,2,FALSE))</f>
        <v>#REF!</v>
      </c>
      <c r="N597" s="7" t="s">
        <v>67</v>
      </c>
      <c r="O597" s="7" t="s">
        <v>68</v>
      </c>
      <c r="P597" s="7" t="s">
        <v>69</v>
      </c>
      <c r="Q597" s="8">
        <v>42185.73636574074</v>
      </c>
      <c r="R597" s="8">
        <v>45473.73636574074</v>
      </c>
      <c r="S597" s="7" t="s">
        <v>70</v>
      </c>
      <c r="T597" s="8">
        <v>45473</v>
      </c>
      <c r="U597" s="7" t="s">
        <v>71</v>
      </c>
      <c r="V597" s="7" t="s">
        <v>104</v>
      </c>
      <c r="W597" s="7" t="s">
        <v>73</v>
      </c>
      <c r="X597" s="7" t="s">
        <v>73</v>
      </c>
      <c r="Y597" s="7" t="s">
        <v>287</v>
      </c>
      <c r="Z597" s="7" t="s">
        <v>75</v>
      </c>
      <c r="AA597" s="7" t="s">
        <v>76</v>
      </c>
      <c r="AB597" s="7" t="s">
        <v>2405</v>
      </c>
      <c r="AC597" s="7" t="s">
        <v>78</v>
      </c>
      <c r="AD597" s="8"/>
      <c r="AE597" s="8"/>
      <c r="AF597" s="7"/>
      <c r="AG597" s="7" t="s">
        <v>78</v>
      </c>
      <c r="AH597" s="7" t="s">
        <v>78</v>
      </c>
      <c r="AI597" s="8"/>
      <c r="AJ597" s="7" t="s">
        <v>2406</v>
      </c>
      <c r="AK597" s="7" t="s">
        <v>78</v>
      </c>
      <c r="AL597" s="7" t="b">
        <v>0</v>
      </c>
      <c r="AM597" s="7" t="s">
        <v>2407</v>
      </c>
      <c r="AN597" s="7" t="b">
        <v>0</v>
      </c>
      <c r="AO597" s="7" t="b">
        <v>0</v>
      </c>
      <c r="AP597" s="7" t="b">
        <v>0</v>
      </c>
      <c r="AQ597" s="7" t="b">
        <v>0</v>
      </c>
      <c r="AR597" s="7" t="b">
        <v>0</v>
      </c>
      <c r="AS597" s="7" t="s">
        <v>84</v>
      </c>
      <c r="AT597" s="7" t="b">
        <v>0</v>
      </c>
      <c r="AU597" s="7" t="s">
        <v>1700</v>
      </c>
      <c r="AV597" s="7" t="s">
        <v>78</v>
      </c>
      <c r="AW597" s="7" t="s">
        <v>78</v>
      </c>
      <c r="AX597" s="8">
        <v>42181</v>
      </c>
      <c r="AY597" s="7" t="s">
        <v>85</v>
      </c>
      <c r="AZ597" s="7" t="s">
        <v>86</v>
      </c>
      <c r="BA597" s="7" t="s">
        <v>87</v>
      </c>
      <c r="BB597" s="7" t="b">
        <v>0</v>
      </c>
      <c r="BC597" s="7">
        <v>0</v>
      </c>
      <c r="BD597" s="7">
        <v>0</v>
      </c>
      <c r="BE597" s="7"/>
      <c r="BF597" s="7">
        <v>0</v>
      </c>
      <c r="BG597" s="7"/>
      <c r="BH597" s="7">
        <v>0</v>
      </c>
      <c r="BI597" s="7">
        <v>0</v>
      </c>
      <c r="BJ597" s="9">
        <v>726.58</v>
      </c>
    </row>
    <row r="598" spans="1:62" x14ac:dyDescent="0.25">
      <c r="A598" s="6" t="s">
        <v>2987</v>
      </c>
      <c r="B598" s="7" t="s">
        <v>2967</v>
      </c>
      <c r="C598" s="7" t="s">
        <v>2968</v>
      </c>
      <c r="D598" s="7" t="s">
        <v>2988</v>
      </c>
      <c r="E598" s="7" t="s">
        <v>2988</v>
      </c>
      <c r="F598" s="7" t="s">
        <v>168</v>
      </c>
      <c r="G598" s="7" t="s">
        <v>2988</v>
      </c>
      <c r="H598" s="7" t="s">
        <v>2970</v>
      </c>
      <c r="I598" s="7" t="s">
        <v>2150</v>
      </c>
      <c r="J598" s="7" t="s">
        <v>2983</v>
      </c>
      <c r="K598" s="33">
        <v>750.02</v>
      </c>
      <c r="L598" s="33">
        <f t="shared" si="10"/>
        <v>750.02</v>
      </c>
      <c r="M598" s="33" t="e">
        <f>L598*(VLOOKUP(I598,#REF!,2,FALSE))</f>
        <v>#REF!</v>
      </c>
      <c r="N598" s="7" t="s">
        <v>67</v>
      </c>
      <c r="O598" s="7" t="s">
        <v>68</v>
      </c>
      <c r="P598" s="7" t="s">
        <v>160</v>
      </c>
      <c r="Q598" s="8">
        <v>42290.368935185186</v>
      </c>
      <c r="R598" s="8">
        <v>45212.368935185186</v>
      </c>
      <c r="S598" s="7" t="s">
        <v>70</v>
      </c>
      <c r="T598" s="8">
        <v>45212</v>
      </c>
      <c r="U598" s="7" t="s">
        <v>91</v>
      </c>
      <c r="V598" s="7" t="s">
        <v>72</v>
      </c>
      <c r="W598" s="7" t="s">
        <v>73</v>
      </c>
      <c r="X598" s="7" t="s">
        <v>73</v>
      </c>
      <c r="Y598" s="7" t="s">
        <v>2971</v>
      </c>
      <c r="Z598" s="7" t="s">
        <v>171</v>
      </c>
      <c r="AA598" s="7" t="s">
        <v>2972</v>
      </c>
      <c r="AB598" s="7" t="s">
        <v>2989</v>
      </c>
      <c r="AC598" s="7" t="s">
        <v>78</v>
      </c>
      <c r="AD598" s="8"/>
      <c r="AE598" s="8"/>
      <c r="AF598" s="7"/>
      <c r="AG598" s="7" t="s">
        <v>78</v>
      </c>
      <c r="AH598" s="7" t="s">
        <v>78</v>
      </c>
      <c r="AI598" s="8"/>
      <c r="AJ598" s="7" t="s">
        <v>78</v>
      </c>
      <c r="AK598" s="7" t="s">
        <v>78</v>
      </c>
      <c r="AL598" s="7" t="b">
        <v>0</v>
      </c>
      <c r="AM598" s="7" t="s">
        <v>2990</v>
      </c>
      <c r="AN598" s="7" t="b">
        <v>1</v>
      </c>
      <c r="AO598" s="7" t="b">
        <v>0</v>
      </c>
      <c r="AP598" s="7" t="b">
        <v>0</v>
      </c>
      <c r="AQ598" s="7" t="b">
        <v>0</v>
      </c>
      <c r="AR598" s="7" t="b">
        <v>0</v>
      </c>
      <c r="AS598" s="7" t="s">
        <v>96</v>
      </c>
      <c r="AT598" s="7" t="b">
        <v>0</v>
      </c>
      <c r="AU598" s="7" t="s">
        <v>2991</v>
      </c>
      <c r="AV598" s="7" t="s">
        <v>78</v>
      </c>
      <c r="AW598" s="7" t="s">
        <v>78</v>
      </c>
      <c r="AX598" s="8">
        <v>42298</v>
      </c>
      <c r="AY598" s="7" t="s">
        <v>85</v>
      </c>
      <c r="AZ598" s="7" t="s">
        <v>86</v>
      </c>
      <c r="BA598" s="7" t="s">
        <v>87</v>
      </c>
      <c r="BB598" s="7" t="b">
        <v>0</v>
      </c>
      <c r="BC598" s="7">
        <v>0</v>
      </c>
      <c r="BD598" s="7">
        <v>0</v>
      </c>
      <c r="BE598" s="7"/>
      <c r="BF598" s="7">
        <v>0</v>
      </c>
      <c r="BG598" s="7"/>
      <c r="BH598" s="7">
        <v>0</v>
      </c>
      <c r="BI598" s="7">
        <v>0</v>
      </c>
      <c r="BJ598" s="9">
        <v>750.02</v>
      </c>
    </row>
    <row r="599" spans="1:62" x14ac:dyDescent="0.25">
      <c r="A599" s="10" t="s">
        <v>2427</v>
      </c>
      <c r="B599" s="11" t="s">
        <v>225</v>
      </c>
      <c r="C599" s="11" t="s">
        <v>226</v>
      </c>
      <c r="D599" s="11" t="s">
        <v>2090</v>
      </c>
      <c r="E599" s="11" t="s">
        <v>2090</v>
      </c>
      <c r="F599" s="11" t="s">
        <v>168</v>
      </c>
      <c r="G599" s="11" t="s">
        <v>2090</v>
      </c>
      <c r="H599" s="11" t="s">
        <v>2330</v>
      </c>
      <c r="I599" s="11" t="s">
        <v>66</v>
      </c>
      <c r="J599" s="11" t="s">
        <v>2336</v>
      </c>
      <c r="K599" s="28">
        <v>763.11</v>
      </c>
      <c r="L599" s="28">
        <f t="shared" si="10"/>
        <v>763.11</v>
      </c>
      <c r="M599" s="28" t="e">
        <f>L599*(VLOOKUP(I599,#REF!,2,FALSE))</f>
        <v>#REF!</v>
      </c>
      <c r="N599" s="11" t="s">
        <v>67</v>
      </c>
      <c r="O599" s="11" t="s">
        <v>68</v>
      </c>
      <c r="P599" s="11" t="s">
        <v>160</v>
      </c>
      <c r="Q599" s="12">
        <v>43098.351678240739</v>
      </c>
      <c r="R599" s="12">
        <v>45289</v>
      </c>
      <c r="S599" s="11" t="s">
        <v>70</v>
      </c>
      <c r="T599" s="12">
        <v>45289</v>
      </c>
      <c r="U599" s="11" t="s">
        <v>71</v>
      </c>
      <c r="V599" s="11" t="s">
        <v>104</v>
      </c>
      <c r="W599" s="11" t="s">
        <v>73</v>
      </c>
      <c r="X599" s="11" t="s">
        <v>73</v>
      </c>
      <c r="Y599" s="11" t="s">
        <v>74</v>
      </c>
      <c r="Z599" s="11" t="s">
        <v>75</v>
      </c>
      <c r="AA599" s="11" t="s">
        <v>321</v>
      </c>
      <c r="AB599" s="11" t="s">
        <v>2428</v>
      </c>
      <c r="AC599" s="11" t="s">
        <v>78</v>
      </c>
      <c r="AD599" s="12"/>
      <c r="AE599" s="12"/>
      <c r="AF599" s="11"/>
      <c r="AG599" s="11" t="s">
        <v>78</v>
      </c>
      <c r="AH599" s="11" t="s">
        <v>78</v>
      </c>
      <c r="AI599" s="12"/>
      <c r="AJ599" s="11" t="s">
        <v>78</v>
      </c>
      <c r="AK599" s="11" t="s">
        <v>78</v>
      </c>
      <c r="AL599" s="11" t="b">
        <v>0</v>
      </c>
      <c r="AM599" s="11" t="s">
        <v>2429</v>
      </c>
      <c r="AN599" s="11" t="b">
        <v>0</v>
      </c>
      <c r="AO599" s="11" t="b">
        <v>0</v>
      </c>
      <c r="AP599" s="11" t="b">
        <v>0</v>
      </c>
      <c r="AQ599" s="11" t="b">
        <v>0</v>
      </c>
      <c r="AR599" s="11" t="b">
        <v>0</v>
      </c>
      <c r="AS599" s="11" t="s">
        <v>84</v>
      </c>
      <c r="AT599" s="11" t="b">
        <v>0</v>
      </c>
      <c r="AU599" s="11" t="s">
        <v>1700</v>
      </c>
      <c r="AV599" s="11" t="s">
        <v>78</v>
      </c>
      <c r="AW599" s="11" t="s">
        <v>78</v>
      </c>
      <c r="AX599" s="12">
        <v>43105</v>
      </c>
      <c r="AY599" s="11" t="s">
        <v>85</v>
      </c>
      <c r="AZ599" s="11" t="s">
        <v>86</v>
      </c>
      <c r="BA599" s="11" t="s">
        <v>87</v>
      </c>
      <c r="BB599" s="11" t="b">
        <v>0</v>
      </c>
      <c r="BC599" s="11">
        <v>3</v>
      </c>
      <c r="BD599" s="11">
        <v>3</v>
      </c>
      <c r="BE599" s="11">
        <v>2646</v>
      </c>
      <c r="BF599" s="11">
        <v>0</v>
      </c>
      <c r="BG599" s="11"/>
      <c r="BH599" s="11">
        <v>0</v>
      </c>
      <c r="BI599" s="11">
        <v>0</v>
      </c>
      <c r="BJ599" s="13">
        <v>763.11</v>
      </c>
    </row>
    <row r="600" spans="1:62" x14ac:dyDescent="0.25">
      <c r="A600" s="10" t="s">
        <v>2452</v>
      </c>
      <c r="B600" s="11" t="s">
        <v>61</v>
      </c>
      <c r="C600" s="11" t="s">
        <v>62</v>
      </c>
      <c r="D600" s="11" t="s">
        <v>1118</v>
      </c>
      <c r="E600" s="11" t="s">
        <v>1118</v>
      </c>
      <c r="F600" s="11" t="s">
        <v>64</v>
      </c>
      <c r="G600" s="11" t="s">
        <v>1118</v>
      </c>
      <c r="H600" s="11" t="s">
        <v>2330</v>
      </c>
      <c r="I600" s="11" t="s">
        <v>66</v>
      </c>
      <c r="J600" s="11" t="s">
        <v>2342</v>
      </c>
      <c r="K600" s="28">
        <v>772.85</v>
      </c>
      <c r="L600" s="28">
        <f t="shared" si="10"/>
        <v>772.85</v>
      </c>
      <c r="M600" s="28" t="e">
        <f>L600*(VLOOKUP(I600,#REF!,2,FALSE))</f>
        <v>#REF!</v>
      </c>
      <c r="N600" s="11" t="s">
        <v>67</v>
      </c>
      <c r="O600" s="11" t="s">
        <v>68</v>
      </c>
      <c r="P600" s="11" t="s">
        <v>69</v>
      </c>
      <c r="Q600" s="12">
        <v>44378.38784722222</v>
      </c>
      <c r="R600" s="12">
        <v>45474.38784722222</v>
      </c>
      <c r="S600" s="11" t="s">
        <v>70</v>
      </c>
      <c r="T600" s="12">
        <v>45474</v>
      </c>
      <c r="U600" s="11" t="s">
        <v>71</v>
      </c>
      <c r="V600" s="11" t="s">
        <v>104</v>
      </c>
      <c r="W600" s="11" t="s">
        <v>73</v>
      </c>
      <c r="X600" s="11" t="s">
        <v>73</v>
      </c>
      <c r="Y600" s="11" t="s">
        <v>74</v>
      </c>
      <c r="Z600" s="11" t="s">
        <v>75</v>
      </c>
      <c r="AA600" s="11" t="s">
        <v>122</v>
      </c>
      <c r="AB600" s="11" t="s">
        <v>2453</v>
      </c>
      <c r="AC600" s="11" t="s">
        <v>78</v>
      </c>
      <c r="AD600" s="12"/>
      <c r="AE600" s="12"/>
      <c r="AF600" s="11"/>
      <c r="AG600" s="11" t="s">
        <v>78</v>
      </c>
      <c r="AH600" s="11" t="s">
        <v>78</v>
      </c>
      <c r="AI600" s="12"/>
      <c r="AJ600" s="11" t="s">
        <v>78</v>
      </c>
      <c r="AK600" s="11" t="s">
        <v>78</v>
      </c>
      <c r="AL600" s="11" t="b">
        <v>0</v>
      </c>
      <c r="AM600" s="11" t="s">
        <v>2454</v>
      </c>
      <c r="AN600" s="11" t="b">
        <v>0</v>
      </c>
      <c r="AO600" s="11" t="b">
        <v>0</v>
      </c>
      <c r="AP600" s="11" t="b">
        <v>0</v>
      </c>
      <c r="AQ600" s="11" t="b">
        <v>0</v>
      </c>
      <c r="AR600" s="11" t="b">
        <v>0</v>
      </c>
      <c r="AS600" s="11" t="s">
        <v>84</v>
      </c>
      <c r="AT600" s="11" t="b">
        <v>0</v>
      </c>
      <c r="AU600" s="11" t="s">
        <v>2451</v>
      </c>
      <c r="AV600" s="11" t="s">
        <v>78</v>
      </c>
      <c r="AW600" s="11" t="s">
        <v>78</v>
      </c>
      <c r="AX600" s="12">
        <v>44385</v>
      </c>
      <c r="AY600" s="11" t="s">
        <v>85</v>
      </c>
      <c r="AZ600" s="11" t="s">
        <v>86</v>
      </c>
      <c r="BA600" s="11" t="s">
        <v>87</v>
      </c>
      <c r="BB600" s="11" t="b">
        <v>0</v>
      </c>
      <c r="BC600" s="11">
        <v>1</v>
      </c>
      <c r="BD600" s="11">
        <v>1</v>
      </c>
      <c r="BE600" s="11">
        <v>6667.41</v>
      </c>
      <c r="BF600" s="11">
        <v>0</v>
      </c>
      <c r="BG600" s="11"/>
      <c r="BH600" s="11">
        <v>0</v>
      </c>
      <c r="BI600" s="11">
        <v>0</v>
      </c>
      <c r="BJ600" s="13">
        <v>772.85</v>
      </c>
    </row>
    <row r="601" spans="1:62" x14ac:dyDescent="0.25">
      <c r="A601" s="6" t="s">
        <v>642</v>
      </c>
      <c r="B601" s="7" t="s">
        <v>61</v>
      </c>
      <c r="C601" s="7" t="s">
        <v>62</v>
      </c>
      <c r="D601" s="7" t="s">
        <v>643</v>
      </c>
      <c r="E601" s="7" t="s">
        <v>643</v>
      </c>
      <c r="F601" s="7" t="s">
        <v>64</v>
      </c>
      <c r="G601" s="7"/>
      <c r="H601" s="7" t="s">
        <v>456</v>
      </c>
      <c r="I601" s="7" t="s">
        <v>66</v>
      </c>
      <c r="J601" s="7"/>
      <c r="K601" s="33">
        <v>772.88</v>
      </c>
      <c r="L601" s="33">
        <f t="shared" si="10"/>
        <v>772.88</v>
      </c>
      <c r="M601" s="33" t="e">
        <f>L601*(VLOOKUP(I601,#REF!,2,FALSE))</f>
        <v>#REF!</v>
      </c>
      <c r="N601" s="7" t="s">
        <v>67</v>
      </c>
      <c r="O601" s="7" t="s">
        <v>68</v>
      </c>
      <c r="P601" s="7" t="s">
        <v>69</v>
      </c>
      <c r="Q601" s="8">
        <v>44185.609560185185</v>
      </c>
      <c r="R601" s="8">
        <v>45280.609560185185</v>
      </c>
      <c r="S601" s="7" t="s">
        <v>70</v>
      </c>
      <c r="T601" s="8">
        <v>45280</v>
      </c>
      <c r="U601" s="7" t="s">
        <v>91</v>
      </c>
      <c r="V601" s="7" t="s">
        <v>72</v>
      </c>
      <c r="W601" s="7" t="s">
        <v>73</v>
      </c>
      <c r="X601" s="7" t="s">
        <v>73</v>
      </c>
      <c r="Y601" s="7" t="s">
        <v>105</v>
      </c>
      <c r="Z601" s="7" t="s">
        <v>75</v>
      </c>
      <c r="AA601" s="7" t="s">
        <v>76</v>
      </c>
      <c r="AB601" s="7" t="s">
        <v>644</v>
      </c>
      <c r="AC601" s="7" t="s">
        <v>78</v>
      </c>
      <c r="AD601" s="8"/>
      <c r="AE601" s="8"/>
      <c r="AF601" s="7"/>
      <c r="AG601" s="7" t="s">
        <v>78</v>
      </c>
      <c r="AH601" s="7" t="s">
        <v>78</v>
      </c>
      <c r="AI601" s="8"/>
      <c r="AJ601" s="7" t="s">
        <v>78</v>
      </c>
      <c r="AK601" s="7" t="s">
        <v>78</v>
      </c>
      <c r="AL601" s="7" t="b">
        <v>0</v>
      </c>
      <c r="AM601" s="7" t="s">
        <v>645</v>
      </c>
      <c r="AN601" s="7" t="b">
        <v>0</v>
      </c>
      <c r="AO601" s="7" t="b">
        <v>0</v>
      </c>
      <c r="AP601" s="7" t="b">
        <v>0</v>
      </c>
      <c r="AQ601" s="7" t="b">
        <v>0</v>
      </c>
      <c r="AR601" s="7" t="b">
        <v>0</v>
      </c>
      <c r="AS601" s="7" t="s">
        <v>96</v>
      </c>
      <c r="AT601" s="7" t="b">
        <v>0</v>
      </c>
      <c r="AU601" s="7" t="s">
        <v>599</v>
      </c>
      <c r="AV601" s="7" t="s">
        <v>78</v>
      </c>
      <c r="AW601" s="7" t="s">
        <v>78</v>
      </c>
      <c r="AX601" s="8">
        <v>44195</v>
      </c>
      <c r="AY601" s="7" t="s">
        <v>85</v>
      </c>
      <c r="AZ601" s="7" t="s">
        <v>86</v>
      </c>
      <c r="BA601" s="7" t="s">
        <v>87</v>
      </c>
      <c r="BB601" s="7" t="b">
        <v>0</v>
      </c>
      <c r="BC601" s="7">
        <v>1</v>
      </c>
      <c r="BD601" s="7">
        <v>1</v>
      </c>
      <c r="BE601" s="7">
        <v>1639.48</v>
      </c>
      <c r="BF601" s="7">
        <v>0</v>
      </c>
      <c r="BG601" s="7"/>
      <c r="BH601" s="7">
        <v>0</v>
      </c>
      <c r="BI601" s="7">
        <v>0</v>
      </c>
      <c r="BJ601" s="9">
        <v>772.88</v>
      </c>
    </row>
    <row r="602" spans="1:62" x14ac:dyDescent="0.25">
      <c r="A602" s="10" t="s">
        <v>569</v>
      </c>
      <c r="B602" s="11" t="s">
        <v>61</v>
      </c>
      <c r="C602" s="11" t="s">
        <v>62</v>
      </c>
      <c r="D602" s="11" t="s">
        <v>570</v>
      </c>
      <c r="E602" s="11"/>
      <c r="F602" s="11" t="s">
        <v>64</v>
      </c>
      <c r="G602" s="11"/>
      <c r="H602" s="11" t="s">
        <v>281</v>
      </c>
      <c r="I602" s="11" t="s">
        <v>66</v>
      </c>
      <c r="J602" s="11" t="s">
        <v>282</v>
      </c>
      <c r="K602" s="28">
        <v>782.78</v>
      </c>
      <c r="L602" s="28">
        <f t="shared" si="10"/>
        <v>782.78</v>
      </c>
      <c r="M602" s="28" t="e">
        <f>L602*(VLOOKUP(I602,#REF!,2,FALSE))</f>
        <v>#REF!</v>
      </c>
      <c r="N602" s="11" t="s">
        <v>67</v>
      </c>
      <c r="O602" s="11" t="s">
        <v>68</v>
      </c>
      <c r="P602" s="11" t="s">
        <v>69</v>
      </c>
      <c r="Q602" s="12">
        <v>44162.296261574076</v>
      </c>
      <c r="R602" s="12">
        <v>45257.296261574076</v>
      </c>
      <c r="S602" s="11" t="s">
        <v>70</v>
      </c>
      <c r="T602" s="12">
        <v>45257</v>
      </c>
      <c r="U602" s="11" t="s">
        <v>71</v>
      </c>
      <c r="V602" s="11" t="s">
        <v>104</v>
      </c>
      <c r="W602" s="11" t="s">
        <v>73</v>
      </c>
      <c r="X602" s="11" t="s">
        <v>73</v>
      </c>
      <c r="Y602" s="11" t="s">
        <v>105</v>
      </c>
      <c r="Z602" s="11" t="s">
        <v>75</v>
      </c>
      <c r="AA602" s="11" t="s">
        <v>571</v>
      </c>
      <c r="AB602" s="11" t="s">
        <v>572</v>
      </c>
      <c r="AC602" s="11" t="s">
        <v>78</v>
      </c>
      <c r="AD602" s="12"/>
      <c r="AE602" s="12"/>
      <c r="AF602" s="11"/>
      <c r="AG602" s="11" t="s">
        <v>78</v>
      </c>
      <c r="AH602" s="11" t="s">
        <v>78</v>
      </c>
      <c r="AI602" s="12"/>
      <c r="AJ602" s="11" t="s">
        <v>78</v>
      </c>
      <c r="AK602" s="11" t="s">
        <v>78</v>
      </c>
      <c r="AL602" s="11" t="b">
        <v>0</v>
      </c>
      <c r="AM602" s="11" t="s">
        <v>573</v>
      </c>
      <c r="AN602" s="11" t="b">
        <v>0</v>
      </c>
      <c r="AO602" s="11" t="b">
        <v>0</v>
      </c>
      <c r="AP602" s="11" t="b">
        <v>0</v>
      </c>
      <c r="AQ602" s="11" t="b">
        <v>0</v>
      </c>
      <c r="AR602" s="11" t="b">
        <v>0</v>
      </c>
      <c r="AS602" s="11" t="s">
        <v>84</v>
      </c>
      <c r="AT602" s="11" t="b">
        <v>0</v>
      </c>
      <c r="AU602" s="11" t="s">
        <v>317</v>
      </c>
      <c r="AV602" s="11" t="s">
        <v>78</v>
      </c>
      <c r="AW602" s="11" t="s">
        <v>78</v>
      </c>
      <c r="AX602" s="12">
        <v>44162</v>
      </c>
      <c r="AY602" s="11" t="s">
        <v>85</v>
      </c>
      <c r="AZ602" s="11" t="s">
        <v>86</v>
      </c>
      <c r="BA602" s="11" t="s">
        <v>87</v>
      </c>
      <c r="BB602" s="11" t="b">
        <v>0</v>
      </c>
      <c r="BC602" s="11">
        <v>3</v>
      </c>
      <c r="BD602" s="11">
        <v>3</v>
      </c>
      <c r="BE602" s="11">
        <v>4527.72</v>
      </c>
      <c r="BF602" s="11">
        <v>1</v>
      </c>
      <c r="BG602" s="11">
        <v>907</v>
      </c>
      <c r="BH602" s="11">
        <v>1</v>
      </c>
      <c r="BI602" s="11">
        <v>907</v>
      </c>
      <c r="BJ602" s="13">
        <v>782.78</v>
      </c>
    </row>
    <row r="603" spans="1:62" x14ac:dyDescent="0.25">
      <c r="A603" s="10" t="s">
        <v>1521</v>
      </c>
      <c r="B603" s="11" t="s">
        <v>1299</v>
      </c>
      <c r="C603" s="11" t="s">
        <v>1300</v>
      </c>
      <c r="D603" s="11" t="s">
        <v>1522</v>
      </c>
      <c r="E603" s="11" t="s">
        <v>1522</v>
      </c>
      <c r="F603" s="11" t="s">
        <v>64</v>
      </c>
      <c r="G603" s="11" t="s">
        <v>1522</v>
      </c>
      <c r="H603" s="11" t="s">
        <v>1523</v>
      </c>
      <c r="I603" s="11" t="s">
        <v>1303</v>
      </c>
      <c r="J603" s="11"/>
      <c r="K603" s="25">
        <v>809.88</v>
      </c>
      <c r="L603" s="25">
        <f t="shared" si="10"/>
        <v>809.88</v>
      </c>
      <c r="M603" s="25" t="e">
        <f>L603*(VLOOKUP(I603,#REF!,2,FALSE))</f>
        <v>#REF!</v>
      </c>
      <c r="N603" s="11" t="s">
        <v>67</v>
      </c>
      <c r="O603" s="11" t="s">
        <v>68</v>
      </c>
      <c r="P603" s="11" t="s">
        <v>69</v>
      </c>
      <c r="Q603" s="12">
        <v>35064</v>
      </c>
      <c r="R603" s="12">
        <v>47118</v>
      </c>
      <c r="S603" s="11" t="s">
        <v>1312</v>
      </c>
      <c r="T603" s="12">
        <v>45199</v>
      </c>
      <c r="U603" s="11" t="s">
        <v>91</v>
      </c>
      <c r="V603" s="11" t="s">
        <v>514</v>
      </c>
      <c r="W603" s="11" t="s">
        <v>73</v>
      </c>
      <c r="X603" s="11" t="s">
        <v>73</v>
      </c>
      <c r="Y603" s="11" t="s">
        <v>74</v>
      </c>
      <c r="Z603" s="11" t="s">
        <v>106</v>
      </c>
      <c r="AA603" s="11" t="s">
        <v>1524</v>
      </c>
      <c r="AB603" s="11" t="s">
        <v>1525</v>
      </c>
      <c r="AC603" s="11" t="s">
        <v>78</v>
      </c>
      <c r="AD603" s="12"/>
      <c r="AE603" s="12"/>
      <c r="AF603" s="11"/>
      <c r="AG603" s="11" t="s">
        <v>78</v>
      </c>
      <c r="AH603" s="11" t="s">
        <v>78</v>
      </c>
      <c r="AI603" s="12"/>
      <c r="AJ603" s="11" t="s">
        <v>78</v>
      </c>
      <c r="AK603" s="11" t="s">
        <v>78</v>
      </c>
      <c r="AL603" s="11" t="b">
        <v>1</v>
      </c>
      <c r="AM603" s="11" t="s">
        <v>1526</v>
      </c>
      <c r="AN603" s="11" t="b">
        <v>0</v>
      </c>
      <c r="AO603" s="11" t="b">
        <v>0</v>
      </c>
      <c r="AP603" s="11" t="b">
        <v>0</v>
      </c>
      <c r="AQ603" s="11" t="b">
        <v>0</v>
      </c>
      <c r="AR603" s="11" t="b">
        <v>0</v>
      </c>
      <c r="AS603" s="11" t="s">
        <v>96</v>
      </c>
      <c r="AT603" s="11" t="b">
        <v>0</v>
      </c>
      <c r="AU603" s="11" t="s">
        <v>78</v>
      </c>
      <c r="AV603" s="11" t="s">
        <v>78</v>
      </c>
      <c r="AW603" s="11" t="s">
        <v>78</v>
      </c>
      <c r="AX603" s="12">
        <v>35733</v>
      </c>
      <c r="AY603" s="11" t="s">
        <v>85</v>
      </c>
      <c r="AZ603" s="11" t="s">
        <v>86</v>
      </c>
      <c r="BA603" s="11" t="s">
        <v>87</v>
      </c>
      <c r="BB603" s="11" t="b">
        <v>0</v>
      </c>
      <c r="BC603" s="11">
        <v>0</v>
      </c>
      <c r="BD603" s="11">
        <v>0</v>
      </c>
      <c r="BE603" s="11"/>
      <c r="BF603" s="11">
        <v>0</v>
      </c>
      <c r="BG603" s="11"/>
      <c r="BH603" s="11">
        <v>0</v>
      </c>
      <c r="BI603" s="11">
        <v>0</v>
      </c>
      <c r="BJ603" s="13">
        <v>809.88</v>
      </c>
    </row>
    <row r="604" spans="1:62" x14ac:dyDescent="0.25">
      <c r="A604" s="10" t="s">
        <v>2114</v>
      </c>
      <c r="B604" s="11"/>
      <c r="C604" s="11"/>
      <c r="D604" s="11" t="s">
        <v>2115</v>
      </c>
      <c r="E604" s="11" t="s">
        <v>2115</v>
      </c>
      <c r="F604" s="11" t="s">
        <v>64</v>
      </c>
      <c r="G604" s="11" t="s">
        <v>2115</v>
      </c>
      <c r="H604" s="11" t="s">
        <v>281</v>
      </c>
      <c r="I604" s="11" t="s">
        <v>262</v>
      </c>
      <c r="J604" s="11" t="s">
        <v>2091</v>
      </c>
      <c r="K604" s="28">
        <v>837.97</v>
      </c>
      <c r="L604" s="28">
        <f t="shared" si="10"/>
        <v>837.97</v>
      </c>
      <c r="M604" s="28" t="e">
        <f>L604*(VLOOKUP(I604,#REF!,2,FALSE))</f>
        <v>#REF!</v>
      </c>
      <c r="N604" s="11" t="s">
        <v>67</v>
      </c>
      <c r="O604" s="11" t="s">
        <v>68</v>
      </c>
      <c r="P604" s="11" t="s">
        <v>69</v>
      </c>
      <c r="Q604" s="12">
        <v>43525.535150462965</v>
      </c>
      <c r="R604" s="12">
        <v>45352.535150462965</v>
      </c>
      <c r="S604" s="11" t="s">
        <v>70</v>
      </c>
      <c r="T604" s="12">
        <v>45352</v>
      </c>
      <c r="U604" s="11" t="s">
        <v>71</v>
      </c>
      <c r="V604" s="11" t="s">
        <v>104</v>
      </c>
      <c r="W604" s="11" t="s">
        <v>73</v>
      </c>
      <c r="X604" s="11" t="s">
        <v>73</v>
      </c>
      <c r="Y604" s="11" t="s">
        <v>105</v>
      </c>
      <c r="Z604" s="11" t="s">
        <v>264</v>
      </c>
      <c r="AA604" s="11" t="s">
        <v>2116</v>
      </c>
      <c r="AB604" s="11" t="s">
        <v>2117</v>
      </c>
      <c r="AC604" s="11" t="s">
        <v>2118</v>
      </c>
      <c r="AD604" s="12"/>
      <c r="AE604" s="12"/>
      <c r="AF604" s="11"/>
      <c r="AG604" s="11" t="s">
        <v>78</v>
      </c>
      <c r="AH604" s="11" t="s">
        <v>78</v>
      </c>
      <c r="AI604" s="12"/>
      <c r="AJ604" s="11" t="s">
        <v>2119</v>
      </c>
      <c r="AK604" s="11" t="s">
        <v>78</v>
      </c>
      <c r="AL604" s="11" t="b">
        <v>0</v>
      </c>
      <c r="AM604" s="11" t="s">
        <v>2120</v>
      </c>
      <c r="AN604" s="11" t="b">
        <v>0</v>
      </c>
      <c r="AO604" s="11" t="b">
        <v>0</v>
      </c>
      <c r="AP604" s="11" t="b">
        <v>0</v>
      </c>
      <c r="AQ604" s="11" t="b">
        <v>0</v>
      </c>
      <c r="AR604" s="11" t="b">
        <v>0</v>
      </c>
      <c r="AS604" s="11" t="s">
        <v>84</v>
      </c>
      <c r="AT604" s="11" t="b">
        <v>0</v>
      </c>
      <c r="AU604" s="11" t="s">
        <v>2071</v>
      </c>
      <c r="AV604" s="11" t="s">
        <v>78</v>
      </c>
      <c r="AW604" s="11" t="s">
        <v>78</v>
      </c>
      <c r="AX604" s="12">
        <v>43538</v>
      </c>
      <c r="AY604" s="11" t="s">
        <v>85</v>
      </c>
      <c r="AZ604" s="11" t="s">
        <v>86</v>
      </c>
      <c r="BA604" s="11" t="s">
        <v>87</v>
      </c>
      <c r="BB604" s="11" t="b">
        <v>0</v>
      </c>
      <c r="BC604" s="11">
        <v>1</v>
      </c>
      <c r="BD604" s="11">
        <v>0</v>
      </c>
      <c r="BE604" s="11">
        <v>0</v>
      </c>
      <c r="BF604" s="11">
        <v>0</v>
      </c>
      <c r="BG604" s="11"/>
      <c r="BH604" s="11">
        <v>0</v>
      </c>
      <c r="BI604" s="11">
        <v>0</v>
      </c>
      <c r="BJ604" s="13">
        <v>837.97</v>
      </c>
    </row>
    <row r="605" spans="1:62" x14ac:dyDescent="0.25">
      <c r="A605" s="6" t="s">
        <v>1216</v>
      </c>
      <c r="B605" s="7" t="s">
        <v>1174</v>
      </c>
      <c r="C605" s="7" t="s">
        <v>1175</v>
      </c>
      <c r="D605" s="7" t="s">
        <v>1217</v>
      </c>
      <c r="E605" s="7" t="s">
        <v>1217</v>
      </c>
      <c r="F605" s="7" t="s">
        <v>64</v>
      </c>
      <c r="G605" s="7" t="s">
        <v>1217</v>
      </c>
      <c r="H605" s="7" t="s">
        <v>281</v>
      </c>
      <c r="I605" s="7" t="s">
        <v>1176</v>
      </c>
      <c r="J605" s="7" t="s">
        <v>1177</v>
      </c>
      <c r="K605" s="33">
        <v>838.2</v>
      </c>
      <c r="L605" s="33">
        <f t="shared" si="10"/>
        <v>838.2</v>
      </c>
      <c r="M605" s="33" t="e">
        <f>L605*(VLOOKUP(I605,#REF!,2,FALSE))</f>
        <v>#REF!</v>
      </c>
      <c r="N605" s="7" t="s">
        <v>67</v>
      </c>
      <c r="O605" s="7" t="s">
        <v>68</v>
      </c>
      <c r="P605" s="7" t="s">
        <v>69</v>
      </c>
      <c r="Q605" s="8">
        <v>41617.438715277778</v>
      </c>
      <c r="R605" s="8">
        <v>45269.438715277778</v>
      </c>
      <c r="S605" s="7" t="s">
        <v>70</v>
      </c>
      <c r="T605" s="8">
        <v>45269</v>
      </c>
      <c r="U605" s="7" t="s">
        <v>71</v>
      </c>
      <c r="V605" s="7" t="s">
        <v>104</v>
      </c>
      <c r="W605" s="7" t="s">
        <v>73</v>
      </c>
      <c r="X605" s="7" t="s">
        <v>73</v>
      </c>
      <c r="Y605" s="7" t="s">
        <v>74</v>
      </c>
      <c r="Z605" s="7" t="s">
        <v>106</v>
      </c>
      <c r="AA605" s="7" t="s">
        <v>1178</v>
      </c>
      <c r="AB605" s="7" t="s">
        <v>1218</v>
      </c>
      <c r="AC605" s="7" t="s">
        <v>78</v>
      </c>
      <c r="AD605" s="8"/>
      <c r="AE605" s="8"/>
      <c r="AF605" s="7"/>
      <c r="AG605" s="7" t="s">
        <v>78</v>
      </c>
      <c r="AH605" s="7" t="s">
        <v>78</v>
      </c>
      <c r="AI605" s="8"/>
      <c r="AJ605" s="7" t="s">
        <v>1219</v>
      </c>
      <c r="AK605" s="7" t="s">
        <v>78</v>
      </c>
      <c r="AL605" s="7" t="b">
        <v>0</v>
      </c>
      <c r="AM605" s="7" t="s">
        <v>1220</v>
      </c>
      <c r="AN605" s="7" t="b">
        <v>0</v>
      </c>
      <c r="AO605" s="7" t="b">
        <v>0</v>
      </c>
      <c r="AP605" s="7" t="b">
        <v>0</v>
      </c>
      <c r="AQ605" s="7" t="b">
        <v>0</v>
      </c>
      <c r="AR605" s="7" t="b">
        <v>0</v>
      </c>
      <c r="AS605" s="7" t="s">
        <v>84</v>
      </c>
      <c r="AT605" s="7" t="b">
        <v>0</v>
      </c>
      <c r="AU605" s="7" t="s">
        <v>1210</v>
      </c>
      <c r="AV605" s="7" t="s">
        <v>78</v>
      </c>
      <c r="AW605" s="7" t="s">
        <v>78</v>
      </c>
      <c r="AX605" s="8">
        <v>41621</v>
      </c>
      <c r="AY605" s="7" t="s">
        <v>85</v>
      </c>
      <c r="AZ605" s="7" t="s">
        <v>86</v>
      </c>
      <c r="BA605" s="7" t="s">
        <v>87</v>
      </c>
      <c r="BB605" s="7" t="b">
        <v>0</v>
      </c>
      <c r="BC605" s="7">
        <v>0</v>
      </c>
      <c r="BD605" s="7">
        <v>0</v>
      </c>
      <c r="BE605" s="7"/>
      <c r="BF605" s="7">
        <v>0</v>
      </c>
      <c r="BG605" s="7"/>
      <c r="BH605" s="7">
        <v>0</v>
      </c>
      <c r="BI605" s="7">
        <v>0</v>
      </c>
      <c r="BJ605" s="9">
        <v>838.2</v>
      </c>
    </row>
    <row r="606" spans="1:62" x14ac:dyDescent="0.25">
      <c r="A606" s="10" t="s">
        <v>1344</v>
      </c>
      <c r="B606" s="11" t="s">
        <v>1299</v>
      </c>
      <c r="C606" s="11" t="s">
        <v>1300</v>
      </c>
      <c r="D606" s="11" t="s">
        <v>1094</v>
      </c>
      <c r="E606" s="11" t="s">
        <v>1095</v>
      </c>
      <c r="F606" s="11" t="s">
        <v>64</v>
      </c>
      <c r="G606" s="11" t="s">
        <v>1094</v>
      </c>
      <c r="H606" s="11" t="s">
        <v>281</v>
      </c>
      <c r="I606" s="11" t="s">
        <v>1303</v>
      </c>
      <c r="J606" s="11" t="s">
        <v>1326</v>
      </c>
      <c r="K606" s="25">
        <v>840</v>
      </c>
      <c r="L606" s="25">
        <f t="shared" si="10"/>
        <v>840</v>
      </c>
      <c r="M606" s="25" t="e">
        <f>L606*(VLOOKUP(I606,#REF!,2,FALSE))</f>
        <v>#REF!</v>
      </c>
      <c r="N606" s="11" t="s">
        <v>67</v>
      </c>
      <c r="O606" s="11" t="s">
        <v>68</v>
      </c>
      <c r="P606" s="11" t="s">
        <v>69</v>
      </c>
      <c r="Q606" s="12">
        <v>42093.482442129629</v>
      </c>
      <c r="R606" s="12">
        <v>48303</v>
      </c>
      <c r="S606" s="11" t="s">
        <v>1312</v>
      </c>
      <c r="T606" s="12">
        <v>45197</v>
      </c>
      <c r="U606" s="11" t="s">
        <v>91</v>
      </c>
      <c r="V606" s="11" t="s">
        <v>514</v>
      </c>
      <c r="W606" s="11" t="s">
        <v>73</v>
      </c>
      <c r="X606" s="11" t="s">
        <v>73</v>
      </c>
      <c r="Y606" s="11" t="s">
        <v>314</v>
      </c>
      <c r="Z606" s="11" t="s">
        <v>106</v>
      </c>
      <c r="AA606" s="11" t="s">
        <v>1314</v>
      </c>
      <c r="AB606" s="11" t="s">
        <v>1345</v>
      </c>
      <c r="AC606" s="11" t="s">
        <v>78</v>
      </c>
      <c r="AD606" s="12"/>
      <c r="AE606" s="12"/>
      <c r="AF606" s="11"/>
      <c r="AG606" s="11" t="s">
        <v>78</v>
      </c>
      <c r="AH606" s="11" t="s">
        <v>78</v>
      </c>
      <c r="AI606" s="12"/>
      <c r="AJ606" s="11" t="s">
        <v>78</v>
      </c>
      <c r="AK606" s="11" t="s">
        <v>78</v>
      </c>
      <c r="AL606" s="11" t="b">
        <v>0</v>
      </c>
      <c r="AM606" s="11" t="s">
        <v>1346</v>
      </c>
      <c r="AN606" s="11" t="b">
        <v>0</v>
      </c>
      <c r="AO606" s="11" t="b">
        <v>0</v>
      </c>
      <c r="AP606" s="11" t="b">
        <v>0</v>
      </c>
      <c r="AQ606" s="11" t="b">
        <v>0</v>
      </c>
      <c r="AR606" s="11" t="b">
        <v>0</v>
      </c>
      <c r="AS606" s="11" t="s">
        <v>96</v>
      </c>
      <c r="AT606" s="11" t="b">
        <v>0</v>
      </c>
      <c r="AU606" s="11" t="s">
        <v>1258</v>
      </c>
      <c r="AV606" s="11" t="s">
        <v>78</v>
      </c>
      <c r="AW606" s="11" t="s">
        <v>78</v>
      </c>
      <c r="AX606" s="12">
        <v>42131</v>
      </c>
      <c r="AY606" s="11" t="s">
        <v>85</v>
      </c>
      <c r="AZ606" s="11" t="s">
        <v>86</v>
      </c>
      <c r="BA606" s="11" t="s">
        <v>87</v>
      </c>
      <c r="BB606" s="11" t="b">
        <v>0</v>
      </c>
      <c r="BC606" s="11">
        <v>0</v>
      </c>
      <c r="BD606" s="11">
        <v>0</v>
      </c>
      <c r="BE606" s="11"/>
      <c r="BF606" s="11">
        <v>0</v>
      </c>
      <c r="BG606" s="11"/>
      <c r="BH606" s="11">
        <v>0</v>
      </c>
      <c r="BI606" s="11">
        <v>0</v>
      </c>
      <c r="BJ606" s="13">
        <v>840</v>
      </c>
    </row>
    <row r="607" spans="1:62" x14ac:dyDescent="0.25">
      <c r="A607" s="10" t="s">
        <v>2103</v>
      </c>
      <c r="B607" s="11" t="s">
        <v>259</v>
      </c>
      <c r="C607" s="11" t="s">
        <v>260</v>
      </c>
      <c r="D607" s="11" t="s">
        <v>391</v>
      </c>
      <c r="E607" s="11" t="s">
        <v>391</v>
      </c>
      <c r="F607" s="11" t="s">
        <v>168</v>
      </c>
      <c r="G607" s="11" t="s">
        <v>391</v>
      </c>
      <c r="H607" s="11" t="s">
        <v>281</v>
      </c>
      <c r="I607" s="11" t="s">
        <v>262</v>
      </c>
      <c r="J607" s="11" t="s">
        <v>2091</v>
      </c>
      <c r="K607" s="28">
        <v>856.11</v>
      </c>
      <c r="L607" s="28">
        <f t="shared" si="10"/>
        <v>856.11</v>
      </c>
      <c r="M607" s="28" t="e">
        <f>L607*(VLOOKUP(I607,#REF!,2,FALSE))</f>
        <v>#REF!</v>
      </c>
      <c r="N607" s="11" t="s">
        <v>67</v>
      </c>
      <c r="O607" s="11" t="s">
        <v>68</v>
      </c>
      <c r="P607" s="11" t="s">
        <v>160</v>
      </c>
      <c r="Q607" s="12">
        <v>42442</v>
      </c>
      <c r="R607" s="12">
        <v>45364.605138888888</v>
      </c>
      <c r="S607" s="11" t="s">
        <v>70</v>
      </c>
      <c r="T607" s="12">
        <v>45364</v>
      </c>
      <c r="U607" s="11" t="s">
        <v>71</v>
      </c>
      <c r="V607" s="11" t="s">
        <v>104</v>
      </c>
      <c r="W607" s="11" t="s">
        <v>73</v>
      </c>
      <c r="X607" s="11" t="s">
        <v>73</v>
      </c>
      <c r="Y607" s="11" t="s">
        <v>287</v>
      </c>
      <c r="Z607" s="11" t="s">
        <v>264</v>
      </c>
      <c r="AA607" s="11" t="s">
        <v>2104</v>
      </c>
      <c r="AB607" s="11" t="s">
        <v>2105</v>
      </c>
      <c r="AC607" s="11" t="s">
        <v>78</v>
      </c>
      <c r="AD607" s="12"/>
      <c r="AE607" s="12"/>
      <c r="AF607" s="11"/>
      <c r="AG607" s="11" t="s">
        <v>78</v>
      </c>
      <c r="AH607" s="11" t="s">
        <v>78</v>
      </c>
      <c r="AI607" s="12"/>
      <c r="AJ607" s="11" t="s">
        <v>2106</v>
      </c>
      <c r="AK607" s="11" t="s">
        <v>78</v>
      </c>
      <c r="AL607" s="11" t="b">
        <v>0</v>
      </c>
      <c r="AM607" s="11" t="s">
        <v>2107</v>
      </c>
      <c r="AN607" s="11" t="b">
        <v>1</v>
      </c>
      <c r="AO607" s="11" t="b">
        <v>0</v>
      </c>
      <c r="AP607" s="11" t="b">
        <v>0</v>
      </c>
      <c r="AQ607" s="11" t="b">
        <v>0</v>
      </c>
      <c r="AR607" s="11" t="b">
        <v>0</v>
      </c>
      <c r="AS607" s="11" t="s">
        <v>84</v>
      </c>
      <c r="AT607" s="11" t="b">
        <v>0</v>
      </c>
      <c r="AU607" s="11" t="s">
        <v>317</v>
      </c>
      <c r="AV607" s="11" t="s">
        <v>78</v>
      </c>
      <c r="AW607" s="11" t="s">
        <v>78</v>
      </c>
      <c r="AX607" s="12">
        <v>42459</v>
      </c>
      <c r="AY607" s="11" t="s">
        <v>85</v>
      </c>
      <c r="AZ607" s="11" t="s">
        <v>86</v>
      </c>
      <c r="BA607" s="11" t="s">
        <v>87</v>
      </c>
      <c r="BB607" s="11" t="b">
        <v>0</v>
      </c>
      <c r="BC607" s="11">
        <v>0</v>
      </c>
      <c r="BD607" s="11">
        <v>0</v>
      </c>
      <c r="BE607" s="11"/>
      <c r="BF607" s="11">
        <v>0</v>
      </c>
      <c r="BG607" s="11"/>
      <c r="BH607" s="11">
        <v>0</v>
      </c>
      <c r="BI607" s="11">
        <v>0</v>
      </c>
      <c r="BJ607" s="13">
        <v>856.11</v>
      </c>
    </row>
    <row r="608" spans="1:62" x14ac:dyDescent="0.25">
      <c r="A608" s="6" t="s">
        <v>1263</v>
      </c>
      <c r="B608" s="7" t="s">
        <v>1174</v>
      </c>
      <c r="C608" s="7" t="s">
        <v>1175</v>
      </c>
      <c r="D608" s="7" t="s">
        <v>1264</v>
      </c>
      <c r="E608" s="7" t="s">
        <v>1264</v>
      </c>
      <c r="F608" s="7" t="s">
        <v>64</v>
      </c>
      <c r="G608" s="7" t="s">
        <v>1264</v>
      </c>
      <c r="H608" s="7" t="s">
        <v>281</v>
      </c>
      <c r="I608" s="7" t="s">
        <v>1176</v>
      </c>
      <c r="J608" s="7" t="s">
        <v>1177</v>
      </c>
      <c r="K608" s="33">
        <v>859.76</v>
      </c>
      <c r="L608" s="33">
        <f t="shared" si="10"/>
        <v>859.76</v>
      </c>
      <c r="M608" s="33" t="e">
        <f>L608*(VLOOKUP(I608,#REF!,2,FALSE))</f>
        <v>#REF!</v>
      </c>
      <c r="N608" s="7" t="s">
        <v>67</v>
      </c>
      <c r="O608" s="7" t="s">
        <v>68</v>
      </c>
      <c r="P608" s="7" t="s">
        <v>69</v>
      </c>
      <c r="Q608" s="8">
        <v>42726.479490740741</v>
      </c>
      <c r="R608" s="8">
        <v>45282</v>
      </c>
      <c r="S608" s="7" t="s">
        <v>70</v>
      </c>
      <c r="T608" s="8">
        <v>45191</v>
      </c>
      <c r="U608" s="7" t="s">
        <v>71</v>
      </c>
      <c r="V608" s="7" t="s">
        <v>1223</v>
      </c>
      <c r="W608" s="7" t="s">
        <v>73</v>
      </c>
      <c r="X608" s="7" t="s">
        <v>73</v>
      </c>
      <c r="Y608" s="7" t="s">
        <v>74</v>
      </c>
      <c r="Z608" s="7" t="s">
        <v>106</v>
      </c>
      <c r="AA608" s="7" t="s">
        <v>1178</v>
      </c>
      <c r="AB608" s="7" t="s">
        <v>1265</v>
      </c>
      <c r="AC608" s="7" t="s">
        <v>78</v>
      </c>
      <c r="AD608" s="8"/>
      <c r="AE608" s="8"/>
      <c r="AF608" s="7"/>
      <c r="AG608" s="7" t="s">
        <v>78</v>
      </c>
      <c r="AH608" s="7" t="s">
        <v>78</v>
      </c>
      <c r="AI608" s="8"/>
      <c r="AJ608" s="7" t="s">
        <v>78</v>
      </c>
      <c r="AK608" s="7" t="s">
        <v>78</v>
      </c>
      <c r="AL608" s="7" t="b">
        <v>0</v>
      </c>
      <c r="AM608" s="7" t="s">
        <v>1266</v>
      </c>
      <c r="AN608" s="7" t="b">
        <v>0</v>
      </c>
      <c r="AO608" s="7" t="b">
        <v>0</v>
      </c>
      <c r="AP608" s="7" t="b">
        <v>0</v>
      </c>
      <c r="AQ608" s="7" t="b">
        <v>0</v>
      </c>
      <c r="AR608" s="7" t="b">
        <v>0</v>
      </c>
      <c r="AS608" s="7" t="s">
        <v>84</v>
      </c>
      <c r="AT608" s="7" t="b">
        <v>0</v>
      </c>
      <c r="AU608" s="7" t="s">
        <v>1258</v>
      </c>
      <c r="AV608" s="7" t="s">
        <v>78</v>
      </c>
      <c r="AW608" s="7" t="s">
        <v>78</v>
      </c>
      <c r="AX608" s="8">
        <v>42739</v>
      </c>
      <c r="AY608" s="7" t="s">
        <v>85</v>
      </c>
      <c r="AZ608" s="7" t="s">
        <v>86</v>
      </c>
      <c r="BA608" s="7" t="s">
        <v>87</v>
      </c>
      <c r="BB608" s="7" t="b">
        <v>0</v>
      </c>
      <c r="BC608" s="7">
        <v>0</v>
      </c>
      <c r="BD608" s="7">
        <v>0</v>
      </c>
      <c r="BE608" s="7"/>
      <c r="BF608" s="7">
        <v>0</v>
      </c>
      <c r="BG608" s="7"/>
      <c r="BH608" s="7">
        <v>0</v>
      </c>
      <c r="BI608" s="7">
        <v>0</v>
      </c>
      <c r="BJ608" s="9">
        <v>859.76</v>
      </c>
    </row>
    <row r="609" spans="1:62" x14ac:dyDescent="0.25">
      <c r="A609" s="10" t="s">
        <v>537</v>
      </c>
      <c r="B609" s="11" t="s">
        <v>61</v>
      </c>
      <c r="C609" s="11" t="s">
        <v>62</v>
      </c>
      <c r="D609" s="11" t="s">
        <v>466</v>
      </c>
      <c r="E609" s="11" t="s">
        <v>466</v>
      </c>
      <c r="F609" s="11" t="s">
        <v>64</v>
      </c>
      <c r="G609" s="11" t="s">
        <v>466</v>
      </c>
      <c r="H609" s="11" t="s">
        <v>281</v>
      </c>
      <c r="I609" s="11" t="s">
        <v>66</v>
      </c>
      <c r="J609" s="11" t="s">
        <v>282</v>
      </c>
      <c r="K609" s="28">
        <v>873.59</v>
      </c>
      <c r="L609" s="28">
        <f t="shared" si="10"/>
        <v>873.59</v>
      </c>
      <c r="M609" s="28" t="e">
        <f>L609*(VLOOKUP(I609,#REF!,2,FALSE))</f>
        <v>#REF!</v>
      </c>
      <c r="N609" s="11" t="s">
        <v>67</v>
      </c>
      <c r="O609" s="11" t="s">
        <v>68</v>
      </c>
      <c r="P609" s="11" t="s">
        <v>69</v>
      </c>
      <c r="Q609" s="12">
        <v>44038.537615740737</v>
      </c>
      <c r="R609" s="12">
        <v>45499</v>
      </c>
      <c r="S609" s="11" t="s">
        <v>70</v>
      </c>
      <c r="T609" s="12">
        <v>45499</v>
      </c>
      <c r="U609" s="11" t="s">
        <v>71</v>
      </c>
      <c r="V609" s="11" t="s">
        <v>104</v>
      </c>
      <c r="W609" s="11" t="s">
        <v>73</v>
      </c>
      <c r="X609" s="11" t="s">
        <v>73</v>
      </c>
      <c r="Y609" s="11" t="s">
        <v>74</v>
      </c>
      <c r="Z609" s="11" t="s">
        <v>75</v>
      </c>
      <c r="AA609" s="11" t="s">
        <v>122</v>
      </c>
      <c r="AB609" s="11" t="s">
        <v>538</v>
      </c>
      <c r="AC609" s="11" t="s">
        <v>78</v>
      </c>
      <c r="AD609" s="12"/>
      <c r="AE609" s="12"/>
      <c r="AF609" s="11"/>
      <c r="AG609" s="11" t="s">
        <v>78</v>
      </c>
      <c r="AH609" s="11" t="s">
        <v>78</v>
      </c>
      <c r="AI609" s="12"/>
      <c r="AJ609" s="11" t="s">
        <v>78</v>
      </c>
      <c r="AK609" s="11" t="s">
        <v>78</v>
      </c>
      <c r="AL609" s="11" t="b">
        <v>0</v>
      </c>
      <c r="AM609" s="11" t="s">
        <v>539</v>
      </c>
      <c r="AN609" s="11" t="b">
        <v>0</v>
      </c>
      <c r="AO609" s="11" t="b">
        <v>0</v>
      </c>
      <c r="AP609" s="11" t="b">
        <v>0</v>
      </c>
      <c r="AQ609" s="11" t="b">
        <v>0</v>
      </c>
      <c r="AR609" s="11" t="b">
        <v>0</v>
      </c>
      <c r="AS609" s="11" t="s">
        <v>84</v>
      </c>
      <c r="AT609" s="11" t="b">
        <v>0</v>
      </c>
      <c r="AU609" s="11" t="s">
        <v>78</v>
      </c>
      <c r="AV609" s="11" t="s">
        <v>78</v>
      </c>
      <c r="AW609" s="11" t="s">
        <v>78</v>
      </c>
      <c r="AX609" s="12">
        <v>44042</v>
      </c>
      <c r="AY609" s="11" t="s">
        <v>85</v>
      </c>
      <c r="AZ609" s="11" t="s">
        <v>86</v>
      </c>
      <c r="BA609" s="11" t="s">
        <v>87</v>
      </c>
      <c r="BB609" s="11" t="b">
        <v>0</v>
      </c>
      <c r="BC609" s="11">
        <v>0</v>
      </c>
      <c r="BD609" s="11">
        <v>0</v>
      </c>
      <c r="BE609" s="11"/>
      <c r="BF609" s="11">
        <v>0</v>
      </c>
      <c r="BG609" s="11"/>
      <c r="BH609" s="11">
        <v>0</v>
      </c>
      <c r="BI609" s="11">
        <v>0</v>
      </c>
      <c r="BJ609" s="13">
        <v>873.59</v>
      </c>
    </row>
    <row r="610" spans="1:62" x14ac:dyDescent="0.25">
      <c r="A610" s="6" t="s">
        <v>3124</v>
      </c>
      <c r="B610" s="7" t="s">
        <v>3125</v>
      </c>
      <c r="C610" s="7" t="s">
        <v>3126</v>
      </c>
      <c r="D610" s="7" t="s">
        <v>1246</v>
      </c>
      <c r="E610" s="7" t="s">
        <v>1246</v>
      </c>
      <c r="F610" s="7" t="s">
        <v>64</v>
      </c>
      <c r="G610" s="7" t="s">
        <v>1246</v>
      </c>
      <c r="H610" s="7" t="s">
        <v>1739</v>
      </c>
      <c r="I610" s="7" t="s">
        <v>3127</v>
      </c>
      <c r="J610" s="7"/>
      <c r="K610" s="33">
        <v>893.85</v>
      </c>
      <c r="L610" s="33">
        <f t="shared" si="10"/>
        <v>893.85</v>
      </c>
      <c r="M610" s="33" t="e">
        <f>L610*(VLOOKUP(I610,#REF!,2,FALSE))</f>
        <v>#REF!</v>
      </c>
      <c r="N610" s="7" t="s">
        <v>67</v>
      </c>
      <c r="O610" s="7" t="s">
        <v>68</v>
      </c>
      <c r="P610" s="7" t="s">
        <v>69</v>
      </c>
      <c r="Q610" s="8">
        <v>37226</v>
      </c>
      <c r="R610" s="8">
        <v>45261</v>
      </c>
      <c r="S610" s="7" t="s">
        <v>78</v>
      </c>
      <c r="T610" s="8">
        <v>45261</v>
      </c>
      <c r="U610" s="7" t="s">
        <v>91</v>
      </c>
      <c r="V610" s="7" t="s">
        <v>104</v>
      </c>
      <c r="W610" s="7" t="s">
        <v>73</v>
      </c>
      <c r="X610" s="7" t="s">
        <v>73</v>
      </c>
      <c r="Y610" s="7" t="s">
        <v>74</v>
      </c>
      <c r="Z610" s="7" t="s">
        <v>106</v>
      </c>
      <c r="AA610" s="7" t="s">
        <v>3128</v>
      </c>
      <c r="AB610" s="7" t="s">
        <v>3129</v>
      </c>
      <c r="AC610" s="7" t="s">
        <v>78</v>
      </c>
      <c r="AD610" s="8"/>
      <c r="AE610" s="8"/>
      <c r="AF610" s="7"/>
      <c r="AG610" s="7" t="s">
        <v>78</v>
      </c>
      <c r="AH610" s="7" t="s">
        <v>78</v>
      </c>
      <c r="AI610" s="8"/>
      <c r="AJ610" s="7" t="s">
        <v>78</v>
      </c>
      <c r="AK610" s="7" t="s">
        <v>78</v>
      </c>
      <c r="AL610" s="7" t="b">
        <v>1</v>
      </c>
      <c r="AM610" s="7" t="s">
        <v>3130</v>
      </c>
      <c r="AN610" s="7" t="b">
        <v>0</v>
      </c>
      <c r="AO610" s="7" t="b">
        <v>0</v>
      </c>
      <c r="AP610" s="7" t="b">
        <v>0</v>
      </c>
      <c r="AQ610" s="7" t="b">
        <v>0</v>
      </c>
      <c r="AR610" s="7" t="b">
        <v>0</v>
      </c>
      <c r="AS610" s="7" t="s">
        <v>96</v>
      </c>
      <c r="AT610" s="7" t="b">
        <v>0</v>
      </c>
      <c r="AU610" s="7" t="s">
        <v>78</v>
      </c>
      <c r="AV610" s="7" t="s">
        <v>78</v>
      </c>
      <c r="AW610" s="7" t="s">
        <v>78</v>
      </c>
      <c r="AX610" s="8">
        <v>37412</v>
      </c>
      <c r="AY610" s="7" t="s">
        <v>85</v>
      </c>
      <c r="AZ610" s="7" t="s">
        <v>86</v>
      </c>
      <c r="BA610" s="7" t="s">
        <v>87</v>
      </c>
      <c r="BB610" s="7" t="b">
        <v>0</v>
      </c>
      <c r="BC610" s="7">
        <v>1</v>
      </c>
      <c r="BD610" s="7">
        <v>1</v>
      </c>
      <c r="BE610" s="7">
        <v>1818.36</v>
      </c>
      <c r="BF610" s="7">
        <v>0</v>
      </c>
      <c r="BG610" s="7"/>
      <c r="BH610" s="7">
        <v>0</v>
      </c>
      <c r="BI610" s="7">
        <v>0</v>
      </c>
      <c r="BJ610" s="9">
        <v>893.85</v>
      </c>
    </row>
    <row r="611" spans="1:62" x14ac:dyDescent="0.25">
      <c r="A611" s="10" t="s">
        <v>705</v>
      </c>
      <c r="B611" s="11" t="s">
        <v>61</v>
      </c>
      <c r="C611" s="11" t="s">
        <v>62</v>
      </c>
      <c r="D611" s="11" t="s">
        <v>706</v>
      </c>
      <c r="E611" s="11" t="s">
        <v>706</v>
      </c>
      <c r="F611" s="11" t="s">
        <v>64</v>
      </c>
      <c r="G611" s="11" t="s">
        <v>706</v>
      </c>
      <c r="H611" s="11" t="s">
        <v>281</v>
      </c>
      <c r="I611" s="11" t="s">
        <v>66</v>
      </c>
      <c r="J611" s="11" t="s">
        <v>282</v>
      </c>
      <c r="K611" s="28">
        <v>924.13</v>
      </c>
      <c r="L611" s="28">
        <f t="shared" si="10"/>
        <v>924.13</v>
      </c>
      <c r="M611" s="28" t="e">
        <f>L611*(VLOOKUP(I611,#REF!,2,FALSE))</f>
        <v>#REF!</v>
      </c>
      <c r="N611" s="11" t="s">
        <v>67</v>
      </c>
      <c r="O611" s="11" t="s">
        <v>68</v>
      </c>
      <c r="P611" s="11" t="s">
        <v>69</v>
      </c>
      <c r="Q611" s="12">
        <v>44757.570590277777</v>
      </c>
      <c r="R611" s="12">
        <v>45383.570590277777</v>
      </c>
      <c r="S611" s="11" t="s">
        <v>70</v>
      </c>
      <c r="T611" s="12">
        <v>45383</v>
      </c>
      <c r="U611" s="11" t="s">
        <v>71</v>
      </c>
      <c r="V611" s="11" t="s">
        <v>104</v>
      </c>
      <c r="W611" s="11" t="s">
        <v>73</v>
      </c>
      <c r="X611" s="11" t="s">
        <v>73</v>
      </c>
      <c r="Y611" s="11" t="s">
        <v>105</v>
      </c>
      <c r="Z611" s="11" t="s">
        <v>75</v>
      </c>
      <c r="AA611" s="11" t="s">
        <v>122</v>
      </c>
      <c r="AB611" s="11" t="s">
        <v>707</v>
      </c>
      <c r="AC611" s="11" t="s">
        <v>78</v>
      </c>
      <c r="AD611" s="12"/>
      <c r="AE611" s="12"/>
      <c r="AF611" s="11"/>
      <c r="AG611" s="11" t="s">
        <v>78</v>
      </c>
      <c r="AH611" s="11" t="s">
        <v>78</v>
      </c>
      <c r="AI611" s="12"/>
      <c r="AJ611" s="11" t="s">
        <v>708</v>
      </c>
      <c r="AK611" s="11" t="s">
        <v>78</v>
      </c>
      <c r="AL611" s="11" t="b">
        <v>0</v>
      </c>
      <c r="AM611" s="11" t="s">
        <v>709</v>
      </c>
      <c r="AN611" s="11" t="b">
        <v>0</v>
      </c>
      <c r="AO611" s="11" t="b">
        <v>0</v>
      </c>
      <c r="AP611" s="11" t="b">
        <v>0</v>
      </c>
      <c r="AQ611" s="11" t="b">
        <v>0</v>
      </c>
      <c r="AR611" s="11" t="b">
        <v>0</v>
      </c>
      <c r="AS611" s="11" t="s">
        <v>84</v>
      </c>
      <c r="AT611" s="11" t="b">
        <v>0</v>
      </c>
      <c r="AU611" s="11" t="s">
        <v>710</v>
      </c>
      <c r="AV611" s="11" t="s">
        <v>78</v>
      </c>
      <c r="AW611" s="11" t="s">
        <v>78</v>
      </c>
      <c r="AX611" s="12">
        <v>44767</v>
      </c>
      <c r="AY611" s="11" t="s">
        <v>85</v>
      </c>
      <c r="AZ611" s="11" t="s">
        <v>86</v>
      </c>
      <c r="BA611" s="11" t="s">
        <v>87</v>
      </c>
      <c r="BB611" s="11" t="b">
        <v>0</v>
      </c>
      <c r="BC611" s="11">
        <v>2</v>
      </c>
      <c r="BD611" s="11">
        <v>2</v>
      </c>
      <c r="BE611" s="11">
        <v>1814</v>
      </c>
      <c r="BF611" s="11">
        <v>2</v>
      </c>
      <c r="BG611" s="11">
        <v>1814</v>
      </c>
      <c r="BH611" s="11">
        <v>2</v>
      </c>
      <c r="BI611" s="11">
        <v>1814</v>
      </c>
      <c r="BJ611" s="13">
        <v>924.13</v>
      </c>
    </row>
    <row r="612" spans="1:62" x14ac:dyDescent="0.25">
      <c r="A612" s="6" t="s">
        <v>2056</v>
      </c>
      <c r="B612" s="7" t="s">
        <v>244</v>
      </c>
      <c r="C612" s="7" t="s">
        <v>245</v>
      </c>
      <c r="D612" s="7" t="s">
        <v>2057</v>
      </c>
      <c r="E612" s="7" t="s">
        <v>2057</v>
      </c>
      <c r="F612" s="7" t="s">
        <v>247</v>
      </c>
      <c r="G612" s="7" t="s">
        <v>2057</v>
      </c>
      <c r="H612" s="7" t="s">
        <v>281</v>
      </c>
      <c r="I612" s="7" t="s">
        <v>2037</v>
      </c>
      <c r="J612" s="7" t="s">
        <v>2038</v>
      </c>
      <c r="K612" s="33">
        <v>926.26</v>
      </c>
      <c r="L612" s="33">
        <f t="shared" si="10"/>
        <v>926.26</v>
      </c>
      <c r="M612" s="33" t="e">
        <f>L612*(VLOOKUP(I612,#REF!,2,FALSE))</f>
        <v>#REF!</v>
      </c>
      <c r="N612" s="7" t="s">
        <v>67</v>
      </c>
      <c r="O612" s="7" t="s">
        <v>68</v>
      </c>
      <c r="P612" s="7" t="s">
        <v>69</v>
      </c>
      <c r="Q612" s="8">
        <v>44188.486377314817</v>
      </c>
      <c r="R612" s="8">
        <v>45283.602719907409</v>
      </c>
      <c r="S612" s="7" t="s">
        <v>70</v>
      </c>
      <c r="T612" s="8">
        <v>45283</v>
      </c>
      <c r="U612" s="7" t="s">
        <v>71</v>
      </c>
      <c r="V612" s="7" t="s">
        <v>72</v>
      </c>
      <c r="W612" s="7" t="s">
        <v>73</v>
      </c>
      <c r="X612" s="7" t="s">
        <v>73</v>
      </c>
      <c r="Y612" s="7" t="s">
        <v>92</v>
      </c>
      <c r="Z612" s="7" t="s">
        <v>250</v>
      </c>
      <c r="AA612" s="7" t="s">
        <v>2058</v>
      </c>
      <c r="AB612" s="7" t="s">
        <v>2059</v>
      </c>
      <c r="AC612" s="7" t="s">
        <v>2060</v>
      </c>
      <c r="AD612" s="8"/>
      <c r="AE612" s="8"/>
      <c r="AF612" s="7"/>
      <c r="AG612" s="7" t="s">
        <v>78</v>
      </c>
      <c r="AH612" s="7" t="s">
        <v>78</v>
      </c>
      <c r="AI612" s="8"/>
      <c r="AJ612" s="7" t="s">
        <v>2061</v>
      </c>
      <c r="AK612" s="7" t="s">
        <v>78</v>
      </c>
      <c r="AL612" s="7" t="b">
        <v>0</v>
      </c>
      <c r="AM612" s="7" t="s">
        <v>2062</v>
      </c>
      <c r="AN612" s="7" t="b">
        <v>0</v>
      </c>
      <c r="AO612" s="7" t="b">
        <v>0</v>
      </c>
      <c r="AP612" s="7" t="b">
        <v>0</v>
      </c>
      <c r="AQ612" s="7" t="b">
        <v>0</v>
      </c>
      <c r="AR612" s="7" t="b">
        <v>0</v>
      </c>
      <c r="AS612" s="7" t="s">
        <v>84</v>
      </c>
      <c r="AT612" s="7" t="b">
        <v>0</v>
      </c>
      <c r="AU612" s="7" t="s">
        <v>317</v>
      </c>
      <c r="AV612" s="7" t="s">
        <v>78</v>
      </c>
      <c r="AW612" s="7" t="s">
        <v>78</v>
      </c>
      <c r="AX612" s="8">
        <v>44139</v>
      </c>
      <c r="AY612" s="7" t="s">
        <v>85</v>
      </c>
      <c r="AZ612" s="7" t="s">
        <v>86</v>
      </c>
      <c r="BA612" s="7" t="s">
        <v>87</v>
      </c>
      <c r="BB612" s="7" t="b">
        <v>0</v>
      </c>
      <c r="BC612" s="7">
        <v>1</v>
      </c>
      <c r="BD612" s="7">
        <v>0</v>
      </c>
      <c r="BE612" s="7">
        <v>0</v>
      </c>
      <c r="BF612" s="7">
        <v>0</v>
      </c>
      <c r="BG612" s="7"/>
      <c r="BH612" s="7">
        <v>0</v>
      </c>
      <c r="BI612" s="7">
        <v>0</v>
      </c>
      <c r="BJ612" s="9">
        <v>926.26</v>
      </c>
    </row>
    <row r="613" spans="1:62" x14ac:dyDescent="0.25">
      <c r="A613" s="10" t="s">
        <v>2705</v>
      </c>
      <c r="B613" s="11" t="s">
        <v>1395</v>
      </c>
      <c r="C613" s="11" t="s">
        <v>1396</v>
      </c>
      <c r="D613" s="11" t="s">
        <v>2706</v>
      </c>
      <c r="E613" s="11" t="s">
        <v>2706</v>
      </c>
      <c r="F613" s="11" t="s">
        <v>64</v>
      </c>
      <c r="G613" s="11" t="s">
        <v>2706</v>
      </c>
      <c r="H613" s="11" t="s">
        <v>2330</v>
      </c>
      <c r="I613" s="11" t="s">
        <v>1397</v>
      </c>
      <c r="J613" s="11" t="s">
        <v>2691</v>
      </c>
      <c r="K613" s="29">
        <v>1084.55</v>
      </c>
      <c r="L613" s="30">
        <v>932.69</v>
      </c>
      <c r="M613" s="28" t="e">
        <f>L613*(VLOOKUP(I613,#REF!,2,FALSE))</f>
        <v>#REF!</v>
      </c>
      <c r="N613" s="11" t="s">
        <v>67</v>
      </c>
      <c r="O613" s="11" t="s">
        <v>68</v>
      </c>
      <c r="P613" s="11" t="s">
        <v>69</v>
      </c>
      <c r="Q613" s="12">
        <v>41061.522638888891</v>
      </c>
      <c r="R613" s="12">
        <v>45444.721828703703</v>
      </c>
      <c r="S613" s="11" t="s">
        <v>70</v>
      </c>
      <c r="T613" s="12">
        <v>45444</v>
      </c>
      <c r="U613" s="11" t="s">
        <v>71</v>
      </c>
      <c r="V613" s="11" t="s">
        <v>104</v>
      </c>
      <c r="W613" s="11" t="s">
        <v>73</v>
      </c>
      <c r="X613" s="11" t="s">
        <v>73</v>
      </c>
      <c r="Y613" s="11" t="s">
        <v>287</v>
      </c>
      <c r="Z613" s="11" t="s">
        <v>106</v>
      </c>
      <c r="AA613" s="11" t="s">
        <v>2707</v>
      </c>
      <c r="AB613" s="11" t="s">
        <v>2708</v>
      </c>
      <c r="AC613" s="11" t="s">
        <v>78</v>
      </c>
      <c r="AD613" s="12">
        <v>44999</v>
      </c>
      <c r="AE613" s="12"/>
      <c r="AF613" s="11" t="s">
        <v>1679</v>
      </c>
      <c r="AG613" s="11" t="s">
        <v>1680</v>
      </c>
      <c r="AH613" s="11" t="s">
        <v>2709</v>
      </c>
      <c r="AI613" s="12">
        <v>44998</v>
      </c>
      <c r="AJ613" s="11" t="s">
        <v>2710</v>
      </c>
      <c r="AK613" s="11" t="s">
        <v>78</v>
      </c>
      <c r="AL613" s="11" t="b">
        <v>0</v>
      </c>
      <c r="AM613" s="11" t="s">
        <v>2711</v>
      </c>
      <c r="AN613" s="11" t="b">
        <v>0</v>
      </c>
      <c r="AO613" s="11" t="b">
        <v>0</v>
      </c>
      <c r="AP613" s="11" t="b">
        <v>0</v>
      </c>
      <c r="AQ613" s="11" t="b">
        <v>0</v>
      </c>
      <c r="AR613" s="11" t="b">
        <v>0</v>
      </c>
      <c r="AS613" s="11" t="s">
        <v>84</v>
      </c>
      <c r="AT613" s="11" t="b">
        <v>0</v>
      </c>
      <c r="AU613" s="11" t="s">
        <v>1700</v>
      </c>
      <c r="AV613" s="11" t="s">
        <v>78</v>
      </c>
      <c r="AW613" s="11" t="s">
        <v>78</v>
      </c>
      <c r="AX613" s="12">
        <v>41801</v>
      </c>
      <c r="AY613" s="11" t="s">
        <v>85</v>
      </c>
      <c r="AZ613" s="11" t="s">
        <v>86</v>
      </c>
      <c r="BA613" s="11" t="s">
        <v>87</v>
      </c>
      <c r="BB613" s="11" t="b">
        <v>0</v>
      </c>
      <c r="BC613" s="11">
        <v>14</v>
      </c>
      <c r="BD613" s="11">
        <v>13</v>
      </c>
      <c r="BE613" s="11">
        <v>4727.78</v>
      </c>
      <c r="BF613" s="11">
        <v>0</v>
      </c>
      <c r="BG613" s="11"/>
      <c r="BH613" s="11">
        <v>0</v>
      </c>
      <c r="BI613" s="11">
        <v>0</v>
      </c>
      <c r="BJ613" s="13">
        <v>1084.55</v>
      </c>
    </row>
    <row r="614" spans="1:62" x14ac:dyDescent="0.25">
      <c r="A614" s="10" t="s">
        <v>646</v>
      </c>
      <c r="B614" s="11" t="s">
        <v>61</v>
      </c>
      <c r="C614" s="11" t="s">
        <v>62</v>
      </c>
      <c r="D614" s="11" t="s">
        <v>647</v>
      </c>
      <c r="E614" s="11" t="s">
        <v>648</v>
      </c>
      <c r="F614" s="11" t="s">
        <v>168</v>
      </c>
      <c r="G614" s="11" t="s">
        <v>648</v>
      </c>
      <c r="H614" s="11" t="s">
        <v>281</v>
      </c>
      <c r="I614" s="11" t="s">
        <v>66</v>
      </c>
      <c r="J614" s="11" t="s">
        <v>282</v>
      </c>
      <c r="K614" s="28">
        <v>939.03</v>
      </c>
      <c r="L614" s="28">
        <f t="shared" ref="L614:L619" si="11">K614</f>
        <v>939.03</v>
      </c>
      <c r="M614" s="28" t="e">
        <f>L614*(VLOOKUP(I614,#REF!,2,FALSE))</f>
        <v>#REF!</v>
      </c>
      <c r="N614" s="11" t="s">
        <v>67</v>
      </c>
      <c r="O614" s="11" t="s">
        <v>68</v>
      </c>
      <c r="P614" s="11" t="s">
        <v>160</v>
      </c>
      <c r="Q614" s="12">
        <v>44461.460011574076</v>
      </c>
      <c r="R614" s="12">
        <v>45191.460011574076</v>
      </c>
      <c r="S614" s="11" t="s">
        <v>70</v>
      </c>
      <c r="T614" s="12">
        <v>45191</v>
      </c>
      <c r="U614" s="11" t="s">
        <v>215</v>
      </c>
      <c r="V614" s="11" t="s">
        <v>104</v>
      </c>
      <c r="W614" s="11" t="s">
        <v>73</v>
      </c>
      <c r="X614" s="11" t="s">
        <v>73</v>
      </c>
      <c r="Y614" s="11" t="s">
        <v>74</v>
      </c>
      <c r="Z614" s="11" t="s">
        <v>75</v>
      </c>
      <c r="AA614" s="11" t="s">
        <v>122</v>
      </c>
      <c r="AB614" s="11" t="s">
        <v>649</v>
      </c>
      <c r="AC614" s="11" t="s">
        <v>78</v>
      </c>
      <c r="AD614" s="12"/>
      <c r="AE614" s="12"/>
      <c r="AF614" s="11"/>
      <c r="AG614" s="11" t="s">
        <v>78</v>
      </c>
      <c r="AH614" s="11" t="s">
        <v>78</v>
      </c>
      <c r="AI614" s="12"/>
      <c r="AJ614" s="11" t="s">
        <v>78</v>
      </c>
      <c r="AK614" s="11" t="s">
        <v>78</v>
      </c>
      <c r="AL614" s="11" t="b">
        <v>0</v>
      </c>
      <c r="AM614" s="11" t="s">
        <v>650</v>
      </c>
      <c r="AN614" s="11" t="b">
        <v>0</v>
      </c>
      <c r="AO614" s="11" t="b">
        <v>0</v>
      </c>
      <c r="AP614" s="11" t="b">
        <v>0</v>
      </c>
      <c r="AQ614" s="11" t="b">
        <v>0</v>
      </c>
      <c r="AR614" s="11" t="b">
        <v>0</v>
      </c>
      <c r="AS614" s="11" t="s">
        <v>84</v>
      </c>
      <c r="AT614" s="11" t="b">
        <v>0</v>
      </c>
      <c r="AU614" s="11" t="s">
        <v>317</v>
      </c>
      <c r="AV614" s="11" t="s">
        <v>78</v>
      </c>
      <c r="AW614" s="11" t="s">
        <v>78</v>
      </c>
      <c r="AX614" s="12">
        <v>44461</v>
      </c>
      <c r="AY614" s="11" t="s">
        <v>85</v>
      </c>
      <c r="AZ614" s="11" t="s">
        <v>86</v>
      </c>
      <c r="BA614" s="11" t="s">
        <v>87</v>
      </c>
      <c r="BB614" s="11" t="b">
        <v>0</v>
      </c>
      <c r="BC614" s="11">
        <v>6</v>
      </c>
      <c r="BD614" s="11">
        <v>6</v>
      </c>
      <c r="BE614" s="11">
        <v>3682</v>
      </c>
      <c r="BF614" s="11">
        <v>5</v>
      </c>
      <c r="BG614" s="11">
        <v>2800</v>
      </c>
      <c r="BH614" s="11">
        <v>5</v>
      </c>
      <c r="BI614" s="11">
        <v>2800</v>
      </c>
      <c r="BJ614" s="13">
        <v>939.03</v>
      </c>
    </row>
    <row r="615" spans="1:62" x14ac:dyDescent="0.25">
      <c r="A615" s="6" t="s">
        <v>60</v>
      </c>
      <c r="B615" s="7" t="s">
        <v>61</v>
      </c>
      <c r="C615" s="7" t="s">
        <v>62</v>
      </c>
      <c r="D615" s="7" t="s">
        <v>63</v>
      </c>
      <c r="E615" s="7" t="s">
        <v>63</v>
      </c>
      <c r="F615" s="7" t="s">
        <v>64</v>
      </c>
      <c r="G615" s="7" t="s">
        <v>63</v>
      </c>
      <c r="H615" s="7" t="s">
        <v>65</v>
      </c>
      <c r="I615" s="7" t="s">
        <v>66</v>
      </c>
      <c r="J615" s="7"/>
      <c r="K615" s="33">
        <v>963.56</v>
      </c>
      <c r="L615" s="33">
        <f t="shared" si="11"/>
        <v>963.56</v>
      </c>
      <c r="M615" s="33" t="e">
        <f>L615*(VLOOKUP(I615,#REF!,2,FALSE))</f>
        <v>#REF!</v>
      </c>
      <c r="N615" s="7" t="s">
        <v>67</v>
      </c>
      <c r="O615" s="7" t="s">
        <v>68</v>
      </c>
      <c r="P615" s="7" t="s">
        <v>69</v>
      </c>
      <c r="Q615" s="8">
        <v>40280.367372685185</v>
      </c>
      <c r="R615" s="8">
        <v>45394</v>
      </c>
      <c r="S615" s="7" t="s">
        <v>70</v>
      </c>
      <c r="T615" s="8">
        <v>45211</v>
      </c>
      <c r="U615" s="7" t="s">
        <v>71</v>
      </c>
      <c r="V615" s="7" t="s">
        <v>72</v>
      </c>
      <c r="W615" s="7" t="s">
        <v>73</v>
      </c>
      <c r="X615" s="7" t="s">
        <v>73</v>
      </c>
      <c r="Y615" s="7" t="s">
        <v>74</v>
      </c>
      <c r="Z615" s="7" t="s">
        <v>75</v>
      </c>
      <c r="AA615" s="7" t="s">
        <v>76</v>
      </c>
      <c r="AB615" s="7" t="s">
        <v>77</v>
      </c>
      <c r="AC615" s="7" t="s">
        <v>78</v>
      </c>
      <c r="AD615" s="8"/>
      <c r="AE615" s="8"/>
      <c r="AF615" s="7" t="s">
        <v>79</v>
      </c>
      <c r="AG615" s="7" t="s">
        <v>80</v>
      </c>
      <c r="AH615" s="7" t="s">
        <v>81</v>
      </c>
      <c r="AI615" s="8">
        <v>40281</v>
      </c>
      <c r="AJ615" s="7" t="s">
        <v>82</v>
      </c>
      <c r="AK615" s="7" t="s">
        <v>78</v>
      </c>
      <c r="AL615" s="7" t="b">
        <v>0</v>
      </c>
      <c r="AM615" s="7" t="s">
        <v>83</v>
      </c>
      <c r="AN615" s="7" t="b">
        <v>0</v>
      </c>
      <c r="AO615" s="7" t="b">
        <v>0</v>
      </c>
      <c r="AP615" s="7" t="b">
        <v>0</v>
      </c>
      <c r="AQ615" s="7" t="b">
        <v>0</v>
      </c>
      <c r="AR615" s="7" t="b">
        <v>0</v>
      </c>
      <c r="AS615" s="7" t="s">
        <v>84</v>
      </c>
      <c r="AT615" s="7" t="b">
        <v>0</v>
      </c>
      <c r="AU615" s="7" t="s">
        <v>78</v>
      </c>
      <c r="AV615" s="7" t="s">
        <v>78</v>
      </c>
      <c r="AW615" s="7" t="s">
        <v>78</v>
      </c>
      <c r="AX615" s="8">
        <v>40280</v>
      </c>
      <c r="AY615" s="7" t="s">
        <v>85</v>
      </c>
      <c r="AZ615" s="7" t="s">
        <v>86</v>
      </c>
      <c r="BA615" s="7" t="s">
        <v>87</v>
      </c>
      <c r="BB615" s="7" t="b">
        <v>0</v>
      </c>
      <c r="BC615" s="7">
        <v>2</v>
      </c>
      <c r="BD615" s="7">
        <v>2</v>
      </c>
      <c r="BE615" s="7">
        <v>1950.95</v>
      </c>
      <c r="BF615" s="7">
        <v>0</v>
      </c>
      <c r="BG615" s="7"/>
      <c r="BH615" s="7">
        <v>0</v>
      </c>
      <c r="BI615" s="7">
        <v>0</v>
      </c>
      <c r="BJ615" s="9">
        <v>963.56</v>
      </c>
    </row>
    <row r="616" spans="1:62" x14ac:dyDescent="0.25">
      <c r="A616" s="6" t="s">
        <v>3134</v>
      </c>
      <c r="B616" s="7" t="s">
        <v>2239</v>
      </c>
      <c r="C616" s="7" t="s">
        <v>2240</v>
      </c>
      <c r="D616" s="7" t="s">
        <v>3135</v>
      </c>
      <c r="E616" s="7" t="s">
        <v>3135</v>
      </c>
      <c r="F616" s="7" t="s">
        <v>3136</v>
      </c>
      <c r="G616" s="7" t="s">
        <v>3135</v>
      </c>
      <c r="H616" s="7" t="s">
        <v>121</v>
      </c>
      <c r="I616" s="7" t="s">
        <v>272</v>
      </c>
      <c r="J616" s="7" t="s">
        <v>3137</v>
      </c>
      <c r="K616" s="33">
        <v>967.31</v>
      </c>
      <c r="L616" s="33">
        <f t="shared" si="11"/>
        <v>967.31</v>
      </c>
      <c r="M616" s="33" t="e">
        <f>L616*(VLOOKUP(I616,#REF!,2,FALSE))</f>
        <v>#REF!</v>
      </c>
      <c r="N616" s="7" t="s">
        <v>67</v>
      </c>
      <c r="O616" s="7" t="s">
        <v>68</v>
      </c>
      <c r="P616" s="7" t="s">
        <v>160</v>
      </c>
      <c r="Q616" s="8">
        <v>42080.432615740741</v>
      </c>
      <c r="R616" s="8">
        <v>45368.432615740741</v>
      </c>
      <c r="S616" s="7" t="s">
        <v>70</v>
      </c>
      <c r="T616" s="8">
        <v>45368</v>
      </c>
      <c r="U616" s="7" t="s">
        <v>71</v>
      </c>
      <c r="V616" s="7" t="s">
        <v>104</v>
      </c>
      <c r="W616" s="7" t="s">
        <v>73</v>
      </c>
      <c r="X616" s="7" t="s">
        <v>73</v>
      </c>
      <c r="Y616" s="7" t="s">
        <v>433</v>
      </c>
      <c r="Z616" s="7" t="s">
        <v>274</v>
      </c>
      <c r="AA616" s="7" t="s">
        <v>3138</v>
      </c>
      <c r="AB616" s="7" t="s">
        <v>3139</v>
      </c>
      <c r="AC616" s="7" t="s">
        <v>3140</v>
      </c>
      <c r="AD616" s="8"/>
      <c r="AE616" s="8"/>
      <c r="AF616" s="7"/>
      <c r="AG616" s="7" t="s">
        <v>78</v>
      </c>
      <c r="AH616" s="7" t="s">
        <v>78</v>
      </c>
      <c r="AI616" s="8"/>
      <c r="AJ616" s="7" t="s">
        <v>78</v>
      </c>
      <c r="AK616" s="7" t="s">
        <v>78</v>
      </c>
      <c r="AL616" s="7" t="b">
        <v>0</v>
      </c>
      <c r="AM616" s="7" t="s">
        <v>3141</v>
      </c>
      <c r="AN616" s="7" t="b">
        <v>1</v>
      </c>
      <c r="AO616" s="7" t="b">
        <v>0</v>
      </c>
      <c r="AP616" s="7" t="b">
        <v>0</v>
      </c>
      <c r="AQ616" s="7" t="b">
        <v>0</v>
      </c>
      <c r="AR616" s="7" t="b">
        <v>0</v>
      </c>
      <c r="AS616" s="7" t="s">
        <v>84</v>
      </c>
      <c r="AT616" s="7" t="b">
        <v>0</v>
      </c>
      <c r="AU616" s="7" t="s">
        <v>487</v>
      </c>
      <c r="AV616" s="7" t="s">
        <v>78</v>
      </c>
      <c r="AW616" s="7" t="s">
        <v>78</v>
      </c>
      <c r="AX616" s="8">
        <v>42081</v>
      </c>
      <c r="AY616" s="7" t="s">
        <v>85</v>
      </c>
      <c r="AZ616" s="7" t="s">
        <v>86</v>
      </c>
      <c r="BA616" s="7" t="s">
        <v>87</v>
      </c>
      <c r="BB616" s="7" t="b">
        <v>0</v>
      </c>
      <c r="BC616" s="7">
        <v>0</v>
      </c>
      <c r="BD616" s="7">
        <v>0</v>
      </c>
      <c r="BE616" s="7"/>
      <c r="BF616" s="7">
        <v>0</v>
      </c>
      <c r="BG616" s="7"/>
      <c r="BH616" s="7">
        <v>0</v>
      </c>
      <c r="BI616" s="7">
        <v>0</v>
      </c>
      <c r="BJ616" s="9">
        <v>967.31</v>
      </c>
    </row>
    <row r="617" spans="1:62" x14ac:dyDescent="0.25">
      <c r="A617" s="6" t="s">
        <v>1754</v>
      </c>
      <c r="B617" s="7" t="s">
        <v>1736</v>
      </c>
      <c r="C617" s="7" t="s">
        <v>1737</v>
      </c>
      <c r="D617" s="7" t="s">
        <v>1755</v>
      </c>
      <c r="E617" s="7" t="s">
        <v>1755</v>
      </c>
      <c r="F617" s="7" t="s">
        <v>64</v>
      </c>
      <c r="G617" s="7" t="s">
        <v>1755</v>
      </c>
      <c r="H617" s="7" t="s">
        <v>1739</v>
      </c>
      <c r="I617" s="7" t="s">
        <v>1724</v>
      </c>
      <c r="J617" s="7" t="s">
        <v>1756</v>
      </c>
      <c r="K617" s="33">
        <v>973.2</v>
      </c>
      <c r="L617" s="33">
        <f t="shared" si="11"/>
        <v>973.2</v>
      </c>
      <c r="M617" s="33" t="e">
        <f>L617*(VLOOKUP(I617,#REF!,2,FALSE))</f>
        <v>#REF!</v>
      </c>
      <c r="N617" s="7" t="s">
        <v>67</v>
      </c>
      <c r="O617" s="7" t="s">
        <v>68</v>
      </c>
      <c r="P617" s="7" t="s">
        <v>69</v>
      </c>
      <c r="Q617" s="8">
        <v>42826.492071759261</v>
      </c>
      <c r="R617" s="8">
        <v>45292.492071759261</v>
      </c>
      <c r="S617" s="7" t="s">
        <v>70</v>
      </c>
      <c r="T617" s="8">
        <v>45170</v>
      </c>
      <c r="U617" s="7" t="s">
        <v>91</v>
      </c>
      <c r="V617" s="7" t="s">
        <v>514</v>
      </c>
      <c r="W617" s="7" t="s">
        <v>73</v>
      </c>
      <c r="X617" s="7" t="s">
        <v>73</v>
      </c>
      <c r="Y617" s="7" t="s">
        <v>74</v>
      </c>
      <c r="Z617" s="7" t="s">
        <v>106</v>
      </c>
      <c r="AA617" s="7" t="s">
        <v>1725</v>
      </c>
      <c r="AB617" s="7" t="s">
        <v>1757</v>
      </c>
      <c r="AC617" s="7" t="s">
        <v>78</v>
      </c>
      <c r="AD617" s="8"/>
      <c r="AE617" s="8"/>
      <c r="AF617" s="7"/>
      <c r="AG617" s="7" t="s">
        <v>78</v>
      </c>
      <c r="AH617" s="7" t="s">
        <v>78</v>
      </c>
      <c r="AI617" s="8"/>
      <c r="AJ617" s="7" t="s">
        <v>78</v>
      </c>
      <c r="AK617" s="7" t="s">
        <v>78</v>
      </c>
      <c r="AL617" s="7" t="b">
        <v>0</v>
      </c>
      <c r="AM617" s="7" t="s">
        <v>1758</v>
      </c>
      <c r="AN617" s="7" t="b">
        <v>0</v>
      </c>
      <c r="AO617" s="7" t="b">
        <v>0</v>
      </c>
      <c r="AP617" s="7" t="b">
        <v>0</v>
      </c>
      <c r="AQ617" s="7" t="b">
        <v>0</v>
      </c>
      <c r="AR617" s="7" t="b">
        <v>0</v>
      </c>
      <c r="AS617" s="7" t="s">
        <v>96</v>
      </c>
      <c r="AT617" s="7" t="b">
        <v>0</v>
      </c>
      <c r="AU617" s="7" t="s">
        <v>78</v>
      </c>
      <c r="AV617" s="7" t="s">
        <v>78</v>
      </c>
      <c r="AW617" s="7" t="s">
        <v>78</v>
      </c>
      <c r="AX617" s="8">
        <v>42822</v>
      </c>
      <c r="AY617" s="7" t="s">
        <v>85</v>
      </c>
      <c r="AZ617" s="7" t="s">
        <v>86</v>
      </c>
      <c r="BA617" s="7" t="s">
        <v>87</v>
      </c>
      <c r="BB617" s="7" t="b">
        <v>0</v>
      </c>
      <c r="BC617" s="7">
        <v>0</v>
      </c>
      <c r="BD617" s="7">
        <v>0</v>
      </c>
      <c r="BE617" s="7"/>
      <c r="BF617" s="7">
        <v>0</v>
      </c>
      <c r="BG617" s="7"/>
      <c r="BH617" s="7">
        <v>0</v>
      </c>
      <c r="BI617" s="7">
        <v>0</v>
      </c>
      <c r="BJ617" s="9">
        <v>973.2</v>
      </c>
    </row>
    <row r="618" spans="1:62" x14ac:dyDescent="0.25">
      <c r="A618" s="10" t="s">
        <v>2469</v>
      </c>
      <c r="B618" s="11" t="s">
        <v>61</v>
      </c>
      <c r="C618" s="11" t="s">
        <v>62</v>
      </c>
      <c r="D618" s="11" t="s">
        <v>2470</v>
      </c>
      <c r="E618" s="11" t="s">
        <v>2470</v>
      </c>
      <c r="F618" s="11" t="s">
        <v>64</v>
      </c>
      <c r="G618" s="11"/>
      <c r="H618" s="11" t="s">
        <v>2330</v>
      </c>
      <c r="I618" s="11" t="s">
        <v>66</v>
      </c>
      <c r="J618" s="11" t="s">
        <v>2342</v>
      </c>
      <c r="K618" s="28">
        <v>977.22</v>
      </c>
      <c r="L618" s="28">
        <f t="shared" si="11"/>
        <v>977.22</v>
      </c>
      <c r="M618" s="28" t="e">
        <f>L618*(VLOOKUP(I618,#REF!,2,FALSE))</f>
        <v>#REF!</v>
      </c>
      <c r="N618" s="11" t="s">
        <v>67</v>
      </c>
      <c r="O618" s="11" t="s">
        <v>68</v>
      </c>
      <c r="P618" s="11" t="s">
        <v>69</v>
      </c>
      <c r="Q618" s="12">
        <v>44875.357916666668</v>
      </c>
      <c r="R618" s="12">
        <v>45240.357916666668</v>
      </c>
      <c r="S618" s="11" t="s">
        <v>70</v>
      </c>
      <c r="T618" s="12">
        <v>45240</v>
      </c>
      <c r="U618" s="11" t="s">
        <v>71</v>
      </c>
      <c r="V618" s="11" t="s">
        <v>72</v>
      </c>
      <c r="W618" s="11" t="s">
        <v>73</v>
      </c>
      <c r="X618" s="11" t="s">
        <v>73</v>
      </c>
      <c r="Y618" s="11" t="s">
        <v>74</v>
      </c>
      <c r="Z618" s="11" t="s">
        <v>75</v>
      </c>
      <c r="AA618" s="11" t="s">
        <v>122</v>
      </c>
      <c r="AB618" s="11" t="s">
        <v>2471</v>
      </c>
      <c r="AC618" s="11" t="s">
        <v>78</v>
      </c>
      <c r="AD618" s="12"/>
      <c r="AE618" s="12"/>
      <c r="AF618" s="11"/>
      <c r="AG618" s="11" t="s">
        <v>78</v>
      </c>
      <c r="AH618" s="11" t="s">
        <v>78</v>
      </c>
      <c r="AI618" s="12"/>
      <c r="AJ618" s="11" t="s">
        <v>2472</v>
      </c>
      <c r="AK618" s="11" t="s">
        <v>78</v>
      </c>
      <c r="AL618" s="11" t="b">
        <v>0</v>
      </c>
      <c r="AM618" s="11" t="s">
        <v>2473</v>
      </c>
      <c r="AN618" s="11" t="b">
        <v>0</v>
      </c>
      <c r="AO618" s="11" t="b">
        <v>0</v>
      </c>
      <c r="AP618" s="11" t="b">
        <v>0</v>
      </c>
      <c r="AQ618" s="11" t="b">
        <v>0</v>
      </c>
      <c r="AR618" s="11" t="b">
        <v>0</v>
      </c>
      <c r="AS618" s="11" t="s">
        <v>84</v>
      </c>
      <c r="AT618" s="11" t="b">
        <v>0</v>
      </c>
      <c r="AU618" s="11" t="s">
        <v>2451</v>
      </c>
      <c r="AV618" s="11" t="s">
        <v>78</v>
      </c>
      <c r="AW618" s="11" t="s">
        <v>78</v>
      </c>
      <c r="AX618" s="12">
        <v>44881</v>
      </c>
      <c r="AY618" s="11" t="s">
        <v>85</v>
      </c>
      <c r="AZ618" s="11" t="s">
        <v>86</v>
      </c>
      <c r="BA618" s="11" t="s">
        <v>87</v>
      </c>
      <c r="BB618" s="11" t="b">
        <v>0</v>
      </c>
      <c r="BC618" s="11">
        <v>1</v>
      </c>
      <c r="BD618" s="11">
        <v>1</v>
      </c>
      <c r="BE618" s="11">
        <v>1000</v>
      </c>
      <c r="BF618" s="11">
        <v>1</v>
      </c>
      <c r="BG618" s="11">
        <v>1000</v>
      </c>
      <c r="BH618" s="11">
        <v>1</v>
      </c>
      <c r="BI618" s="11">
        <v>1000</v>
      </c>
      <c r="BJ618" s="13">
        <v>977.22</v>
      </c>
    </row>
    <row r="619" spans="1:62" x14ac:dyDescent="0.25">
      <c r="A619" s="6" t="s">
        <v>325</v>
      </c>
      <c r="B619" s="7" t="s">
        <v>61</v>
      </c>
      <c r="C619" s="7" t="s">
        <v>62</v>
      </c>
      <c r="D619" s="7" t="s">
        <v>326</v>
      </c>
      <c r="E619" s="7" t="s">
        <v>326</v>
      </c>
      <c r="F619" s="7" t="s">
        <v>64</v>
      </c>
      <c r="G619" s="7" t="s">
        <v>326</v>
      </c>
      <c r="H619" s="7" t="s">
        <v>281</v>
      </c>
      <c r="I619" s="7" t="s">
        <v>66</v>
      </c>
      <c r="J619" s="7" t="s">
        <v>282</v>
      </c>
      <c r="K619" s="33">
        <v>978.41</v>
      </c>
      <c r="L619" s="33">
        <f t="shared" si="11"/>
        <v>978.41</v>
      </c>
      <c r="M619" s="33" t="e">
        <f>L619*(VLOOKUP(I619,#REF!,2,FALSE))</f>
        <v>#REF!</v>
      </c>
      <c r="N619" s="7" t="s">
        <v>67</v>
      </c>
      <c r="O619" s="7" t="s">
        <v>68</v>
      </c>
      <c r="P619" s="7" t="s">
        <v>69</v>
      </c>
      <c r="Q619" s="8">
        <v>42019.510983796295</v>
      </c>
      <c r="R619" s="8">
        <v>45306.510983796295</v>
      </c>
      <c r="S619" s="7" t="s">
        <v>70</v>
      </c>
      <c r="T619" s="8">
        <v>45306</v>
      </c>
      <c r="U619" s="7" t="s">
        <v>71</v>
      </c>
      <c r="V619" s="7" t="s">
        <v>104</v>
      </c>
      <c r="W619" s="7" t="s">
        <v>73</v>
      </c>
      <c r="X619" s="7" t="s">
        <v>73</v>
      </c>
      <c r="Y619" s="7" t="s">
        <v>74</v>
      </c>
      <c r="Z619" s="7" t="s">
        <v>75</v>
      </c>
      <c r="AA619" s="7" t="s">
        <v>122</v>
      </c>
      <c r="AB619" s="7" t="s">
        <v>327</v>
      </c>
      <c r="AC619" s="7" t="s">
        <v>78</v>
      </c>
      <c r="AD619" s="8"/>
      <c r="AE619" s="8"/>
      <c r="AF619" s="7"/>
      <c r="AG619" s="7" t="s">
        <v>78</v>
      </c>
      <c r="AH619" s="7" t="s">
        <v>78</v>
      </c>
      <c r="AI619" s="8"/>
      <c r="AJ619" s="7" t="s">
        <v>78</v>
      </c>
      <c r="AK619" s="7" t="s">
        <v>78</v>
      </c>
      <c r="AL619" s="7" t="b">
        <v>0</v>
      </c>
      <c r="AM619" s="7" t="s">
        <v>328</v>
      </c>
      <c r="AN619" s="7" t="b">
        <v>0</v>
      </c>
      <c r="AO619" s="7" t="b">
        <v>0</v>
      </c>
      <c r="AP619" s="7" t="b">
        <v>0</v>
      </c>
      <c r="AQ619" s="7" t="b">
        <v>0</v>
      </c>
      <c r="AR619" s="7" t="b">
        <v>0</v>
      </c>
      <c r="AS619" s="7" t="s">
        <v>84</v>
      </c>
      <c r="AT619" s="7" t="b">
        <v>0</v>
      </c>
      <c r="AU619" s="7" t="s">
        <v>317</v>
      </c>
      <c r="AV619" s="7" t="s">
        <v>78</v>
      </c>
      <c r="AW619" s="7" t="s">
        <v>78</v>
      </c>
      <c r="AX619" s="8">
        <v>42053</v>
      </c>
      <c r="AY619" s="7" t="s">
        <v>85</v>
      </c>
      <c r="AZ619" s="7" t="s">
        <v>86</v>
      </c>
      <c r="BA619" s="7" t="s">
        <v>87</v>
      </c>
      <c r="BB619" s="7" t="b">
        <v>0</v>
      </c>
      <c r="BC619" s="7">
        <v>0</v>
      </c>
      <c r="BD619" s="7">
        <v>0</v>
      </c>
      <c r="BE619" s="7"/>
      <c r="BF619" s="7">
        <v>0</v>
      </c>
      <c r="BG619" s="7"/>
      <c r="BH619" s="7">
        <v>0</v>
      </c>
      <c r="BI619" s="7">
        <v>0</v>
      </c>
      <c r="BJ619" s="9">
        <v>978.41</v>
      </c>
    </row>
    <row r="620" spans="1:62" x14ac:dyDescent="0.25">
      <c r="A620" s="6" t="s">
        <v>366</v>
      </c>
      <c r="B620" s="7" t="s">
        <v>61</v>
      </c>
      <c r="C620" s="7" t="s">
        <v>62</v>
      </c>
      <c r="D620" s="7" t="s">
        <v>367</v>
      </c>
      <c r="E620" s="7" t="s">
        <v>367</v>
      </c>
      <c r="F620" s="7" t="s">
        <v>64</v>
      </c>
      <c r="G620" s="7" t="s">
        <v>367</v>
      </c>
      <c r="H620" s="7" t="s">
        <v>281</v>
      </c>
      <c r="I620" s="7" t="s">
        <v>66</v>
      </c>
      <c r="J620" s="7" t="s">
        <v>282</v>
      </c>
      <c r="K620" s="31">
        <v>1007.95</v>
      </c>
      <c r="L620" s="32">
        <v>1007.95</v>
      </c>
      <c r="M620" s="33" t="e">
        <f>L620*(VLOOKUP(I620,#REF!,2,FALSE))</f>
        <v>#REF!</v>
      </c>
      <c r="N620" s="7" t="s">
        <v>67</v>
      </c>
      <c r="O620" s="7" t="s">
        <v>68</v>
      </c>
      <c r="P620" s="7" t="s">
        <v>69</v>
      </c>
      <c r="Q620" s="8">
        <v>42542.345185185186</v>
      </c>
      <c r="R620" s="8">
        <v>45464.345185185186</v>
      </c>
      <c r="S620" s="7" t="s">
        <v>70</v>
      </c>
      <c r="T620" s="8">
        <v>45464</v>
      </c>
      <c r="U620" s="7" t="s">
        <v>215</v>
      </c>
      <c r="V620" s="7" t="s">
        <v>104</v>
      </c>
      <c r="W620" s="7" t="s">
        <v>73</v>
      </c>
      <c r="X620" s="7" t="s">
        <v>73</v>
      </c>
      <c r="Y620" s="7" t="s">
        <v>74</v>
      </c>
      <c r="Z620" s="7" t="s">
        <v>75</v>
      </c>
      <c r="AA620" s="7" t="s">
        <v>368</v>
      </c>
      <c r="AB620" s="7" t="s">
        <v>369</v>
      </c>
      <c r="AC620" s="7" t="s">
        <v>78</v>
      </c>
      <c r="AD620" s="8"/>
      <c r="AE620" s="8"/>
      <c r="AF620" s="7"/>
      <c r="AG620" s="7" t="s">
        <v>78</v>
      </c>
      <c r="AH620" s="7" t="s">
        <v>78</v>
      </c>
      <c r="AI620" s="8"/>
      <c r="AJ620" s="7" t="s">
        <v>370</v>
      </c>
      <c r="AK620" s="7" t="s">
        <v>78</v>
      </c>
      <c r="AL620" s="7" t="b">
        <v>0</v>
      </c>
      <c r="AM620" s="7" t="s">
        <v>371</v>
      </c>
      <c r="AN620" s="7" t="b">
        <v>0</v>
      </c>
      <c r="AO620" s="7" t="b">
        <v>0</v>
      </c>
      <c r="AP620" s="7" t="b">
        <v>0</v>
      </c>
      <c r="AQ620" s="7" t="b">
        <v>0</v>
      </c>
      <c r="AR620" s="7" t="b">
        <v>0</v>
      </c>
      <c r="AS620" s="7" t="s">
        <v>84</v>
      </c>
      <c r="AT620" s="7" t="b">
        <v>0</v>
      </c>
      <c r="AU620" s="7" t="s">
        <v>317</v>
      </c>
      <c r="AV620" s="7" t="s">
        <v>78</v>
      </c>
      <c r="AW620" s="7" t="s">
        <v>78</v>
      </c>
      <c r="AX620" s="8">
        <v>42536</v>
      </c>
      <c r="AY620" s="7" t="s">
        <v>85</v>
      </c>
      <c r="AZ620" s="7" t="s">
        <v>86</v>
      </c>
      <c r="BA620" s="7" t="s">
        <v>87</v>
      </c>
      <c r="BB620" s="7" t="b">
        <v>0</v>
      </c>
      <c r="BC620" s="7">
        <v>0</v>
      </c>
      <c r="BD620" s="7">
        <v>0</v>
      </c>
      <c r="BE620" s="7"/>
      <c r="BF620" s="7">
        <v>0</v>
      </c>
      <c r="BG620" s="7"/>
      <c r="BH620" s="7">
        <v>0</v>
      </c>
      <c r="BI620" s="7">
        <v>0</v>
      </c>
      <c r="BJ620" s="9">
        <v>1007.95</v>
      </c>
    </row>
    <row r="621" spans="1:62" x14ac:dyDescent="0.25">
      <c r="A621" s="10" t="s">
        <v>2981</v>
      </c>
      <c r="B621" s="11" t="s">
        <v>2967</v>
      </c>
      <c r="C621" s="11" t="s">
        <v>2968</v>
      </c>
      <c r="D621" s="11" t="s">
        <v>2982</v>
      </c>
      <c r="E621" s="11" t="s">
        <v>2982</v>
      </c>
      <c r="F621" s="11" t="s">
        <v>168</v>
      </c>
      <c r="G621" s="11" t="s">
        <v>2982</v>
      </c>
      <c r="H621" s="11" t="s">
        <v>2970</v>
      </c>
      <c r="I621" s="11" t="s">
        <v>2150</v>
      </c>
      <c r="J621" s="11" t="s">
        <v>2983</v>
      </c>
      <c r="K621" s="29">
        <v>1025.0999999999999</v>
      </c>
      <c r="L621" s="30">
        <v>1025.0999999999999</v>
      </c>
      <c r="M621" s="28" t="e">
        <f>L621*(VLOOKUP(I621,#REF!,2,FALSE))</f>
        <v>#REF!</v>
      </c>
      <c r="N621" s="11" t="s">
        <v>67</v>
      </c>
      <c r="O621" s="11" t="s">
        <v>68</v>
      </c>
      <c r="P621" s="11" t="s">
        <v>160</v>
      </c>
      <c r="Q621" s="12">
        <v>41852</v>
      </c>
      <c r="R621" s="12">
        <v>45505.582152777781</v>
      </c>
      <c r="S621" s="11" t="s">
        <v>70</v>
      </c>
      <c r="T621" s="12">
        <v>45505</v>
      </c>
      <c r="U621" s="11" t="s">
        <v>71</v>
      </c>
      <c r="V621" s="11" t="s">
        <v>104</v>
      </c>
      <c r="W621" s="11" t="s">
        <v>73</v>
      </c>
      <c r="X621" s="11" t="s">
        <v>73</v>
      </c>
      <c r="Y621" s="11" t="s">
        <v>287</v>
      </c>
      <c r="Z621" s="11" t="s">
        <v>171</v>
      </c>
      <c r="AA621" s="11" t="s">
        <v>2972</v>
      </c>
      <c r="AB621" s="11" t="s">
        <v>2984</v>
      </c>
      <c r="AC621" s="11" t="s">
        <v>78</v>
      </c>
      <c r="AD621" s="12"/>
      <c r="AE621" s="12"/>
      <c r="AF621" s="11"/>
      <c r="AG621" s="11" t="s">
        <v>78</v>
      </c>
      <c r="AH621" s="11" t="s">
        <v>78</v>
      </c>
      <c r="AI621" s="12"/>
      <c r="AJ621" s="11" t="s">
        <v>2985</v>
      </c>
      <c r="AK621" s="11" t="s">
        <v>78</v>
      </c>
      <c r="AL621" s="11" t="b">
        <v>0</v>
      </c>
      <c r="AM621" s="11" t="s">
        <v>2986</v>
      </c>
      <c r="AN621" s="11" t="b">
        <v>1</v>
      </c>
      <c r="AO621" s="11" t="b">
        <v>0</v>
      </c>
      <c r="AP621" s="11" t="b">
        <v>0</v>
      </c>
      <c r="AQ621" s="11" t="b">
        <v>0</v>
      </c>
      <c r="AR621" s="11" t="b">
        <v>0</v>
      </c>
      <c r="AS621" s="11" t="s">
        <v>84</v>
      </c>
      <c r="AT621" s="11" t="b">
        <v>0</v>
      </c>
      <c r="AU621" s="11" t="s">
        <v>2980</v>
      </c>
      <c r="AV621" s="11" t="s">
        <v>78</v>
      </c>
      <c r="AW621" s="11" t="s">
        <v>78</v>
      </c>
      <c r="AX621" s="12">
        <v>41898</v>
      </c>
      <c r="AY621" s="11" t="s">
        <v>85</v>
      </c>
      <c r="AZ621" s="11" t="s">
        <v>86</v>
      </c>
      <c r="BA621" s="11" t="s">
        <v>87</v>
      </c>
      <c r="BB621" s="11" t="b">
        <v>0</v>
      </c>
      <c r="BC621" s="11">
        <v>0</v>
      </c>
      <c r="BD621" s="11">
        <v>0</v>
      </c>
      <c r="BE621" s="11"/>
      <c r="BF621" s="11">
        <v>0</v>
      </c>
      <c r="BG621" s="11"/>
      <c r="BH621" s="11">
        <v>0</v>
      </c>
      <c r="BI621" s="11">
        <v>0</v>
      </c>
      <c r="BJ621" s="13">
        <v>1025.0999999999999</v>
      </c>
    </row>
    <row r="622" spans="1:62" x14ac:dyDescent="0.25">
      <c r="A622" s="10" t="s">
        <v>1799</v>
      </c>
      <c r="B622" s="11" t="s">
        <v>1721</v>
      </c>
      <c r="C622" s="11" t="s">
        <v>1722</v>
      </c>
      <c r="D622" s="11" t="s">
        <v>1800</v>
      </c>
      <c r="E622" s="11" t="s">
        <v>1800</v>
      </c>
      <c r="F622" s="11" t="s">
        <v>64</v>
      </c>
      <c r="G622" s="11" t="s">
        <v>1800</v>
      </c>
      <c r="H622" s="11" t="s">
        <v>1739</v>
      </c>
      <c r="I622" s="11" t="s">
        <v>1724</v>
      </c>
      <c r="J622" s="11" t="s">
        <v>1756</v>
      </c>
      <c r="K622" s="24">
        <v>1059.48</v>
      </c>
      <c r="L622" s="28">
        <f>88.29*12</f>
        <v>1059.48</v>
      </c>
      <c r="M622" s="28" t="e">
        <f>L622*(VLOOKUP(I622,#REF!,2,FALSE))</f>
        <v>#REF!</v>
      </c>
      <c r="N622" s="11" t="s">
        <v>67</v>
      </c>
      <c r="O622" s="11" t="s">
        <v>68</v>
      </c>
      <c r="P622" s="11" t="s">
        <v>69</v>
      </c>
      <c r="Q622" s="12">
        <v>44467.514594907407</v>
      </c>
      <c r="R622" s="12">
        <v>45292</v>
      </c>
      <c r="S622" s="11" t="s">
        <v>70</v>
      </c>
      <c r="T622" s="12">
        <v>45170</v>
      </c>
      <c r="U622" s="11" t="s">
        <v>91</v>
      </c>
      <c r="V622" s="11" t="s">
        <v>514</v>
      </c>
      <c r="W622" s="11" t="s">
        <v>73</v>
      </c>
      <c r="X622" s="11" t="s">
        <v>73</v>
      </c>
      <c r="Y622" s="11" t="s">
        <v>105</v>
      </c>
      <c r="Z622" s="11" t="s">
        <v>106</v>
      </c>
      <c r="AA622" s="11" t="s">
        <v>1725</v>
      </c>
      <c r="AB622" s="11" t="s">
        <v>1801</v>
      </c>
      <c r="AC622" s="11" t="s">
        <v>78</v>
      </c>
      <c r="AD622" s="12"/>
      <c r="AE622" s="12"/>
      <c r="AF622" s="11"/>
      <c r="AG622" s="11" t="s">
        <v>78</v>
      </c>
      <c r="AH622" s="11" t="s">
        <v>78</v>
      </c>
      <c r="AI622" s="12"/>
      <c r="AJ622" s="11" t="s">
        <v>78</v>
      </c>
      <c r="AK622" s="11" t="s">
        <v>78</v>
      </c>
      <c r="AL622" s="11" t="b">
        <v>0</v>
      </c>
      <c r="AM622" s="11" t="s">
        <v>1802</v>
      </c>
      <c r="AN622" s="11" t="b">
        <v>0</v>
      </c>
      <c r="AO622" s="11" t="b">
        <v>0</v>
      </c>
      <c r="AP622" s="11" t="b">
        <v>0</v>
      </c>
      <c r="AQ622" s="11" t="b">
        <v>0</v>
      </c>
      <c r="AR622" s="11" t="b">
        <v>0</v>
      </c>
      <c r="AS622" s="11" t="s">
        <v>96</v>
      </c>
      <c r="AT622" s="11" t="b">
        <v>0</v>
      </c>
      <c r="AU622" s="11" t="s">
        <v>1793</v>
      </c>
      <c r="AV622" s="11" t="s">
        <v>78</v>
      </c>
      <c r="AW622" s="11" t="s">
        <v>78</v>
      </c>
      <c r="AX622" s="12">
        <v>44483</v>
      </c>
      <c r="AY622" s="11" t="s">
        <v>85</v>
      </c>
      <c r="AZ622" s="11" t="s">
        <v>86</v>
      </c>
      <c r="BA622" s="11" t="s">
        <v>87</v>
      </c>
      <c r="BB622" s="11" t="b">
        <v>0</v>
      </c>
      <c r="BC622" s="11">
        <v>0</v>
      </c>
      <c r="BD622" s="11">
        <v>0</v>
      </c>
      <c r="BE622" s="11"/>
      <c r="BF622" s="11">
        <v>0</v>
      </c>
      <c r="BG622" s="11"/>
      <c r="BH622" s="11">
        <v>0</v>
      </c>
      <c r="BI622" s="11">
        <v>0</v>
      </c>
      <c r="BJ622" s="13">
        <v>1059.48</v>
      </c>
    </row>
    <row r="623" spans="1:62" x14ac:dyDescent="0.25">
      <c r="A623" s="6" t="s">
        <v>1794</v>
      </c>
      <c r="B623" s="7" t="s">
        <v>1721</v>
      </c>
      <c r="C623" s="7" t="s">
        <v>1722</v>
      </c>
      <c r="D623" s="7" t="s">
        <v>406</v>
      </c>
      <c r="E623" s="7" t="s">
        <v>406</v>
      </c>
      <c r="F623" s="7" t="s">
        <v>64</v>
      </c>
      <c r="G623" s="7" t="s">
        <v>406</v>
      </c>
      <c r="H623" s="7" t="s">
        <v>296</v>
      </c>
      <c r="I623" s="7" t="s">
        <v>1724</v>
      </c>
      <c r="J623" s="7" t="s">
        <v>1795</v>
      </c>
      <c r="K623" s="26">
        <v>1065.8399999999999</v>
      </c>
      <c r="L623" s="33">
        <f>88.82*12</f>
        <v>1065.8399999999999</v>
      </c>
      <c r="M623" s="33" t="e">
        <f>L623*(VLOOKUP(I623,#REF!,2,FALSE))</f>
        <v>#REF!</v>
      </c>
      <c r="N623" s="7" t="s">
        <v>67</v>
      </c>
      <c r="O623" s="7" t="s">
        <v>68</v>
      </c>
      <c r="P623" s="7" t="s">
        <v>69</v>
      </c>
      <c r="Q623" s="8">
        <v>43952.592974537038</v>
      </c>
      <c r="R623" s="8">
        <v>45292</v>
      </c>
      <c r="S623" s="7" t="s">
        <v>70</v>
      </c>
      <c r="T623" s="8">
        <v>45170</v>
      </c>
      <c r="U623" s="7" t="s">
        <v>91</v>
      </c>
      <c r="V623" s="7" t="s">
        <v>514</v>
      </c>
      <c r="W623" s="7" t="s">
        <v>73</v>
      </c>
      <c r="X623" s="7" t="s">
        <v>73</v>
      </c>
      <c r="Y623" s="7" t="s">
        <v>74</v>
      </c>
      <c r="Z623" s="7" t="s">
        <v>106</v>
      </c>
      <c r="AA623" s="7" t="s">
        <v>1725</v>
      </c>
      <c r="AB623" s="7" t="s">
        <v>1796</v>
      </c>
      <c r="AC623" s="7" t="s">
        <v>78</v>
      </c>
      <c r="AD623" s="8"/>
      <c r="AE623" s="8"/>
      <c r="AF623" s="7"/>
      <c r="AG623" s="7" t="s">
        <v>78</v>
      </c>
      <c r="AH623" s="7" t="s">
        <v>78</v>
      </c>
      <c r="AI623" s="8"/>
      <c r="AJ623" s="7" t="s">
        <v>1797</v>
      </c>
      <c r="AK623" s="7" t="s">
        <v>78</v>
      </c>
      <c r="AL623" s="7" t="b">
        <v>0</v>
      </c>
      <c r="AM623" s="7" t="s">
        <v>1798</v>
      </c>
      <c r="AN623" s="7" t="b">
        <v>0</v>
      </c>
      <c r="AO623" s="7" t="b">
        <v>0</v>
      </c>
      <c r="AP623" s="7" t="b">
        <v>0</v>
      </c>
      <c r="AQ623" s="7" t="b">
        <v>0</v>
      </c>
      <c r="AR623" s="7" t="b">
        <v>0</v>
      </c>
      <c r="AS623" s="7" t="s">
        <v>96</v>
      </c>
      <c r="AT623" s="7" t="b">
        <v>0</v>
      </c>
      <c r="AU623" s="7" t="s">
        <v>1473</v>
      </c>
      <c r="AV623" s="7" t="s">
        <v>78</v>
      </c>
      <c r="AW623" s="7" t="s">
        <v>78</v>
      </c>
      <c r="AX623" s="8">
        <v>43970</v>
      </c>
      <c r="AY623" s="7" t="s">
        <v>85</v>
      </c>
      <c r="AZ623" s="7" t="s">
        <v>86</v>
      </c>
      <c r="BA623" s="7" t="s">
        <v>87</v>
      </c>
      <c r="BB623" s="7" t="b">
        <v>0</v>
      </c>
      <c r="BC623" s="7">
        <v>0</v>
      </c>
      <c r="BD623" s="7">
        <v>0</v>
      </c>
      <c r="BE623" s="7"/>
      <c r="BF623" s="7">
        <v>0</v>
      </c>
      <c r="BG623" s="7"/>
      <c r="BH623" s="7">
        <v>0</v>
      </c>
      <c r="BI623" s="7">
        <v>0</v>
      </c>
      <c r="BJ623" s="9">
        <v>1065.8399999999999</v>
      </c>
    </row>
    <row r="624" spans="1:62" x14ac:dyDescent="0.25">
      <c r="A624" s="10" t="s">
        <v>1273</v>
      </c>
      <c r="B624" s="11" t="s">
        <v>1174</v>
      </c>
      <c r="C624" s="11" t="s">
        <v>1175</v>
      </c>
      <c r="D624" s="11" t="s">
        <v>1274</v>
      </c>
      <c r="E624" s="11" t="s">
        <v>1274</v>
      </c>
      <c r="F624" s="11" t="s">
        <v>64</v>
      </c>
      <c r="G624" s="11" t="s">
        <v>1274</v>
      </c>
      <c r="H624" s="11" t="s">
        <v>281</v>
      </c>
      <c r="I624" s="11" t="s">
        <v>1176</v>
      </c>
      <c r="J624" s="11" t="s">
        <v>1177</v>
      </c>
      <c r="K624" s="24">
        <v>1160.1600000000001</v>
      </c>
      <c r="L624" s="28">
        <f>96.68*12</f>
        <v>1160.1600000000001</v>
      </c>
      <c r="M624" s="28" t="e">
        <f>L624*(VLOOKUP(I624,#REF!,2,FALSE))</f>
        <v>#REF!</v>
      </c>
      <c r="N624" s="11" t="s">
        <v>67</v>
      </c>
      <c r="O624" s="11" t="s">
        <v>68</v>
      </c>
      <c r="P624" s="11" t="s">
        <v>69</v>
      </c>
      <c r="Q624" s="12">
        <v>42886.376319444447</v>
      </c>
      <c r="R624" s="12">
        <v>45443.376319444447</v>
      </c>
      <c r="S624" s="11" t="s">
        <v>70</v>
      </c>
      <c r="T624" s="12">
        <v>45199</v>
      </c>
      <c r="U624" s="11" t="s">
        <v>71</v>
      </c>
      <c r="V624" s="11" t="s">
        <v>514</v>
      </c>
      <c r="W624" s="11" t="s">
        <v>73</v>
      </c>
      <c r="X624" s="11" t="s">
        <v>73</v>
      </c>
      <c r="Y624" s="11" t="s">
        <v>105</v>
      </c>
      <c r="Z624" s="11" t="s">
        <v>106</v>
      </c>
      <c r="AA624" s="11" t="s">
        <v>1178</v>
      </c>
      <c r="AB624" s="11" t="s">
        <v>1275</v>
      </c>
      <c r="AC624" s="11" t="s">
        <v>78</v>
      </c>
      <c r="AD624" s="12"/>
      <c r="AE624" s="12"/>
      <c r="AF624" s="11"/>
      <c r="AG624" s="11" t="s">
        <v>78</v>
      </c>
      <c r="AH624" s="11" t="s">
        <v>78</v>
      </c>
      <c r="AI624" s="12"/>
      <c r="AJ624" s="11" t="s">
        <v>78</v>
      </c>
      <c r="AK624" s="11" t="s">
        <v>78</v>
      </c>
      <c r="AL624" s="11" t="b">
        <v>0</v>
      </c>
      <c r="AM624" s="11" t="s">
        <v>1276</v>
      </c>
      <c r="AN624" s="11" t="b">
        <v>0</v>
      </c>
      <c r="AO624" s="11" t="b">
        <v>0</v>
      </c>
      <c r="AP624" s="11" t="b">
        <v>0</v>
      </c>
      <c r="AQ624" s="11" t="b">
        <v>0</v>
      </c>
      <c r="AR624" s="11" t="b">
        <v>0</v>
      </c>
      <c r="AS624" s="11" t="s">
        <v>84</v>
      </c>
      <c r="AT624" s="11" t="b">
        <v>0</v>
      </c>
      <c r="AU624" s="11" t="s">
        <v>1277</v>
      </c>
      <c r="AV624" s="11" t="s">
        <v>1258</v>
      </c>
      <c r="AW624" s="11" t="s">
        <v>78</v>
      </c>
      <c r="AX624" s="12">
        <v>42831</v>
      </c>
      <c r="AY624" s="11" t="s">
        <v>85</v>
      </c>
      <c r="AZ624" s="11" t="s">
        <v>86</v>
      </c>
      <c r="BA624" s="11" t="s">
        <v>87</v>
      </c>
      <c r="BB624" s="11" t="b">
        <v>0</v>
      </c>
      <c r="BC624" s="11">
        <v>0</v>
      </c>
      <c r="BD624" s="11">
        <v>0</v>
      </c>
      <c r="BE624" s="11"/>
      <c r="BF624" s="11">
        <v>0</v>
      </c>
      <c r="BG624" s="11"/>
      <c r="BH624" s="11">
        <v>0</v>
      </c>
      <c r="BI624" s="11">
        <v>0</v>
      </c>
      <c r="BJ624" s="13">
        <v>1160.1600000000001</v>
      </c>
    </row>
    <row r="625" spans="1:62" x14ac:dyDescent="0.25">
      <c r="A625" s="10" t="s">
        <v>1732</v>
      </c>
      <c r="B625" s="11" t="s">
        <v>1721</v>
      </c>
      <c r="C625" s="11" t="s">
        <v>1722</v>
      </c>
      <c r="D625" s="11" t="s">
        <v>751</v>
      </c>
      <c r="E625" s="11" t="s">
        <v>751</v>
      </c>
      <c r="F625" s="11" t="s">
        <v>64</v>
      </c>
      <c r="G625" s="11" t="s">
        <v>751</v>
      </c>
      <c r="H625" s="11" t="s">
        <v>65</v>
      </c>
      <c r="I625" s="11" t="s">
        <v>1724</v>
      </c>
      <c r="J625" s="11"/>
      <c r="K625" s="24">
        <v>1179</v>
      </c>
      <c r="L625" s="28">
        <f>98.25*12</f>
        <v>1179</v>
      </c>
      <c r="M625" s="28" t="e">
        <f>L625*(VLOOKUP(I625,#REF!,2,FALSE))</f>
        <v>#REF!</v>
      </c>
      <c r="N625" s="11" t="s">
        <v>67</v>
      </c>
      <c r="O625" s="11" t="s">
        <v>68</v>
      </c>
      <c r="P625" s="11" t="s">
        <v>69</v>
      </c>
      <c r="Q625" s="12">
        <v>39722</v>
      </c>
      <c r="R625" s="12">
        <v>45200</v>
      </c>
      <c r="S625" s="11" t="s">
        <v>78</v>
      </c>
      <c r="T625" s="12">
        <v>45170</v>
      </c>
      <c r="U625" s="11" t="s">
        <v>91</v>
      </c>
      <c r="V625" s="11" t="s">
        <v>514</v>
      </c>
      <c r="W625" s="11" t="s">
        <v>73</v>
      </c>
      <c r="X625" s="11" t="s">
        <v>73</v>
      </c>
      <c r="Y625" s="11" t="s">
        <v>74</v>
      </c>
      <c r="Z625" s="11" t="s">
        <v>106</v>
      </c>
      <c r="AA625" s="11" t="s">
        <v>1729</v>
      </c>
      <c r="AB625" s="11" t="s">
        <v>1733</v>
      </c>
      <c r="AC625" s="11" t="s">
        <v>78</v>
      </c>
      <c r="AD625" s="12"/>
      <c r="AE625" s="12"/>
      <c r="AF625" s="11"/>
      <c r="AG625" s="11" t="s">
        <v>78</v>
      </c>
      <c r="AH625" s="11" t="s">
        <v>78</v>
      </c>
      <c r="AI625" s="12"/>
      <c r="AJ625" s="11" t="s">
        <v>78</v>
      </c>
      <c r="AK625" s="11" t="s">
        <v>78</v>
      </c>
      <c r="AL625" s="11" t="b">
        <v>1</v>
      </c>
      <c r="AM625" s="11" t="s">
        <v>1734</v>
      </c>
      <c r="AN625" s="11" t="b">
        <v>0</v>
      </c>
      <c r="AO625" s="11" t="b">
        <v>0</v>
      </c>
      <c r="AP625" s="11" t="b">
        <v>0</v>
      </c>
      <c r="AQ625" s="11" t="b">
        <v>0</v>
      </c>
      <c r="AR625" s="11" t="b">
        <v>0</v>
      </c>
      <c r="AS625" s="11" t="s">
        <v>96</v>
      </c>
      <c r="AT625" s="11" t="b">
        <v>0</v>
      </c>
      <c r="AU625" s="11" t="s">
        <v>78</v>
      </c>
      <c r="AV625" s="11" t="s">
        <v>78</v>
      </c>
      <c r="AW625" s="11" t="s">
        <v>78</v>
      </c>
      <c r="AX625" s="12">
        <v>39728</v>
      </c>
      <c r="AY625" s="11" t="s">
        <v>85</v>
      </c>
      <c r="AZ625" s="11" t="s">
        <v>86</v>
      </c>
      <c r="BA625" s="11" t="s">
        <v>87</v>
      </c>
      <c r="BB625" s="11" t="b">
        <v>0</v>
      </c>
      <c r="BC625" s="11">
        <v>0</v>
      </c>
      <c r="BD625" s="11">
        <v>0</v>
      </c>
      <c r="BE625" s="11"/>
      <c r="BF625" s="11">
        <v>0</v>
      </c>
      <c r="BG625" s="11"/>
      <c r="BH625" s="11">
        <v>0</v>
      </c>
      <c r="BI625" s="11">
        <v>0</v>
      </c>
      <c r="BJ625" s="13">
        <v>1179</v>
      </c>
    </row>
    <row r="626" spans="1:62" x14ac:dyDescent="0.25">
      <c r="A626" s="10">
        <v>24744</v>
      </c>
      <c r="B626" s="11" t="s">
        <v>259</v>
      </c>
      <c r="C626" s="11" t="s">
        <v>260</v>
      </c>
      <c r="D626" s="11" t="s">
        <v>2241</v>
      </c>
      <c r="E626" s="11" t="s">
        <v>2241</v>
      </c>
      <c r="F626" s="11" t="s">
        <v>168</v>
      </c>
      <c r="G626" s="11" t="s">
        <v>2241</v>
      </c>
      <c r="H626" s="11" t="s">
        <v>2330</v>
      </c>
      <c r="I626" s="11" t="s">
        <v>262</v>
      </c>
      <c r="J626" s="11" t="s">
        <v>3204</v>
      </c>
      <c r="K626" s="29">
        <v>1190.42</v>
      </c>
      <c r="L626" s="30">
        <v>1190.42</v>
      </c>
      <c r="M626" s="28" t="e">
        <f>L626*(VLOOKUP(I626,#REF!,2,FALSE))</f>
        <v>#REF!</v>
      </c>
      <c r="N626" s="11" t="s">
        <v>67</v>
      </c>
      <c r="O626" s="11" t="s">
        <v>68</v>
      </c>
      <c r="P626" s="11" t="s">
        <v>160</v>
      </c>
      <c r="Q626" s="12">
        <v>41448.533379629633</v>
      </c>
      <c r="R626" s="12">
        <v>45466.533379629633</v>
      </c>
      <c r="S626" s="11" t="s">
        <v>70</v>
      </c>
      <c r="T626" s="12">
        <v>45283</v>
      </c>
      <c r="U626" s="11" t="s">
        <v>71</v>
      </c>
      <c r="V626" s="11" t="s">
        <v>72</v>
      </c>
      <c r="W626" s="11" t="s">
        <v>73</v>
      </c>
      <c r="X626" s="11" t="s">
        <v>73</v>
      </c>
      <c r="Y626" s="11" t="s">
        <v>74</v>
      </c>
      <c r="Z626" s="11" t="s">
        <v>264</v>
      </c>
      <c r="AA626" s="11" t="s">
        <v>3205</v>
      </c>
      <c r="AB626" s="11" t="s">
        <v>3206</v>
      </c>
      <c r="AC626" s="11" t="s">
        <v>78</v>
      </c>
      <c r="AD626" s="12"/>
      <c r="AE626" s="12"/>
      <c r="AF626" s="11"/>
      <c r="AG626" s="11" t="s">
        <v>78</v>
      </c>
      <c r="AH626" s="11" t="s">
        <v>78</v>
      </c>
      <c r="AI626" s="12"/>
      <c r="AJ626" s="11" t="s">
        <v>3207</v>
      </c>
      <c r="AK626" s="11" t="s">
        <v>78</v>
      </c>
      <c r="AL626" s="11" t="b">
        <v>0</v>
      </c>
      <c r="AM626" s="11" t="s">
        <v>3208</v>
      </c>
      <c r="AN626" s="11" t="b">
        <v>1</v>
      </c>
      <c r="AO626" s="11" t="b">
        <v>0</v>
      </c>
      <c r="AP626" s="11" t="b">
        <v>0</v>
      </c>
      <c r="AQ626" s="11" t="b">
        <v>0</v>
      </c>
      <c r="AR626" s="11" t="b">
        <v>0</v>
      </c>
      <c r="AS626" s="11" t="s">
        <v>84</v>
      </c>
      <c r="AT626" s="11" t="b">
        <v>0</v>
      </c>
      <c r="AU626" s="11" t="s">
        <v>2695</v>
      </c>
      <c r="AV626" s="11" t="s">
        <v>78</v>
      </c>
      <c r="AW626" s="11" t="s">
        <v>78</v>
      </c>
      <c r="AX626" s="12">
        <v>41473</v>
      </c>
      <c r="AY626" s="11" t="s">
        <v>85</v>
      </c>
      <c r="AZ626" s="11" t="s">
        <v>86</v>
      </c>
      <c r="BA626" s="11" t="s">
        <v>87</v>
      </c>
      <c r="BB626" s="11" t="b">
        <v>0</v>
      </c>
      <c r="BC626" s="11">
        <v>0</v>
      </c>
      <c r="BD626" s="11">
        <v>0</v>
      </c>
      <c r="BE626" s="11"/>
      <c r="BF626" s="11">
        <v>0</v>
      </c>
      <c r="BG626" s="11"/>
      <c r="BH626" s="11">
        <v>0</v>
      </c>
      <c r="BI626" s="11">
        <v>0</v>
      </c>
      <c r="BJ626" s="13">
        <v>1190.42</v>
      </c>
    </row>
    <row r="627" spans="1:62" x14ac:dyDescent="0.25">
      <c r="A627" s="6" t="s">
        <v>1364</v>
      </c>
      <c r="B627" s="7" t="s">
        <v>244</v>
      </c>
      <c r="C627" s="7" t="s">
        <v>245</v>
      </c>
      <c r="D627" s="7" t="s">
        <v>1365</v>
      </c>
      <c r="E627" s="7" t="s">
        <v>1365</v>
      </c>
      <c r="F627" s="7" t="s">
        <v>247</v>
      </c>
      <c r="G627" s="7" t="s">
        <v>1365</v>
      </c>
      <c r="H627" s="7" t="s">
        <v>281</v>
      </c>
      <c r="I627" s="7" t="s">
        <v>248</v>
      </c>
      <c r="J627" s="7" t="s">
        <v>1366</v>
      </c>
      <c r="K627" s="31">
        <v>1241.32</v>
      </c>
      <c r="L627" s="32">
        <v>1241.32</v>
      </c>
      <c r="M627" s="33" t="e">
        <f>L627*(VLOOKUP(I627,#REF!,2,FALSE))</f>
        <v>#REF!</v>
      </c>
      <c r="N627" s="7" t="s">
        <v>67</v>
      </c>
      <c r="O627" s="7" t="s">
        <v>68</v>
      </c>
      <c r="P627" s="7" t="s">
        <v>69</v>
      </c>
      <c r="Q627" s="8">
        <v>40987.703240740739</v>
      </c>
      <c r="R627" s="8">
        <v>45370.703240740739</v>
      </c>
      <c r="S627" s="7" t="s">
        <v>70</v>
      </c>
      <c r="T627" s="8">
        <v>45188</v>
      </c>
      <c r="U627" s="7" t="s">
        <v>71</v>
      </c>
      <c r="V627" s="7" t="s">
        <v>72</v>
      </c>
      <c r="W627" s="7" t="s">
        <v>73</v>
      </c>
      <c r="X627" s="7" t="s">
        <v>73</v>
      </c>
      <c r="Y627" s="7" t="s">
        <v>105</v>
      </c>
      <c r="Z627" s="7" t="s">
        <v>250</v>
      </c>
      <c r="AA627" s="7" t="s">
        <v>251</v>
      </c>
      <c r="AB627" s="7" t="s">
        <v>1367</v>
      </c>
      <c r="AC627" s="7" t="s">
        <v>1368</v>
      </c>
      <c r="AD627" s="8"/>
      <c r="AE627" s="8"/>
      <c r="AF627" s="7"/>
      <c r="AG627" s="7" t="s">
        <v>78</v>
      </c>
      <c r="AH627" s="7" t="s">
        <v>78</v>
      </c>
      <c r="AI627" s="8"/>
      <c r="AJ627" s="7" t="s">
        <v>78</v>
      </c>
      <c r="AK627" s="7" t="s">
        <v>78</v>
      </c>
      <c r="AL627" s="7" t="b">
        <v>0</v>
      </c>
      <c r="AM627" s="7" t="s">
        <v>1369</v>
      </c>
      <c r="AN627" s="7" t="b">
        <v>0</v>
      </c>
      <c r="AO627" s="7" t="b">
        <v>0</v>
      </c>
      <c r="AP627" s="7" t="b">
        <v>0</v>
      </c>
      <c r="AQ627" s="7" t="b">
        <v>0</v>
      </c>
      <c r="AR627" s="7" t="b">
        <v>0</v>
      </c>
      <c r="AS627" s="7" t="s">
        <v>84</v>
      </c>
      <c r="AT627" s="7" t="b">
        <v>0</v>
      </c>
      <c r="AU627" s="7" t="s">
        <v>78</v>
      </c>
      <c r="AV627" s="7" t="s">
        <v>78</v>
      </c>
      <c r="AW627" s="7" t="s">
        <v>78</v>
      </c>
      <c r="AX627" s="8">
        <v>41023</v>
      </c>
      <c r="AY627" s="7" t="s">
        <v>85</v>
      </c>
      <c r="AZ627" s="7" t="s">
        <v>86</v>
      </c>
      <c r="BA627" s="7" t="s">
        <v>87</v>
      </c>
      <c r="BB627" s="7" t="b">
        <v>0</v>
      </c>
      <c r="BC627" s="7">
        <v>11</v>
      </c>
      <c r="BD627" s="7">
        <v>9</v>
      </c>
      <c r="BE627" s="7">
        <v>3500.26</v>
      </c>
      <c r="BF627" s="7">
        <v>1</v>
      </c>
      <c r="BG627" s="7">
        <v>591.07000000000005</v>
      </c>
      <c r="BH627" s="7">
        <v>1</v>
      </c>
      <c r="BI627" s="7">
        <v>591.07000000000005</v>
      </c>
      <c r="BJ627" s="9">
        <v>1241.32</v>
      </c>
    </row>
    <row r="628" spans="1:62" x14ac:dyDescent="0.25">
      <c r="A628" s="6" t="s">
        <v>1527</v>
      </c>
      <c r="B628" s="7" t="s">
        <v>1299</v>
      </c>
      <c r="C628" s="7" t="s">
        <v>1300</v>
      </c>
      <c r="D628" s="7" t="s">
        <v>1528</v>
      </c>
      <c r="E628" s="7" t="s">
        <v>1529</v>
      </c>
      <c r="F628" s="7" t="s">
        <v>64</v>
      </c>
      <c r="G628" s="7" t="s">
        <v>1529</v>
      </c>
      <c r="H628" s="7" t="s">
        <v>1523</v>
      </c>
      <c r="I628" s="7" t="s">
        <v>1303</v>
      </c>
      <c r="J628" s="7"/>
      <c r="K628" s="26">
        <v>1244.8800000000001</v>
      </c>
      <c r="L628" s="27">
        <f>103.74*12</f>
        <v>1244.8799999999999</v>
      </c>
      <c r="M628" s="27" t="e">
        <f>L628*(VLOOKUP(I628,#REF!,2,FALSE))</f>
        <v>#REF!</v>
      </c>
      <c r="N628" s="7" t="s">
        <v>67</v>
      </c>
      <c r="O628" s="7" t="s">
        <v>68</v>
      </c>
      <c r="P628" s="7" t="s">
        <v>69</v>
      </c>
      <c r="Q628" s="8">
        <v>35417</v>
      </c>
      <c r="R628" s="8">
        <v>45278</v>
      </c>
      <c r="S628" s="7" t="s">
        <v>78</v>
      </c>
      <c r="T628" s="8">
        <v>45187</v>
      </c>
      <c r="U628" s="7" t="s">
        <v>91</v>
      </c>
      <c r="V628" s="7" t="s">
        <v>514</v>
      </c>
      <c r="W628" s="7" t="s">
        <v>73</v>
      </c>
      <c r="X628" s="7" t="s">
        <v>73</v>
      </c>
      <c r="Y628" s="7" t="s">
        <v>74</v>
      </c>
      <c r="Z628" s="7" t="s">
        <v>106</v>
      </c>
      <c r="AA628" s="7" t="s">
        <v>1305</v>
      </c>
      <c r="AB628" s="7" t="s">
        <v>1530</v>
      </c>
      <c r="AC628" s="7" t="s">
        <v>78</v>
      </c>
      <c r="AD628" s="8"/>
      <c r="AE628" s="8"/>
      <c r="AF628" s="7"/>
      <c r="AG628" s="7" t="s">
        <v>78</v>
      </c>
      <c r="AH628" s="7" t="s">
        <v>78</v>
      </c>
      <c r="AI628" s="8"/>
      <c r="AJ628" s="7" t="s">
        <v>78</v>
      </c>
      <c r="AK628" s="7" t="s">
        <v>78</v>
      </c>
      <c r="AL628" s="7" t="b">
        <v>1</v>
      </c>
      <c r="AM628" s="7" t="s">
        <v>1531</v>
      </c>
      <c r="AN628" s="7" t="b">
        <v>0</v>
      </c>
      <c r="AO628" s="7" t="b">
        <v>0</v>
      </c>
      <c r="AP628" s="7" t="b">
        <v>0</v>
      </c>
      <c r="AQ628" s="7" t="b">
        <v>0</v>
      </c>
      <c r="AR628" s="7" t="b">
        <v>0</v>
      </c>
      <c r="AS628" s="7" t="s">
        <v>96</v>
      </c>
      <c r="AT628" s="7" t="b">
        <v>0</v>
      </c>
      <c r="AU628" s="7" t="s">
        <v>78</v>
      </c>
      <c r="AV628" s="7" t="s">
        <v>78</v>
      </c>
      <c r="AW628" s="7" t="s">
        <v>78</v>
      </c>
      <c r="AX628" s="8">
        <v>35734</v>
      </c>
      <c r="AY628" s="7" t="s">
        <v>85</v>
      </c>
      <c r="AZ628" s="7" t="s">
        <v>86</v>
      </c>
      <c r="BA628" s="7" t="s">
        <v>87</v>
      </c>
      <c r="BB628" s="7" t="b">
        <v>0</v>
      </c>
      <c r="BC628" s="7">
        <v>1</v>
      </c>
      <c r="BD628" s="7">
        <v>0</v>
      </c>
      <c r="BE628" s="7">
        <v>0</v>
      </c>
      <c r="BF628" s="7">
        <v>0</v>
      </c>
      <c r="BG628" s="7"/>
      <c r="BH628" s="7">
        <v>0</v>
      </c>
      <c r="BI628" s="7">
        <v>0</v>
      </c>
      <c r="BJ628" s="9">
        <v>1244.8800000000001</v>
      </c>
    </row>
    <row r="629" spans="1:62" x14ac:dyDescent="0.25">
      <c r="A629" s="10" t="s">
        <v>88</v>
      </c>
      <c r="B629" s="11" t="s">
        <v>61</v>
      </c>
      <c r="C629" s="11" t="s">
        <v>62</v>
      </c>
      <c r="D629" s="11" t="s">
        <v>89</v>
      </c>
      <c r="E629" s="11" t="s">
        <v>89</v>
      </c>
      <c r="F629" s="11" t="s">
        <v>64</v>
      </c>
      <c r="G629" s="11" t="s">
        <v>89</v>
      </c>
      <c r="H629" s="11" t="s">
        <v>90</v>
      </c>
      <c r="I629" s="11" t="s">
        <v>66</v>
      </c>
      <c r="J629" s="11"/>
      <c r="K629" s="29">
        <v>1309.6199999999999</v>
      </c>
      <c r="L629" s="30">
        <v>1309.6199999999999</v>
      </c>
      <c r="M629" s="28" t="e">
        <f>L629*(VLOOKUP(I629,#REF!,2,FALSE))</f>
        <v>#REF!</v>
      </c>
      <c r="N629" s="11" t="s">
        <v>67</v>
      </c>
      <c r="O629" s="11" t="s">
        <v>68</v>
      </c>
      <c r="P629" s="11" t="s">
        <v>69</v>
      </c>
      <c r="Q629" s="12">
        <v>40299.724791666667</v>
      </c>
      <c r="R629" s="12">
        <v>45413</v>
      </c>
      <c r="S629" s="11" t="s">
        <v>70</v>
      </c>
      <c r="T629" s="12">
        <v>45231</v>
      </c>
      <c r="U629" s="11" t="s">
        <v>91</v>
      </c>
      <c r="V629" s="11" t="s">
        <v>72</v>
      </c>
      <c r="W629" s="11" t="s">
        <v>73</v>
      </c>
      <c r="X629" s="11" t="s">
        <v>73</v>
      </c>
      <c r="Y629" s="11" t="s">
        <v>92</v>
      </c>
      <c r="Z629" s="11" t="s">
        <v>75</v>
      </c>
      <c r="AA629" s="11" t="s">
        <v>76</v>
      </c>
      <c r="AB629" s="11" t="s">
        <v>93</v>
      </c>
      <c r="AC629" s="11" t="s">
        <v>78</v>
      </c>
      <c r="AD629" s="12"/>
      <c r="AE629" s="12"/>
      <c r="AF629" s="11"/>
      <c r="AG629" s="11" t="s">
        <v>78</v>
      </c>
      <c r="AH629" s="11" t="s">
        <v>78</v>
      </c>
      <c r="AI629" s="12"/>
      <c r="AJ629" s="11" t="s">
        <v>94</v>
      </c>
      <c r="AK629" s="11" t="s">
        <v>78</v>
      </c>
      <c r="AL629" s="11" t="b">
        <v>0</v>
      </c>
      <c r="AM629" s="11" t="s">
        <v>95</v>
      </c>
      <c r="AN629" s="11" t="b">
        <v>0</v>
      </c>
      <c r="AO629" s="11" t="b">
        <v>0</v>
      </c>
      <c r="AP629" s="11" t="b">
        <v>0</v>
      </c>
      <c r="AQ629" s="11" t="b">
        <v>0</v>
      </c>
      <c r="AR629" s="11" t="b">
        <v>0</v>
      </c>
      <c r="AS629" s="11" t="s">
        <v>96</v>
      </c>
      <c r="AT629" s="11" t="b">
        <v>0</v>
      </c>
      <c r="AU629" s="11" t="s">
        <v>97</v>
      </c>
      <c r="AV629" s="11" t="s">
        <v>78</v>
      </c>
      <c r="AW629" s="11" t="s">
        <v>78</v>
      </c>
      <c r="AX629" s="12">
        <v>40304</v>
      </c>
      <c r="AY629" s="11" t="s">
        <v>85</v>
      </c>
      <c r="AZ629" s="11" t="s">
        <v>86</v>
      </c>
      <c r="BA629" s="11" t="s">
        <v>87</v>
      </c>
      <c r="BB629" s="11" t="b">
        <v>0</v>
      </c>
      <c r="BC629" s="11">
        <v>2</v>
      </c>
      <c r="BD629" s="11">
        <v>2</v>
      </c>
      <c r="BE629" s="11">
        <v>1482</v>
      </c>
      <c r="BF629" s="11">
        <v>0</v>
      </c>
      <c r="BG629" s="11"/>
      <c r="BH629" s="11">
        <v>0</v>
      </c>
      <c r="BI629" s="11">
        <v>0</v>
      </c>
      <c r="BJ629" s="13">
        <v>1309.6199999999999</v>
      </c>
    </row>
    <row r="630" spans="1:62" x14ac:dyDescent="0.25">
      <c r="A630" s="6" t="s">
        <v>2228</v>
      </c>
      <c r="B630" s="7" t="s">
        <v>2229</v>
      </c>
      <c r="C630" s="7" t="s">
        <v>2230</v>
      </c>
      <c r="D630" s="7" t="s">
        <v>2231</v>
      </c>
      <c r="E630" s="7" t="s">
        <v>2231</v>
      </c>
      <c r="F630" s="7" t="s">
        <v>158</v>
      </c>
      <c r="G630" s="7" t="s">
        <v>2231</v>
      </c>
      <c r="H630" s="7" t="s">
        <v>281</v>
      </c>
      <c r="I630" s="7" t="s">
        <v>2232</v>
      </c>
      <c r="J630" s="7" t="s">
        <v>2233</v>
      </c>
      <c r="K630" s="31">
        <v>1324.23</v>
      </c>
      <c r="L630" s="32">
        <v>1324.23</v>
      </c>
      <c r="M630" s="33" t="e">
        <f>L630*(VLOOKUP(I630,#REF!,2,FALSE))</f>
        <v>#REF!</v>
      </c>
      <c r="N630" s="7" t="s">
        <v>67</v>
      </c>
      <c r="O630" s="7" t="s">
        <v>68</v>
      </c>
      <c r="P630" s="7" t="s">
        <v>160</v>
      </c>
      <c r="Q630" s="8">
        <v>41834.719872685186</v>
      </c>
      <c r="R630" s="8">
        <v>45487.719872685186</v>
      </c>
      <c r="S630" s="7" t="s">
        <v>70</v>
      </c>
      <c r="T630" s="8">
        <v>45487</v>
      </c>
      <c r="U630" s="7" t="s">
        <v>71</v>
      </c>
      <c r="V630" s="7" t="s">
        <v>104</v>
      </c>
      <c r="W630" s="7" t="s">
        <v>73</v>
      </c>
      <c r="X630" s="7" t="s">
        <v>73</v>
      </c>
      <c r="Y630" s="7" t="s">
        <v>105</v>
      </c>
      <c r="Z630" s="7" t="s">
        <v>264</v>
      </c>
      <c r="AA630" s="7" t="s">
        <v>2234</v>
      </c>
      <c r="AB630" s="7" t="s">
        <v>2235</v>
      </c>
      <c r="AC630" s="7" t="s">
        <v>2236</v>
      </c>
      <c r="AD630" s="8"/>
      <c r="AE630" s="8"/>
      <c r="AF630" s="7"/>
      <c r="AG630" s="7" t="s">
        <v>78</v>
      </c>
      <c r="AH630" s="7" t="s">
        <v>78</v>
      </c>
      <c r="AI630" s="8"/>
      <c r="AJ630" s="7" t="s">
        <v>78</v>
      </c>
      <c r="AK630" s="7" t="s">
        <v>78</v>
      </c>
      <c r="AL630" s="7" t="b">
        <v>0</v>
      </c>
      <c r="AM630" s="7" t="s">
        <v>2237</v>
      </c>
      <c r="AN630" s="7" t="b">
        <v>0</v>
      </c>
      <c r="AO630" s="7" t="b">
        <v>0</v>
      </c>
      <c r="AP630" s="7" t="b">
        <v>0</v>
      </c>
      <c r="AQ630" s="7" t="b">
        <v>0</v>
      </c>
      <c r="AR630" s="7" t="b">
        <v>0</v>
      </c>
      <c r="AS630" s="7" t="s">
        <v>84</v>
      </c>
      <c r="AT630" s="7" t="b">
        <v>0</v>
      </c>
      <c r="AU630" s="7" t="s">
        <v>317</v>
      </c>
      <c r="AV630" s="7" t="s">
        <v>734</v>
      </c>
      <c r="AW630" s="7" t="s">
        <v>78</v>
      </c>
      <c r="AX630" s="8">
        <v>41859</v>
      </c>
      <c r="AY630" s="7" t="s">
        <v>85</v>
      </c>
      <c r="AZ630" s="7" t="s">
        <v>86</v>
      </c>
      <c r="BA630" s="7" t="s">
        <v>87</v>
      </c>
      <c r="BB630" s="7" t="b">
        <v>0</v>
      </c>
      <c r="BC630" s="7">
        <v>0</v>
      </c>
      <c r="BD630" s="7">
        <v>0</v>
      </c>
      <c r="BE630" s="7"/>
      <c r="BF630" s="7">
        <v>0</v>
      </c>
      <c r="BG630" s="7"/>
      <c r="BH630" s="7">
        <v>0</v>
      </c>
      <c r="BI630" s="7">
        <v>0</v>
      </c>
      <c r="BJ630" s="9">
        <v>1324.23</v>
      </c>
    </row>
    <row r="631" spans="1:62" x14ac:dyDescent="0.25">
      <c r="A631" s="10" t="s">
        <v>1298</v>
      </c>
      <c r="B631" s="11" t="s">
        <v>1299</v>
      </c>
      <c r="C631" s="11" t="s">
        <v>1300</v>
      </c>
      <c r="D631" s="11" t="s">
        <v>1301</v>
      </c>
      <c r="E631" s="11" t="s">
        <v>1302</v>
      </c>
      <c r="F631" s="11" t="s">
        <v>64</v>
      </c>
      <c r="G631" s="11" t="s">
        <v>1302</v>
      </c>
      <c r="H631" s="11" t="s">
        <v>281</v>
      </c>
      <c r="I631" s="11" t="s">
        <v>1303</v>
      </c>
      <c r="J631" s="11"/>
      <c r="K631" s="24">
        <v>1330.62</v>
      </c>
      <c r="L631" s="25">
        <f>221.77*6</f>
        <v>1330.6200000000001</v>
      </c>
      <c r="M631" s="25" t="e">
        <f>L631*(VLOOKUP(I631,#REF!,2,FALSE))</f>
        <v>#REF!</v>
      </c>
      <c r="N631" s="11" t="s">
        <v>67</v>
      </c>
      <c r="O631" s="11" t="s">
        <v>68</v>
      </c>
      <c r="P631" s="11" t="s">
        <v>69</v>
      </c>
      <c r="Q631" s="12">
        <v>35251</v>
      </c>
      <c r="R631" s="12">
        <v>46939</v>
      </c>
      <c r="S631" s="11" t="s">
        <v>70</v>
      </c>
      <c r="T631" s="12">
        <v>45174</v>
      </c>
      <c r="U631" s="11" t="s">
        <v>71</v>
      </c>
      <c r="V631" s="11" t="s">
        <v>1304</v>
      </c>
      <c r="W631" s="11" t="s">
        <v>73</v>
      </c>
      <c r="X631" s="11" t="s">
        <v>73</v>
      </c>
      <c r="Y631" s="11" t="s">
        <v>74</v>
      </c>
      <c r="Z631" s="11" t="s">
        <v>106</v>
      </c>
      <c r="AA631" s="11" t="s">
        <v>1305</v>
      </c>
      <c r="AB631" s="11" t="s">
        <v>1306</v>
      </c>
      <c r="AC631" s="11" t="s">
        <v>78</v>
      </c>
      <c r="AD631" s="12"/>
      <c r="AE631" s="12"/>
      <c r="AF631" s="11"/>
      <c r="AG631" s="11" t="s">
        <v>78</v>
      </c>
      <c r="AH631" s="11" t="s">
        <v>78</v>
      </c>
      <c r="AI631" s="12"/>
      <c r="AJ631" s="11" t="s">
        <v>78</v>
      </c>
      <c r="AK631" s="11" t="s">
        <v>78</v>
      </c>
      <c r="AL631" s="11" t="b">
        <v>1</v>
      </c>
      <c r="AM631" s="11" t="s">
        <v>1307</v>
      </c>
      <c r="AN631" s="11" t="b">
        <v>0</v>
      </c>
      <c r="AO631" s="11" t="b">
        <v>0</v>
      </c>
      <c r="AP631" s="11" t="b">
        <v>0</v>
      </c>
      <c r="AQ631" s="11" t="b">
        <v>0</v>
      </c>
      <c r="AR631" s="11" t="b">
        <v>0</v>
      </c>
      <c r="AS631" s="11" t="s">
        <v>84</v>
      </c>
      <c r="AT631" s="11" t="b">
        <v>0</v>
      </c>
      <c r="AU631" s="11" t="s">
        <v>78</v>
      </c>
      <c r="AV631" s="11" t="s">
        <v>78</v>
      </c>
      <c r="AW631" s="11" t="s">
        <v>78</v>
      </c>
      <c r="AX631" s="12">
        <v>35835</v>
      </c>
      <c r="AY631" s="11" t="s">
        <v>85</v>
      </c>
      <c r="AZ631" s="11" t="s">
        <v>86</v>
      </c>
      <c r="BA631" s="11" t="s">
        <v>87</v>
      </c>
      <c r="BB631" s="11" t="b">
        <v>0</v>
      </c>
      <c r="BC631" s="11">
        <v>1</v>
      </c>
      <c r="BD631" s="11">
        <v>0</v>
      </c>
      <c r="BE631" s="11">
        <v>0</v>
      </c>
      <c r="BF631" s="11">
        <v>0</v>
      </c>
      <c r="BG631" s="11"/>
      <c r="BH631" s="11">
        <v>0</v>
      </c>
      <c r="BI631" s="11">
        <v>0</v>
      </c>
      <c r="BJ631" s="13">
        <v>1330.62</v>
      </c>
    </row>
    <row r="632" spans="1:62" x14ac:dyDescent="0.25">
      <c r="A632" s="10" t="s">
        <v>1772</v>
      </c>
      <c r="B632" s="11" t="s">
        <v>1736</v>
      </c>
      <c r="C632" s="11" t="s">
        <v>1737</v>
      </c>
      <c r="D632" s="11" t="s">
        <v>1773</v>
      </c>
      <c r="E632" s="11" t="s">
        <v>482</v>
      </c>
      <c r="F632" s="11" t="s">
        <v>1774</v>
      </c>
      <c r="G632" s="11" t="s">
        <v>482</v>
      </c>
      <c r="H632" s="11" t="s">
        <v>1767</v>
      </c>
      <c r="I632" s="11" t="s">
        <v>1724</v>
      </c>
      <c r="J632" s="11"/>
      <c r="K632" s="24">
        <v>1347</v>
      </c>
      <c r="L632" s="28">
        <f>112.25*12</f>
        <v>1347</v>
      </c>
      <c r="M632" s="28" t="e">
        <f>L632*(VLOOKUP(I632,#REF!,2,FALSE))</f>
        <v>#REF!</v>
      </c>
      <c r="N632" s="11" t="s">
        <v>67</v>
      </c>
      <c r="O632" s="11" t="s">
        <v>68</v>
      </c>
      <c r="P632" s="11" t="s">
        <v>160</v>
      </c>
      <c r="Q632" s="12">
        <v>43466.406261574077</v>
      </c>
      <c r="R632" s="12">
        <v>45292.406261574077</v>
      </c>
      <c r="S632" s="11" t="s">
        <v>70</v>
      </c>
      <c r="T632" s="12">
        <v>45170</v>
      </c>
      <c r="U632" s="11" t="s">
        <v>91</v>
      </c>
      <c r="V632" s="11" t="s">
        <v>514</v>
      </c>
      <c r="W632" s="11" t="s">
        <v>73</v>
      </c>
      <c r="X632" s="11" t="s">
        <v>73</v>
      </c>
      <c r="Y632" s="11" t="s">
        <v>74</v>
      </c>
      <c r="Z632" s="11" t="s">
        <v>106</v>
      </c>
      <c r="AA632" s="11" t="s">
        <v>1729</v>
      </c>
      <c r="AB632" s="11" t="s">
        <v>1775</v>
      </c>
      <c r="AC632" s="11" t="s">
        <v>78</v>
      </c>
      <c r="AD632" s="12"/>
      <c r="AE632" s="12"/>
      <c r="AF632" s="11"/>
      <c r="AG632" s="11" t="s">
        <v>78</v>
      </c>
      <c r="AH632" s="11" t="s">
        <v>78</v>
      </c>
      <c r="AI632" s="12"/>
      <c r="AJ632" s="11" t="s">
        <v>1776</v>
      </c>
      <c r="AK632" s="11" t="s">
        <v>78</v>
      </c>
      <c r="AL632" s="11" t="b">
        <v>0</v>
      </c>
      <c r="AM632" s="11" t="s">
        <v>1777</v>
      </c>
      <c r="AN632" s="11" t="b">
        <v>0</v>
      </c>
      <c r="AO632" s="11" t="b">
        <v>0</v>
      </c>
      <c r="AP632" s="11" t="b">
        <v>0</v>
      </c>
      <c r="AQ632" s="11" t="b">
        <v>0</v>
      </c>
      <c r="AR632" s="11" t="b">
        <v>0</v>
      </c>
      <c r="AS632" s="11" t="s">
        <v>96</v>
      </c>
      <c r="AT632" s="11" t="b">
        <v>0</v>
      </c>
      <c r="AU632" s="11" t="s">
        <v>1771</v>
      </c>
      <c r="AV632" s="11" t="s">
        <v>78</v>
      </c>
      <c r="AW632" s="11" t="s">
        <v>78</v>
      </c>
      <c r="AX632" s="12">
        <v>43483</v>
      </c>
      <c r="AY632" s="11" t="s">
        <v>85</v>
      </c>
      <c r="AZ632" s="11" t="s">
        <v>86</v>
      </c>
      <c r="BA632" s="11" t="s">
        <v>87</v>
      </c>
      <c r="BB632" s="11" t="b">
        <v>0</v>
      </c>
      <c r="BC632" s="11">
        <v>0</v>
      </c>
      <c r="BD632" s="11">
        <v>0</v>
      </c>
      <c r="BE632" s="11"/>
      <c r="BF632" s="11">
        <v>0</v>
      </c>
      <c r="BG632" s="11"/>
      <c r="BH632" s="11">
        <v>0</v>
      </c>
      <c r="BI632" s="11">
        <v>0</v>
      </c>
      <c r="BJ632" s="13">
        <v>1347</v>
      </c>
    </row>
    <row r="633" spans="1:62" x14ac:dyDescent="0.25">
      <c r="A633" s="10" t="s">
        <v>2154</v>
      </c>
      <c r="B633" s="11" t="s">
        <v>2147</v>
      </c>
      <c r="C633" s="11" t="s">
        <v>2148</v>
      </c>
      <c r="D633" s="11" t="s">
        <v>2155</v>
      </c>
      <c r="E633" s="11" t="s">
        <v>2155</v>
      </c>
      <c r="F633" s="11" t="s">
        <v>168</v>
      </c>
      <c r="G633" s="11" t="s">
        <v>2155</v>
      </c>
      <c r="H633" s="11" t="s">
        <v>281</v>
      </c>
      <c r="I633" s="11" t="s">
        <v>2150</v>
      </c>
      <c r="J633" s="11" t="s">
        <v>2156</v>
      </c>
      <c r="K633" s="29">
        <v>1462.66</v>
      </c>
      <c r="L633" s="30">
        <v>1462.66</v>
      </c>
      <c r="M633" s="28" t="e">
        <f>L633*(VLOOKUP(I633,#REF!,2,FALSE))</f>
        <v>#REF!</v>
      </c>
      <c r="N633" s="11" t="s">
        <v>67</v>
      </c>
      <c r="O633" s="11" t="s">
        <v>68</v>
      </c>
      <c r="P633" s="11" t="s">
        <v>160</v>
      </c>
      <c r="Q633" s="12">
        <v>42965.522835648146</v>
      </c>
      <c r="R633" s="12">
        <v>45522.522835648146</v>
      </c>
      <c r="S633" s="11" t="s">
        <v>70</v>
      </c>
      <c r="T633" s="12">
        <v>45522</v>
      </c>
      <c r="U633" s="11" t="s">
        <v>71</v>
      </c>
      <c r="V633" s="11" t="s">
        <v>104</v>
      </c>
      <c r="W633" s="11" t="s">
        <v>73</v>
      </c>
      <c r="X633" s="11" t="s">
        <v>73</v>
      </c>
      <c r="Y633" s="11" t="s">
        <v>105</v>
      </c>
      <c r="Z633" s="11" t="s">
        <v>264</v>
      </c>
      <c r="AA633" s="11" t="s">
        <v>2157</v>
      </c>
      <c r="AB633" s="11" t="s">
        <v>2158</v>
      </c>
      <c r="AC633" s="11" t="s">
        <v>78</v>
      </c>
      <c r="AD633" s="12"/>
      <c r="AE633" s="12"/>
      <c r="AF633" s="11"/>
      <c r="AG633" s="11" t="s">
        <v>78</v>
      </c>
      <c r="AH633" s="11" t="s">
        <v>78</v>
      </c>
      <c r="AI633" s="12"/>
      <c r="AJ633" s="11" t="s">
        <v>78</v>
      </c>
      <c r="AK633" s="11" t="s">
        <v>78</v>
      </c>
      <c r="AL633" s="11" t="b">
        <v>0</v>
      </c>
      <c r="AM633" s="11" t="s">
        <v>2159</v>
      </c>
      <c r="AN633" s="11" t="b">
        <v>1</v>
      </c>
      <c r="AO633" s="11" t="b">
        <v>0</v>
      </c>
      <c r="AP633" s="11" t="b">
        <v>0</v>
      </c>
      <c r="AQ633" s="11" t="b">
        <v>0</v>
      </c>
      <c r="AR633" s="11" t="b">
        <v>0</v>
      </c>
      <c r="AS633" s="11" t="s">
        <v>84</v>
      </c>
      <c r="AT633" s="11" t="b">
        <v>0</v>
      </c>
      <c r="AU633" s="11" t="s">
        <v>2071</v>
      </c>
      <c r="AV633" s="11" t="s">
        <v>78</v>
      </c>
      <c r="AW633" s="11" t="s">
        <v>78</v>
      </c>
      <c r="AX633" s="12">
        <v>42982</v>
      </c>
      <c r="AY633" s="11" t="s">
        <v>85</v>
      </c>
      <c r="AZ633" s="11" t="s">
        <v>86</v>
      </c>
      <c r="BA633" s="11" t="s">
        <v>87</v>
      </c>
      <c r="BB633" s="11" t="b">
        <v>0</v>
      </c>
      <c r="BC633" s="11">
        <v>0</v>
      </c>
      <c r="BD633" s="11">
        <v>0</v>
      </c>
      <c r="BE633" s="11"/>
      <c r="BF633" s="11">
        <v>0</v>
      </c>
      <c r="BG633" s="11"/>
      <c r="BH633" s="11">
        <v>0</v>
      </c>
      <c r="BI633" s="11">
        <v>0</v>
      </c>
      <c r="BJ633" s="13">
        <v>1462.66</v>
      </c>
    </row>
    <row r="634" spans="1:62" x14ac:dyDescent="0.25">
      <c r="A634" s="10" t="s">
        <v>1358</v>
      </c>
      <c r="B634" s="11" t="s">
        <v>1359</v>
      </c>
      <c r="C634" s="11" t="s">
        <v>1360</v>
      </c>
      <c r="D634" s="11" t="s">
        <v>1361</v>
      </c>
      <c r="E634" s="11" t="s">
        <v>1361</v>
      </c>
      <c r="F634" s="11" t="s">
        <v>64</v>
      </c>
      <c r="G634" s="11" t="s">
        <v>1361</v>
      </c>
      <c r="H634" s="11" t="s">
        <v>281</v>
      </c>
      <c r="I634" s="11" t="s">
        <v>1303</v>
      </c>
      <c r="J634" s="11" t="s">
        <v>1354</v>
      </c>
      <c r="K634" s="24">
        <v>1500</v>
      </c>
      <c r="L634" s="25">
        <f>125*12</f>
        <v>1500</v>
      </c>
      <c r="M634" s="25" t="e">
        <f>L634*(VLOOKUP(I634,#REF!,2,FALSE))</f>
        <v>#REF!</v>
      </c>
      <c r="N634" s="11" t="s">
        <v>67</v>
      </c>
      <c r="O634" s="11" t="s">
        <v>68</v>
      </c>
      <c r="P634" s="11" t="s">
        <v>69</v>
      </c>
      <c r="Q634" s="12">
        <v>42996.764166666668</v>
      </c>
      <c r="R634" s="12">
        <v>50301</v>
      </c>
      <c r="S634" s="11" t="s">
        <v>1312</v>
      </c>
      <c r="T634" s="12">
        <v>45189</v>
      </c>
      <c r="U634" s="11" t="s">
        <v>91</v>
      </c>
      <c r="V634" s="11" t="s">
        <v>514</v>
      </c>
      <c r="W634" s="11" t="s">
        <v>73</v>
      </c>
      <c r="X634" s="11" t="s">
        <v>73</v>
      </c>
      <c r="Y634" s="11" t="s">
        <v>105</v>
      </c>
      <c r="Z634" s="11" t="s">
        <v>106</v>
      </c>
      <c r="AA634" s="11" t="s">
        <v>1314</v>
      </c>
      <c r="AB634" s="11" t="s">
        <v>1362</v>
      </c>
      <c r="AC634" s="11" t="s">
        <v>78</v>
      </c>
      <c r="AD634" s="12"/>
      <c r="AE634" s="12"/>
      <c r="AF634" s="11"/>
      <c r="AG634" s="11" t="s">
        <v>78</v>
      </c>
      <c r="AH634" s="11" t="s">
        <v>78</v>
      </c>
      <c r="AI634" s="12"/>
      <c r="AJ634" s="11" t="s">
        <v>78</v>
      </c>
      <c r="AK634" s="11" t="s">
        <v>78</v>
      </c>
      <c r="AL634" s="11" t="b">
        <v>0</v>
      </c>
      <c r="AM634" s="11" t="s">
        <v>1363</v>
      </c>
      <c r="AN634" s="11" t="b">
        <v>0</v>
      </c>
      <c r="AO634" s="11" t="b">
        <v>0</v>
      </c>
      <c r="AP634" s="11" t="b">
        <v>0</v>
      </c>
      <c r="AQ634" s="11" t="b">
        <v>0</v>
      </c>
      <c r="AR634" s="11" t="b">
        <v>0</v>
      </c>
      <c r="AS634" s="11" t="s">
        <v>96</v>
      </c>
      <c r="AT634" s="11" t="b">
        <v>0</v>
      </c>
      <c r="AU634" s="11" t="s">
        <v>1258</v>
      </c>
      <c r="AV634" s="11" t="s">
        <v>78</v>
      </c>
      <c r="AW634" s="11" t="s">
        <v>78</v>
      </c>
      <c r="AX634" s="12">
        <v>43004</v>
      </c>
      <c r="AY634" s="11" t="s">
        <v>85</v>
      </c>
      <c r="AZ634" s="11" t="s">
        <v>86</v>
      </c>
      <c r="BA634" s="11" t="s">
        <v>87</v>
      </c>
      <c r="BB634" s="11" t="b">
        <v>0</v>
      </c>
      <c r="BC634" s="11">
        <v>0</v>
      </c>
      <c r="BD634" s="11">
        <v>0</v>
      </c>
      <c r="BE634" s="11"/>
      <c r="BF634" s="11">
        <v>0</v>
      </c>
      <c r="BG634" s="11"/>
      <c r="BH634" s="11">
        <v>0</v>
      </c>
      <c r="BI634" s="11">
        <v>0</v>
      </c>
      <c r="BJ634" s="13">
        <v>1500</v>
      </c>
    </row>
    <row r="635" spans="1:62" x14ac:dyDescent="0.25">
      <c r="A635" s="6" t="s">
        <v>2825</v>
      </c>
      <c r="B635" s="7" t="s">
        <v>259</v>
      </c>
      <c r="C635" s="7" t="s">
        <v>260</v>
      </c>
      <c r="D635" s="7" t="s">
        <v>2826</v>
      </c>
      <c r="E635" s="7" t="s">
        <v>2826</v>
      </c>
      <c r="F635" s="7" t="s">
        <v>1552</v>
      </c>
      <c r="G635" s="7" t="s">
        <v>2826</v>
      </c>
      <c r="H635" s="7" t="s">
        <v>65</v>
      </c>
      <c r="I635" s="7" t="s">
        <v>2037</v>
      </c>
      <c r="J635" s="7"/>
      <c r="K635" s="31">
        <v>1630.89</v>
      </c>
      <c r="L635" s="32">
        <v>1630.89</v>
      </c>
      <c r="M635" s="33" t="e">
        <f>L635*(VLOOKUP(I635,#REF!,2,FALSE))</f>
        <v>#REF!</v>
      </c>
      <c r="N635" s="7" t="s">
        <v>67</v>
      </c>
      <c r="O635" s="7" t="s">
        <v>68</v>
      </c>
      <c r="P635" s="7" t="s">
        <v>160</v>
      </c>
      <c r="Q635" s="8">
        <v>43153.595567129632</v>
      </c>
      <c r="R635" s="8">
        <v>45344.595567129632</v>
      </c>
      <c r="S635" s="7" t="s">
        <v>70</v>
      </c>
      <c r="T635" s="8">
        <v>45344</v>
      </c>
      <c r="U635" s="7" t="s">
        <v>71</v>
      </c>
      <c r="V635" s="7" t="s">
        <v>104</v>
      </c>
      <c r="W635" s="7" t="s">
        <v>73</v>
      </c>
      <c r="X635" s="7" t="s">
        <v>73</v>
      </c>
      <c r="Y635" s="7" t="s">
        <v>105</v>
      </c>
      <c r="Z635" s="7" t="s">
        <v>250</v>
      </c>
      <c r="AA635" s="7" t="s">
        <v>2827</v>
      </c>
      <c r="AB635" s="7" t="s">
        <v>2828</v>
      </c>
      <c r="AC635" s="7" t="s">
        <v>2829</v>
      </c>
      <c r="AD635" s="8">
        <v>44539</v>
      </c>
      <c r="AE635" s="8"/>
      <c r="AF635" s="7" t="s">
        <v>1679</v>
      </c>
      <c r="AG635" s="7" t="s">
        <v>1680</v>
      </c>
      <c r="AH635" s="7" t="s">
        <v>2830</v>
      </c>
      <c r="AI635" s="8">
        <v>44539</v>
      </c>
      <c r="AJ635" s="7" t="s">
        <v>78</v>
      </c>
      <c r="AK635" s="7" t="s">
        <v>78</v>
      </c>
      <c r="AL635" s="7" t="b">
        <v>0</v>
      </c>
      <c r="AM635" s="7" t="s">
        <v>2831</v>
      </c>
      <c r="AN635" s="7" t="b">
        <v>0</v>
      </c>
      <c r="AO635" s="7" t="b">
        <v>0</v>
      </c>
      <c r="AP635" s="7" t="b">
        <v>0</v>
      </c>
      <c r="AQ635" s="7" t="b">
        <v>0</v>
      </c>
      <c r="AR635" s="7" t="b">
        <v>0</v>
      </c>
      <c r="AS635" s="7" t="s">
        <v>84</v>
      </c>
      <c r="AT635" s="7" t="b">
        <v>0</v>
      </c>
      <c r="AU635" s="7" t="s">
        <v>1905</v>
      </c>
      <c r="AV635" s="7" t="s">
        <v>78</v>
      </c>
      <c r="AW635" s="7" t="s">
        <v>78</v>
      </c>
      <c r="AX635" s="8">
        <v>43179</v>
      </c>
      <c r="AY635" s="7" t="s">
        <v>85</v>
      </c>
      <c r="AZ635" s="7" t="s">
        <v>86</v>
      </c>
      <c r="BA635" s="7" t="s">
        <v>87</v>
      </c>
      <c r="BB635" s="7" t="b">
        <v>0</v>
      </c>
      <c r="BC635" s="7">
        <v>3</v>
      </c>
      <c r="BD635" s="7">
        <v>3</v>
      </c>
      <c r="BE635" s="7">
        <v>7841.59</v>
      </c>
      <c r="BF635" s="7">
        <v>1</v>
      </c>
      <c r="BG635" s="7">
        <v>2689.64</v>
      </c>
      <c r="BH635" s="7">
        <v>1</v>
      </c>
      <c r="BI635" s="7">
        <v>2689.64</v>
      </c>
      <c r="BJ635" s="9">
        <v>1630.89</v>
      </c>
    </row>
    <row r="636" spans="1:62" x14ac:dyDescent="0.25">
      <c r="A636" s="6" t="s">
        <v>2121</v>
      </c>
      <c r="B636" s="7" t="s">
        <v>259</v>
      </c>
      <c r="C636" s="7" t="s">
        <v>260</v>
      </c>
      <c r="D636" s="7" t="s">
        <v>2122</v>
      </c>
      <c r="E636" s="7" t="s">
        <v>2122</v>
      </c>
      <c r="F636" s="7" t="s">
        <v>168</v>
      </c>
      <c r="G636" s="7" t="s">
        <v>2122</v>
      </c>
      <c r="H636" s="7" t="s">
        <v>281</v>
      </c>
      <c r="I636" s="7" t="s">
        <v>262</v>
      </c>
      <c r="J636" s="7" t="s">
        <v>2091</v>
      </c>
      <c r="K636" s="31">
        <v>1663.64</v>
      </c>
      <c r="L636" s="32">
        <v>1663.64</v>
      </c>
      <c r="M636" s="33" t="e">
        <f>L636*(VLOOKUP(I636,#REF!,2,FALSE))</f>
        <v>#REF!</v>
      </c>
      <c r="N636" s="7" t="s">
        <v>67</v>
      </c>
      <c r="O636" s="7" t="s">
        <v>68</v>
      </c>
      <c r="P636" s="7" t="s">
        <v>160</v>
      </c>
      <c r="Q636" s="8">
        <v>43829.438923611109</v>
      </c>
      <c r="R636" s="8">
        <v>45290.438923611109</v>
      </c>
      <c r="S636" s="7" t="s">
        <v>70</v>
      </c>
      <c r="T636" s="8">
        <v>45290</v>
      </c>
      <c r="U636" s="7" t="s">
        <v>71</v>
      </c>
      <c r="V636" s="7" t="s">
        <v>104</v>
      </c>
      <c r="W636" s="7" t="s">
        <v>73</v>
      </c>
      <c r="X636" s="7" t="s">
        <v>73</v>
      </c>
      <c r="Y636" s="7" t="s">
        <v>314</v>
      </c>
      <c r="Z636" s="7" t="s">
        <v>264</v>
      </c>
      <c r="AA636" s="7" t="s">
        <v>2052</v>
      </c>
      <c r="AB636" s="7" t="s">
        <v>2123</v>
      </c>
      <c r="AC636" s="7" t="s">
        <v>2124</v>
      </c>
      <c r="AD636" s="8"/>
      <c r="AE636" s="8"/>
      <c r="AF636" s="7"/>
      <c r="AG636" s="7" t="s">
        <v>78</v>
      </c>
      <c r="AH636" s="7" t="s">
        <v>78</v>
      </c>
      <c r="AI636" s="8"/>
      <c r="AJ636" s="7" t="s">
        <v>78</v>
      </c>
      <c r="AK636" s="7" t="s">
        <v>78</v>
      </c>
      <c r="AL636" s="7" t="b">
        <v>0</v>
      </c>
      <c r="AM636" s="7" t="s">
        <v>2125</v>
      </c>
      <c r="AN636" s="7" t="b">
        <v>1</v>
      </c>
      <c r="AO636" s="7" t="b">
        <v>0</v>
      </c>
      <c r="AP636" s="7" t="b">
        <v>0</v>
      </c>
      <c r="AQ636" s="7" t="b">
        <v>0</v>
      </c>
      <c r="AR636" s="7" t="b">
        <v>0</v>
      </c>
      <c r="AS636" s="7" t="s">
        <v>84</v>
      </c>
      <c r="AT636" s="7" t="b">
        <v>0</v>
      </c>
      <c r="AU636" s="7" t="s">
        <v>734</v>
      </c>
      <c r="AV636" s="7" t="s">
        <v>78</v>
      </c>
      <c r="AW636" s="7" t="s">
        <v>78</v>
      </c>
      <c r="AX636" s="8">
        <v>43838</v>
      </c>
      <c r="AY636" s="7" t="s">
        <v>85</v>
      </c>
      <c r="AZ636" s="7" t="s">
        <v>86</v>
      </c>
      <c r="BA636" s="7" t="s">
        <v>87</v>
      </c>
      <c r="BB636" s="7" t="b">
        <v>0</v>
      </c>
      <c r="BC636" s="7">
        <v>0</v>
      </c>
      <c r="BD636" s="7">
        <v>0</v>
      </c>
      <c r="BE636" s="7"/>
      <c r="BF636" s="7">
        <v>0</v>
      </c>
      <c r="BG636" s="7"/>
      <c r="BH636" s="7">
        <v>0</v>
      </c>
      <c r="BI636" s="7">
        <v>0</v>
      </c>
      <c r="BJ636" s="9">
        <v>1663.64</v>
      </c>
    </row>
    <row r="637" spans="1:62" x14ac:dyDescent="0.25">
      <c r="A637" s="6" t="s">
        <v>1735</v>
      </c>
      <c r="B637" s="7" t="s">
        <v>1736</v>
      </c>
      <c r="C637" s="7" t="s">
        <v>1737</v>
      </c>
      <c r="D637" s="7" t="s">
        <v>1738</v>
      </c>
      <c r="E637" s="7" t="s">
        <v>1738</v>
      </c>
      <c r="F637" s="7" t="s">
        <v>64</v>
      </c>
      <c r="G637" s="7" t="s">
        <v>1738</v>
      </c>
      <c r="H637" s="7" t="s">
        <v>1739</v>
      </c>
      <c r="I637" s="7" t="s">
        <v>1724</v>
      </c>
      <c r="J637" s="7"/>
      <c r="K637" s="26">
        <v>1924.44</v>
      </c>
      <c r="L637" s="33">
        <f>160.37*12</f>
        <v>1924.44</v>
      </c>
      <c r="M637" s="33" t="e">
        <f>L637*(VLOOKUP(I637,#REF!,2,FALSE))</f>
        <v>#REF!</v>
      </c>
      <c r="N637" s="7" t="s">
        <v>67</v>
      </c>
      <c r="O637" s="7" t="s">
        <v>68</v>
      </c>
      <c r="P637" s="7" t="s">
        <v>69</v>
      </c>
      <c r="Q637" s="8">
        <v>40179.410034722219</v>
      </c>
      <c r="R637" s="8">
        <v>45292</v>
      </c>
      <c r="S637" s="7" t="s">
        <v>70</v>
      </c>
      <c r="T637" s="8">
        <v>45170</v>
      </c>
      <c r="U637" s="7" t="s">
        <v>91</v>
      </c>
      <c r="V637" s="7" t="s">
        <v>514</v>
      </c>
      <c r="W637" s="7" t="s">
        <v>73</v>
      </c>
      <c r="X637" s="7" t="s">
        <v>73</v>
      </c>
      <c r="Y637" s="7" t="s">
        <v>287</v>
      </c>
      <c r="Z637" s="7" t="s">
        <v>106</v>
      </c>
      <c r="AA637" s="7" t="s">
        <v>1740</v>
      </c>
      <c r="AB637" s="7" t="s">
        <v>1741</v>
      </c>
      <c r="AC637" s="7" t="s">
        <v>78</v>
      </c>
      <c r="AD637" s="8"/>
      <c r="AE637" s="8"/>
      <c r="AF637" s="7"/>
      <c r="AG637" s="7" t="s">
        <v>78</v>
      </c>
      <c r="AH637" s="7" t="s">
        <v>78</v>
      </c>
      <c r="AI637" s="8"/>
      <c r="AJ637" s="7" t="s">
        <v>1742</v>
      </c>
      <c r="AK637" s="7" t="s">
        <v>78</v>
      </c>
      <c r="AL637" s="7" t="b">
        <v>0</v>
      </c>
      <c r="AM637" s="7" t="s">
        <v>1743</v>
      </c>
      <c r="AN637" s="7" t="b">
        <v>0</v>
      </c>
      <c r="AO637" s="7" t="b">
        <v>0</v>
      </c>
      <c r="AP637" s="7" t="b">
        <v>0</v>
      </c>
      <c r="AQ637" s="7" t="b">
        <v>0</v>
      </c>
      <c r="AR637" s="7" t="b">
        <v>0</v>
      </c>
      <c r="AS637" s="7" t="s">
        <v>96</v>
      </c>
      <c r="AT637" s="7" t="b">
        <v>0</v>
      </c>
      <c r="AU637" s="7" t="s">
        <v>1744</v>
      </c>
      <c r="AV637" s="7" t="s">
        <v>1745</v>
      </c>
      <c r="AW637" s="7" t="s">
        <v>78</v>
      </c>
      <c r="AX637" s="8">
        <v>40198</v>
      </c>
      <c r="AY637" s="7" t="s">
        <v>85</v>
      </c>
      <c r="AZ637" s="7" t="s">
        <v>86</v>
      </c>
      <c r="BA637" s="7" t="s">
        <v>87</v>
      </c>
      <c r="BB637" s="7" t="b">
        <v>0</v>
      </c>
      <c r="BC637" s="7">
        <v>0</v>
      </c>
      <c r="BD637" s="7">
        <v>0</v>
      </c>
      <c r="BE637" s="7"/>
      <c r="BF637" s="7">
        <v>0</v>
      </c>
      <c r="BG637" s="7"/>
      <c r="BH637" s="7">
        <v>0</v>
      </c>
      <c r="BI637" s="7">
        <v>0</v>
      </c>
      <c r="BJ637" s="9">
        <v>1924.44</v>
      </c>
    </row>
    <row r="638" spans="1:62" x14ac:dyDescent="0.25">
      <c r="A638" s="10" t="s">
        <v>2089</v>
      </c>
      <c r="B638" s="11" t="s">
        <v>259</v>
      </c>
      <c r="C638" s="11" t="s">
        <v>260</v>
      </c>
      <c r="D638" s="11" t="s">
        <v>2090</v>
      </c>
      <c r="E638" s="11" t="s">
        <v>2090</v>
      </c>
      <c r="F638" s="11" t="s">
        <v>168</v>
      </c>
      <c r="G638" s="11" t="s">
        <v>2090</v>
      </c>
      <c r="H638" s="11" t="s">
        <v>281</v>
      </c>
      <c r="I638" s="11" t="s">
        <v>262</v>
      </c>
      <c r="J638" s="11" t="s">
        <v>2091</v>
      </c>
      <c r="K638" s="29">
        <v>1969.87</v>
      </c>
      <c r="L638" s="30">
        <v>1969.87</v>
      </c>
      <c r="M638" s="28" t="e">
        <f>L638*(VLOOKUP(I638,#REF!,2,FALSE))</f>
        <v>#REF!</v>
      </c>
      <c r="N638" s="11" t="s">
        <v>67</v>
      </c>
      <c r="O638" s="11" t="s">
        <v>68</v>
      </c>
      <c r="P638" s="11" t="s">
        <v>160</v>
      </c>
      <c r="Q638" s="12">
        <v>41901.589837962965</v>
      </c>
      <c r="R638" s="12">
        <v>45188.589837962965</v>
      </c>
      <c r="S638" s="11" t="s">
        <v>70</v>
      </c>
      <c r="T638" s="12">
        <v>45188</v>
      </c>
      <c r="U638" s="11" t="s">
        <v>71</v>
      </c>
      <c r="V638" s="11" t="s">
        <v>104</v>
      </c>
      <c r="W638" s="11" t="s">
        <v>73</v>
      </c>
      <c r="X638" s="11" t="s">
        <v>73</v>
      </c>
      <c r="Y638" s="11" t="s">
        <v>105</v>
      </c>
      <c r="Z638" s="11" t="s">
        <v>264</v>
      </c>
      <c r="AA638" s="11" t="s">
        <v>2092</v>
      </c>
      <c r="AB638" s="11" t="s">
        <v>2093</v>
      </c>
      <c r="AC638" s="11" t="s">
        <v>2094</v>
      </c>
      <c r="AD638" s="12"/>
      <c r="AE638" s="12"/>
      <c r="AF638" s="11"/>
      <c r="AG638" s="11" t="s">
        <v>78</v>
      </c>
      <c r="AH638" s="11" t="s">
        <v>78</v>
      </c>
      <c r="AI638" s="12"/>
      <c r="AJ638" s="11" t="s">
        <v>78</v>
      </c>
      <c r="AK638" s="11" t="s">
        <v>78</v>
      </c>
      <c r="AL638" s="11" t="b">
        <v>0</v>
      </c>
      <c r="AM638" s="11" t="s">
        <v>2095</v>
      </c>
      <c r="AN638" s="11" t="b">
        <v>1</v>
      </c>
      <c r="AO638" s="11" t="b">
        <v>0</v>
      </c>
      <c r="AP638" s="11" t="b">
        <v>0</v>
      </c>
      <c r="AQ638" s="11" t="b">
        <v>0</v>
      </c>
      <c r="AR638" s="11" t="b">
        <v>0</v>
      </c>
      <c r="AS638" s="11" t="s">
        <v>84</v>
      </c>
      <c r="AT638" s="11" t="b">
        <v>0</v>
      </c>
      <c r="AU638" s="11" t="s">
        <v>317</v>
      </c>
      <c r="AV638" s="11" t="s">
        <v>78</v>
      </c>
      <c r="AW638" s="11" t="s">
        <v>78</v>
      </c>
      <c r="AX638" s="12">
        <v>41921</v>
      </c>
      <c r="AY638" s="11" t="s">
        <v>85</v>
      </c>
      <c r="AZ638" s="11" t="s">
        <v>86</v>
      </c>
      <c r="BA638" s="11" t="s">
        <v>87</v>
      </c>
      <c r="BB638" s="11" t="b">
        <v>0</v>
      </c>
      <c r="BC638" s="11">
        <v>3</v>
      </c>
      <c r="BD638" s="11">
        <v>3</v>
      </c>
      <c r="BE638" s="11">
        <v>29313.03</v>
      </c>
      <c r="BF638" s="11">
        <v>0</v>
      </c>
      <c r="BG638" s="11"/>
      <c r="BH638" s="11">
        <v>0</v>
      </c>
      <c r="BI638" s="11">
        <v>0</v>
      </c>
      <c r="BJ638" s="13">
        <v>1969.87</v>
      </c>
    </row>
    <row r="639" spans="1:62" x14ac:dyDescent="0.25">
      <c r="A639" s="10" t="s">
        <v>1788</v>
      </c>
      <c r="B639" s="11" t="s">
        <v>1736</v>
      </c>
      <c r="C639" s="11" t="s">
        <v>1737</v>
      </c>
      <c r="D639" s="11" t="s">
        <v>625</v>
      </c>
      <c r="E639" s="11" t="s">
        <v>625</v>
      </c>
      <c r="F639" s="11" t="s">
        <v>168</v>
      </c>
      <c r="G639" s="11" t="s">
        <v>625</v>
      </c>
      <c r="H639" s="11" t="s">
        <v>1739</v>
      </c>
      <c r="I639" s="11" t="s">
        <v>1724</v>
      </c>
      <c r="J639" s="11" t="s">
        <v>1756</v>
      </c>
      <c r="K639" s="24">
        <v>2024.76</v>
      </c>
      <c r="L639" s="28">
        <f>168.73*12</f>
        <v>2024.7599999999998</v>
      </c>
      <c r="M639" s="28" t="e">
        <f>L639*(VLOOKUP(I639,#REF!,2,FALSE))</f>
        <v>#REF!</v>
      </c>
      <c r="N639" s="11" t="s">
        <v>67</v>
      </c>
      <c r="O639" s="11" t="s">
        <v>68</v>
      </c>
      <c r="P639" s="11" t="s">
        <v>160</v>
      </c>
      <c r="Q639" s="12">
        <v>43862</v>
      </c>
      <c r="R639" s="12">
        <v>45292.441250000003</v>
      </c>
      <c r="S639" s="11" t="s">
        <v>70</v>
      </c>
      <c r="T639" s="12">
        <v>45170</v>
      </c>
      <c r="U639" s="11" t="s">
        <v>91</v>
      </c>
      <c r="V639" s="11" t="s">
        <v>514</v>
      </c>
      <c r="W639" s="11" t="s">
        <v>73</v>
      </c>
      <c r="X639" s="11" t="s">
        <v>73</v>
      </c>
      <c r="Y639" s="11" t="s">
        <v>74</v>
      </c>
      <c r="Z639" s="11" t="s">
        <v>106</v>
      </c>
      <c r="AA639" s="11" t="s">
        <v>1789</v>
      </c>
      <c r="AB639" s="11" t="s">
        <v>1790</v>
      </c>
      <c r="AC639" s="11" t="s">
        <v>78</v>
      </c>
      <c r="AD639" s="12"/>
      <c r="AE639" s="12"/>
      <c r="AF639" s="11"/>
      <c r="AG639" s="11" t="s">
        <v>78</v>
      </c>
      <c r="AH639" s="11" t="s">
        <v>78</v>
      </c>
      <c r="AI639" s="12"/>
      <c r="AJ639" s="11" t="s">
        <v>1791</v>
      </c>
      <c r="AK639" s="11" t="s">
        <v>78</v>
      </c>
      <c r="AL639" s="11" t="b">
        <v>0</v>
      </c>
      <c r="AM639" s="11" t="s">
        <v>1792</v>
      </c>
      <c r="AN639" s="11" t="b">
        <v>0</v>
      </c>
      <c r="AO639" s="11" t="b">
        <v>0</v>
      </c>
      <c r="AP639" s="11" t="b">
        <v>0</v>
      </c>
      <c r="AQ639" s="11" t="b">
        <v>0</v>
      </c>
      <c r="AR639" s="11" t="b">
        <v>0</v>
      </c>
      <c r="AS639" s="11" t="s">
        <v>96</v>
      </c>
      <c r="AT639" s="11" t="b">
        <v>0</v>
      </c>
      <c r="AU639" s="11" t="s">
        <v>1793</v>
      </c>
      <c r="AV639" s="11" t="s">
        <v>78</v>
      </c>
      <c r="AW639" s="11" t="s">
        <v>78</v>
      </c>
      <c r="AX639" s="12">
        <v>43902</v>
      </c>
      <c r="AY639" s="11" t="s">
        <v>85</v>
      </c>
      <c r="AZ639" s="11" t="s">
        <v>86</v>
      </c>
      <c r="BA639" s="11" t="s">
        <v>87</v>
      </c>
      <c r="BB639" s="11" t="b">
        <v>0</v>
      </c>
      <c r="BC639" s="11">
        <v>0</v>
      </c>
      <c r="BD639" s="11">
        <v>0</v>
      </c>
      <c r="BE639" s="11"/>
      <c r="BF639" s="11">
        <v>0</v>
      </c>
      <c r="BG639" s="11"/>
      <c r="BH639" s="11">
        <v>0</v>
      </c>
      <c r="BI639" s="11">
        <v>0</v>
      </c>
      <c r="BJ639" s="13">
        <v>2024.76</v>
      </c>
    </row>
    <row r="640" spans="1:62" x14ac:dyDescent="0.25">
      <c r="A640" s="10" t="s">
        <v>1746</v>
      </c>
      <c r="B640" s="11" t="s">
        <v>1721</v>
      </c>
      <c r="C640" s="11" t="s">
        <v>1722</v>
      </c>
      <c r="D640" s="11" t="s">
        <v>1747</v>
      </c>
      <c r="E640" s="11" t="s">
        <v>1747</v>
      </c>
      <c r="F640" s="11" t="s">
        <v>64</v>
      </c>
      <c r="G640" s="11" t="s">
        <v>1747</v>
      </c>
      <c r="H640" s="11" t="s">
        <v>1748</v>
      </c>
      <c r="I640" s="11" t="s">
        <v>1724</v>
      </c>
      <c r="J640" s="11" t="s">
        <v>1749</v>
      </c>
      <c r="K640" s="24">
        <v>2044.56</v>
      </c>
      <c r="L640" s="28">
        <f>170.38*12</f>
        <v>2044.56</v>
      </c>
      <c r="M640" s="28" t="e">
        <f>L640*(VLOOKUP(I640,#REF!,2,FALSE))</f>
        <v>#REF!</v>
      </c>
      <c r="N640" s="11" t="s">
        <v>67</v>
      </c>
      <c r="O640" s="11" t="s">
        <v>68</v>
      </c>
      <c r="P640" s="11" t="s">
        <v>69</v>
      </c>
      <c r="Q640" s="12">
        <v>41579</v>
      </c>
      <c r="R640" s="12">
        <v>45292</v>
      </c>
      <c r="S640" s="11" t="s">
        <v>70</v>
      </c>
      <c r="T640" s="12">
        <v>45170</v>
      </c>
      <c r="U640" s="11" t="s">
        <v>91</v>
      </c>
      <c r="V640" s="11" t="s">
        <v>514</v>
      </c>
      <c r="W640" s="11" t="s">
        <v>73</v>
      </c>
      <c r="X640" s="11" t="s">
        <v>73</v>
      </c>
      <c r="Y640" s="11" t="s">
        <v>1750</v>
      </c>
      <c r="Z640" s="11" t="s">
        <v>106</v>
      </c>
      <c r="AA640" s="11" t="s">
        <v>1725</v>
      </c>
      <c r="AB640" s="11" t="s">
        <v>1751</v>
      </c>
      <c r="AC640" s="11" t="s">
        <v>78</v>
      </c>
      <c r="AD640" s="12"/>
      <c r="AE640" s="12"/>
      <c r="AF640" s="11"/>
      <c r="AG640" s="11" t="s">
        <v>78</v>
      </c>
      <c r="AH640" s="11" t="s">
        <v>78</v>
      </c>
      <c r="AI640" s="12"/>
      <c r="AJ640" s="11" t="s">
        <v>78</v>
      </c>
      <c r="AK640" s="11" t="s">
        <v>78</v>
      </c>
      <c r="AL640" s="11" t="b">
        <v>0</v>
      </c>
      <c r="AM640" s="11" t="s">
        <v>1752</v>
      </c>
      <c r="AN640" s="11" t="b">
        <v>0</v>
      </c>
      <c r="AO640" s="11" t="b">
        <v>0</v>
      </c>
      <c r="AP640" s="11" t="b">
        <v>0</v>
      </c>
      <c r="AQ640" s="11" t="b">
        <v>0</v>
      </c>
      <c r="AR640" s="11" t="b">
        <v>0</v>
      </c>
      <c r="AS640" s="11" t="s">
        <v>96</v>
      </c>
      <c r="AT640" s="11" t="b">
        <v>0</v>
      </c>
      <c r="AU640" s="11" t="s">
        <v>1753</v>
      </c>
      <c r="AV640" s="11" t="s">
        <v>78</v>
      </c>
      <c r="AW640" s="11" t="s">
        <v>78</v>
      </c>
      <c r="AX640" s="12">
        <v>41584</v>
      </c>
      <c r="AY640" s="11" t="s">
        <v>85</v>
      </c>
      <c r="AZ640" s="11" t="s">
        <v>86</v>
      </c>
      <c r="BA640" s="11" t="s">
        <v>87</v>
      </c>
      <c r="BB640" s="11" t="b">
        <v>0</v>
      </c>
      <c r="BC640" s="11">
        <v>0</v>
      </c>
      <c r="BD640" s="11">
        <v>0</v>
      </c>
      <c r="BE640" s="11"/>
      <c r="BF640" s="11">
        <v>0</v>
      </c>
      <c r="BG640" s="11"/>
      <c r="BH640" s="11">
        <v>0</v>
      </c>
      <c r="BI640" s="11">
        <v>0</v>
      </c>
      <c r="BJ640" s="13">
        <v>2044.56</v>
      </c>
    </row>
    <row r="641" spans="1:62" x14ac:dyDescent="0.25">
      <c r="A641" s="6" t="s">
        <v>1803</v>
      </c>
      <c r="B641" s="7" t="s">
        <v>1721</v>
      </c>
      <c r="C641" s="7" t="s">
        <v>1722</v>
      </c>
      <c r="D641" s="7" t="s">
        <v>1804</v>
      </c>
      <c r="E641" s="7" t="s">
        <v>1804</v>
      </c>
      <c r="F641" s="7" t="s">
        <v>64</v>
      </c>
      <c r="G641" s="7" t="s">
        <v>1804</v>
      </c>
      <c r="H641" s="7" t="s">
        <v>1761</v>
      </c>
      <c r="I641" s="7" t="s">
        <v>1724</v>
      </c>
      <c r="J641" s="7"/>
      <c r="K641" s="26">
        <v>2146.44</v>
      </c>
      <c r="L641" s="33">
        <f>178.87*12</f>
        <v>2146.44</v>
      </c>
      <c r="M641" s="33" t="e">
        <f>L641*(VLOOKUP(I641,#REF!,2,FALSE))</f>
        <v>#REF!</v>
      </c>
      <c r="N641" s="7" t="s">
        <v>67</v>
      </c>
      <c r="O641" s="7" t="s">
        <v>68</v>
      </c>
      <c r="P641" s="7" t="s">
        <v>69</v>
      </c>
      <c r="Q641" s="8">
        <v>44562.5940625</v>
      </c>
      <c r="R641" s="8">
        <v>44927.607604166667</v>
      </c>
      <c r="S641" s="7" t="s">
        <v>70</v>
      </c>
      <c r="T641" s="8">
        <v>44805</v>
      </c>
      <c r="U641" s="7" t="s">
        <v>91</v>
      </c>
      <c r="V641" s="7" t="s">
        <v>514</v>
      </c>
      <c r="W641" s="7" t="s">
        <v>73</v>
      </c>
      <c r="X641" s="7" t="s">
        <v>73</v>
      </c>
      <c r="Y641" s="7" t="s">
        <v>105</v>
      </c>
      <c r="Z641" s="7" t="s">
        <v>106</v>
      </c>
      <c r="AA641" s="7" t="s">
        <v>1729</v>
      </c>
      <c r="AB641" s="7" t="s">
        <v>1805</v>
      </c>
      <c r="AC641" s="7" t="s">
        <v>78</v>
      </c>
      <c r="AD641" s="8"/>
      <c r="AE641" s="8"/>
      <c r="AF641" s="7"/>
      <c r="AG641" s="7" t="s">
        <v>78</v>
      </c>
      <c r="AH641" s="7" t="s">
        <v>78</v>
      </c>
      <c r="AI641" s="8"/>
      <c r="AJ641" s="7" t="s">
        <v>1806</v>
      </c>
      <c r="AK641" s="7" t="s">
        <v>78</v>
      </c>
      <c r="AL641" s="7" t="b">
        <v>0</v>
      </c>
      <c r="AM641" s="7" t="s">
        <v>1807</v>
      </c>
      <c r="AN641" s="7" t="b">
        <v>0</v>
      </c>
      <c r="AO641" s="7" t="b">
        <v>0</v>
      </c>
      <c r="AP641" s="7" t="b">
        <v>0</v>
      </c>
      <c r="AQ641" s="7" t="b">
        <v>1</v>
      </c>
      <c r="AR641" s="7" t="b">
        <v>1</v>
      </c>
      <c r="AS641" s="7" t="s">
        <v>96</v>
      </c>
      <c r="AT641" s="7" t="b">
        <v>0</v>
      </c>
      <c r="AU641" s="7" t="s">
        <v>1808</v>
      </c>
      <c r="AV641" s="7" t="s">
        <v>78</v>
      </c>
      <c r="AW641" s="7" t="s">
        <v>78</v>
      </c>
      <c r="AX641" s="8">
        <v>44539</v>
      </c>
      <c r="AY641" s="7" t="s">
        <v>85</v>
      </c>
      <c r="AZ641" s="7" t="s">
        <v>86</v>
      </c>
      <c r="BA641" s="7" t="s">
        <v>87</v>
      </c>
      <c r="BB641" s="7" t="b">
        <v>0</v>
      </c>
      <c r="BC641" s="7">
        <v>0</v>
      </c>
      <c r="BD641" s="7">
        <v>0</v>
      </c>
      <c r="BE641" s="7"/>
      <c r="BF641" s="7">
        <v>0</v>
      </c>
      <c r="BG641" s="7"/>
      <c r="BH641" s="7">
        <v>0</v>
      </c>
      <c r="BI641" s="7">
        <v>0</v>
      </c>
      <c r="BJ641" s="9">
        <v>2146.44</v>
      </c>
    </row>
    <row r="642" spans="1:62" x14ac:dyDescent="0.25">
      <c r="A642" s="6" t="s">
        <v>3001</v>
      </c>
      <c r="B642" s="7" t="s">
        <v>2147</v>
      </c>
      <c r="C642" s="7" t="s">
        <v>2148</v>
      </c>
      <c r="D642" s="7" t="s">
        <v>3002</v>
      </c>
      <c r="E642" s="7" t="s">
        <v>3002</v>
      </c>
      <c r="F642" s="7" t="s">
        <v>168</v>
      </c>
      <c r="G642" s="7" t="s">
        <v>3002</v>
      </c>
      <c r="H642" s="7" t="s">
        <v>296</v>
      </c>
      <c r="I642" s="7" t="s">
        <v>2150</v>
      </c>
      <c r="J642" s="7" t="s">
        <v>3003</v>
      </c>
      <c r="K642" s="31">
        <v>2181.23</v>
      </c>
      <c r="L642" s="32">
        <v>2181.23</v>
      </c>
      <c r="M642" s="33" t="e">
        <f>L642*(VLOOKUP(I642,#REF!,2,FALSE))</f>
        <v>#REF!</v>
      </c>
      <c r="N642" s="7" t="s">
        <v>67</v>
      </c>
      <c r="O642" s="7" t="s">
        <v>68</v>
      </c>
      <c r="P642" s="7" t="s">
        <v>160</v>
      </c>
      <c r="Q642" s="8">
        <v>42881.549884259257</v>
      </c>
      <c r="R642" s="8">
        <v>45438</v>
      </c>
      <c r="S642" s="7" t="s">
        <v>70</v>
      </c>
      <c r="T642" s="8">
        <v>45438</v>
      </c>
      <c r="U642" s="7" t="s">
        <v>71</v>
      </c>
      <c r="V642" s="7" t="s">
        <v>104</v>
      </c>
      <c r="W642" s="7" t="s">
        <v>73</v>
      </c>
      <c r="X642" s="7" t="s">
        <v>73</v>
      </c>
      <c r="Y642" s="7" t="s">
        <v>105</v>
      </c>
      <c r="Z642" s="7" t="s">
        <v>264</v>
      </c>
      <c r="AA642" s="7" t="s">
        <v>3004</v>
      </c>
      <c r="AB642" s="7" t="s">
        <v>3005</v>
      </c>
      <c r="AC642" s="7" t="s">
        <v>3006</v>
      </c>
      <c r="AD642" s="8"/>
      <c r="AE642" s="8"/>
      <c r="AF642" s="7"/>
      <c r="AG642" s="7" t="s">
        <v>78</v>
      </c>
      <c r="AH642" s="7" t="s">
        <v>78</v>
      </c>
      <c r="AI642" s="8"/>
      <c r="AJ642" s="7" t="s">
        <v>78</v>
      </c>
      <c r="AK642" s="7" t="s">
        <v>78</v>
      </c>
      <c r="AL642" s="7" t="b">
        <v>0</v>
      </c>
      <c r="AM642" s="7" t="s">
        <v>3007</v>
      </c>
      <c r="AN642" s="7" t="b">
        <v>1</v>
      </c>
      <c r="AO642" s="7" t="b">
        <v>0</v>
      </c>
      <c r="AP642" s="7" t="b">
        <v>0</v>
      </c>
      <c r="AQ642" s="7" t="b">
        <v>0</v>
      </c>
      <c r="AR642" s="7" t="b">
        <v>0</v>
      </c>
      <c r="AS642" s="7" t="s">
        <v>84</v>
      </c>
      <c r="AT642" s="7" t="b">
        <v>0</v>
      </c>
      <c r="AU642" s="7" t="s">
        <v>3008</v>
      </c>
      <c r="AV642" s="7" t="s">
        <v>78</v>
      </c>
      <c r="AW642" s="7" t="s">
        <v>78</v>
      </c>
      <c r="AX642" s="8">
        <v>42901</v>
      </c>
      <c r="AY642" s="7" t="s">
        <v>85</v>
      </c>
      <c r="AZ642" s="7" t="s">
        <v>86</v>
      </c>
      <c r="BA642" s="7" t="s">
        <v>87</v>
      </c>
      <c r="BB642" s="7" t="b">
        <v>0</v>
      </c>
      <c r="BC642" s="7">
        <v>0</v>
      </c>
      <c r="BD642" s="7">
        <v>0</v>
      </c>
      <c r="BE642" s="7"/>
      <c r="BF642" s="7">
        <v>0</v>
      </c>
      <c r="BG642" s="7"/>
      <c r="BH642" s="7">
        <v>0</v>
      </c>
      <c r="BI642" s="7">
        <v>0</v>
      </c>
      <c r="BJ642" s="9">
        <v>2181.23</v>
      </c>
    </row>
    <row r="643" spans="1:62" x14ac:dyDescent="0.25">
      <c r="A643" s="10" t="s">
        <v>1720</v>
      </c>
      <c r="B643" s="11" t="s">
        <v>1721</v>
      </c>
      <c r="C643" s="11" t="s">
        <v>1722</v>
      </c>
      <c r="D643" s="11" t="s">
        <v>1723</v>
      </c>
      <c r="E643" s="11" t="s">
        <v>1723</v>
      </c>
      <c r="F643" s="11" t="s">
        <v>64</v>
      </c>
      <c r="G643" s="11" t="s">
        <v>1723</v>
      </c>
      <c r="H643" s="11" t="s">
        <v>336</v>
      </c>
      <c r="I643" s="11" t="s">
        <v>1724</v>
      </c>
      <c r="J643" s="11"/>
      <c r="K643" s="24">
        <v>2223.62</v>
      </c>
      <c r="L643" s="34">
        <v>2223.62</v>
      </c>
      <c r="M643" s="28" t="e">
        <f>L643*(VLOOKUP(I643,#REF!,2,FALSE))</f>
        <v>#REF!</v>
      </c>
      <c r="N643" s="11" t="s">
        <v>67</v>
      </c>
      <c r="O643" s="11" t="s">
        <v>68</v>
      </c>
      <c r="P643" s="11" t="s">
        <v>69</v>
      </c>
      <c r="Q643" s="12">
        <v>36281</v>
      </c>
      <c r="R643" s="12">
        <v>45413</v>
      </c>
      <c r="S643" s="11" t="s">
        <v>78</v>
      </c>
      <c r="T643" s="12">
        <v>45231</v>
      </c>
      <c r="U643" s="11" t="s">
        <v>91</v>
      </c>
      <c r="V643" s="11" t="s">
        <v>72</v>
      </c>
      <c r="W643" s="11" t="s">
        <v>73</v>
      </c>
      <c r="X643" s="11" t="s">
        <v>73</v>
      </c>
      <c r="Y643" s="11" t="s">
        <v>74</v>
      </c>
      <c r="Z643" s="11" t="s">
        <v>106</v>
      </c>
      <c r="AA643" s="11" t="s">
        <v>1725</v>
      </c>
      <c r="AB643" s="11" t="s">
        <v>1726</v>
      </c>
      <c r="AC643" s="11" t="s">
        <v>78</v>
      </c>
      <c r="AD643" s="12"/>
      <c r="AE643" s="12"/>
      <c r="AF643" s="11"/>
      <c r="AG643" s="11" t="s">
        <v>78</v>
      </c>
      <c r="AH643" s="11" t="s">
        <v>78</v>
      </c>
      <c r="AI643" s="12"/>
      <c r="AJ643" s="11" t="s">
        <v>78</v>
      </c>
      <c r="AK643" s="11" t="s">
        <v>78</v>
      </c>
      <c r="AL643" s="11" t="b">
        <v>1</v>
      </c>
      <c r="AM643" s="11" t="s">
        <v>1727</v>
      </c>
      <c r="AN643" s="11" t="b">
        <v>0</v>
      </c>
      <c r="AO643" s="11" t="b">
        <v>0</v>
      </c>
      <c r="AP643" s="11" t="b">
        <v>0</v>
      </c>
      <c r="AQ643" s="11" t="b">
        <v>0</v>
      </c>
      <c r="AR643" s="11" t="b">
        <v>0</v>
      </c>
      <c r="AS643" s="11" t="s">
        <v>96</v>
      </c>
      <c r="AT643" s="11" t="b">
        <v>0</v>
      </c>
      <c r="AU643" s="11" t="s">
        <v>78</v>
      </c>
      <c r="AV643" s="11" t="s">
        <v>78</v>
      </c>
      <c r="AW643" s="11" t="s">
        <v>78</v>
      </c>
      <c r="AX643" s="12">
        <v>36278</v>
      </c>
      <c r="AY643" s="11" t="s">
        <v>85</v>
      </c>
      <c r="AZ643" s="11" t="s">
        <v>86</v>
      </c>
      <c r="BA643" s="11" t="s">
        <v>87</v>
      </c>
      <c r="BB643" s="11" t="b">
        <v>0</v>
      </c>
      <c r="BC643" s="11">
        <v>19</v>
      </c>
      <c r="BD643" s="11">
        <v>18</v>
      </c>
      <c r="BE643" s="11">
        <v>1056.47</v>
      </c>
      <c r="BF643" s="11">
        <v>0</v>
      </c>
      <c r="BG643" s="11"/>
      <c r="BH643" s="11">
        <v>0</v>
      </c>
      <c r="BI643" s="11">
        <v>0</v>
      </c>
      <c r="BJ643" s="13">
        <v>2223.62</v>
      </c>
    </row>
    <row r="644" spans="1:62" x14ac:dyDescent="0.25">
      <c r="A644" s="10" t="s">
        <v>258</v>
      </c>
      <c r="B644" s="11" t="s">
        <v>259</v>
      </c>
      <c r="C644" s="11" t="s">
        <v>260</v>
      </c>
      <c r="D644" s="11" t="s">
        <v>261</v>
      </c>
      <c r="E644" s="11" t="s">
        <v>261</v>
      </c>
      <c r="F644" s="11" t="s">
        <v>168</v>
      </c>
      <c r="G644" s="11" t="s">
        <v>261</v>
      </c>
      <c r="H644" s="11" t="s">
        <v>200</v>
      </c>
      <c r="I644" s="11" t="s">
        <v>262</v>
      </c>
      <c r="J644" s="11" t="s">
        <v>263</v>
      </c>
      <c r="K644" s="29">
        <v>2289.66</v>
      </c>
      <c r="L644" s="30">
        <v>2289.66</v>
      </c>
      <c r="M644" s="28" t="e">
        <f>L644*(VLOOKUP(I644,#REF!,2,FALSE))</f>
        <v>#REF!</v>
      </c>
      <c r="N644" s="11" t="s">
        <v>67</v>
      </c>
      <c r="O644" s="11" t="s">
        <v>68</v>
      </c>
      <c r="P644" s="11" t="s">
        <v>160</v>
      </c>
      <c r="Q644" s="12">
        <v>42439.699652777781</v>
      </c>
      <c r="R644" s="12">
        <v>45361.699652777781</v>
      </c>
      <c r="S644" s="11" t="s">
        <v>70</v>
      </c>
      <c r="T644" s="12">
        <v>45179</v>
      </c>
      <c r="U644" s="11" t="s">
        <v>71</v>
      </c>
      <c r="V644" s="11" t="s">
        <v>72</v>
      </c>
      <c r="W644" s="11" t="s">
        <v>73</v>
      </c>
      <c r="X644" s="11" t="s">
        <v>73</v>
      </c>
      <c r="Y644" s="11" t="s">
        <v>74</v>
      </c>
      <c r="Z644" s="11" t="s">
        <v>264</v>
      </c>
      <c r="AA644" s="11" t="s">
        <v>265</v>
      </c>
      <c r="AB644" s="11" t="s">
        <v>266</v>
      </c>
      <c r="AC644" s="11" t="s">
        <v>78</v>
      </c>
      <c r="AD644" s="12"/>
      <c r="AE644" s="12"/>
      <c r="AF644" s="11"/>
      <c r="AG644" s="11" t="s">
        <v>78</v>
      </c>
      <c r="AH644" s="11" t="s">
        <v>78</v>
      </c>
      <c r="AI644" s="12"/>
      <c r="AJ644" s="11" t="s">
        <v>267</v>
      </c>
      <c r="AK644" s="11" t="s">
        <v>78</v>
      </c>
      <c r="AL644" s="11" t="b">
        <v>0</v>
      </c>
      <c r="AM644" s="11" t="s">
        <v>268</v>
      </c>
      <c r="AN644" s="11" t="b">
        <v>1</v>
      </c>
      <c r="AO644" s="11" t="b">
        <v>0</v>
      </c>
      <c r="AP644" s="11" t="b">
        <v>0</v>
      </c>
      <c r="AQ644" s="11" t="b">
        <v>0</v>
      </c>
      <c r="AR644" s="11" t="b">
        <v>0</v>
      </c>
      <c r="AS644" s="11" t="s">
        <v>84</v>
      </c>
      <c r="AT644" s="11" t="b">
        <v>0</v>
      </c>
      <c r="AU644" s="11" t="s">
        <v>269</v>
      </c>
      <c r="AV644" s="11" t="s">
        <v>78</v>
      </c>
      <c r="AW644" s="11" t="s">
        <v>78</v>
      </c>
      <c r="AX644" s="12">
        <v>42415</v>
      </c>
      <c r="AY644" s="11" t="s">
        <v>85</v>
      </c>
      <c r="AZ644" s="11" t="s">
        <v>86</v>
      </c>
      <c r="BA644" s="11" t="s">
        <v>87</v>
      </c>
      <c r="BB644" s="11" t="b">
        <v>0</v>
      </c>
      <c r="BC644" s="11">
        <v>11</v>
      </c>
      <c r="BD644" s="11">
        <v>9</v>
      </c>
      <c r="BE644" s="11">
        <v>2846.15</v>
      </c>
      <c r="BF644" s="11">
        <v>4</v>
      </c>
      <c r="BG644" s="11">
        <v>1738.1</v>
      </c>
      <c r="BH644" s="11">
        <v>4</v>
      </c>
      <c r="BI644" s="11">
        <v>1738.1</v>
      </c>
      <c r="BJ644" s="13">
        <v>2289.66</v>
      </c>
    </row>
    <row r="645" spans="1:62" x14ac:dyDescent="0.25">
      <c r="A645" s="6" t="s">
        <v>1728</v>
      </c>
      <c r="B645" s="7" t="s">
        <v>1721</v>
      </c>
      <c r="C645" s="7" t="s">
        <v>1722</v>
      </c>
      <c r="D645" s="7" t="s">
        <v>427</v>
      </c>
      <c r="E645" s="7" t="s">
        <v>427</v>
      </c>
      <c r="F645" s="7" t="s">
        <v>64</v>
      </c>
      <c r="G645" s="7" t="s">
        <v>427</v>
      </c>
      <c r="H645" s="7" t="s">
        <v>65</v>
      </c>
      <c r="I645" s="7" t="s">
        <v>1724</v>
      </c>
      <c r="J645" s="7"/>
      <c r="K645" s="26">
        <v>2312.64</v>
      </c>
      <c r="L645" s="33">
        <f>192.72*12</f>
        <v>2312.64</v>
      </c>
      <c r="M645" s="33" t="e">
        <f>L645*(VLOOKUP(I645,#REF!,2,FALSE))</f>
        <v>#REF!</v>
      </c>
      <c r="N645" s="7" t="s">
        <v>67</v>
      </c>
      <c r="O645" s="7" t="s">
        <v>68</v>
      </c>
      <c r="P645" s="7" t="s">
        <v>69</v>
      </c>
      <c r="Q645" s="8">
        <v>37895</v>
      </c>
      <c r="R645" s="8">
        <v>45200</v>
      </c>
      <c r="S645" s="7" t="s">
        <v>78</v>
      </c>
      <c r="T645" s="8">
        <v>45170</v>
      </c>
      <c r="U645" s="7" t="s">
        <v>91</v>
      </c>
      <c r="V645" s="7" t="s">
        <v>514</v>
      </c>
      <c r="W645" s="7" t="s">
        <v>73</v>
      </c>
      <c r="X645" s="7" t="s">
        <v>73</v>
      </c>
      <c r="Y645" s="7" t="s">
        <v>74</v>
      </c>
      <c r="Z645" s="7" t="s">
        <v>106</v>
      </c>
      <c r="AA645" s="7" t="s">
        <v>1729</v>
      </c>
      <c r="AB645" s="7" t="s">
        <v>1730</v>
      </c>
      <c r="AC645" s="7" t="s">
        <v>78</v>
      </c>
      <c r="AD645" s="8"/>
      <c r="AE645" s="8"/>
      <c r="AF645" s="7"/>
      <c r="AG645" s="7" t="s">
        <v>78</v>
      </c>
      <c r="AH645" s="7" t="s">
        <v>78</v>
      </c>
      <c r="AI645" s="8"/>
      <c r="AJ645" s="7" t="s">
        <v>78</v>
      </c>
      <c r="AK645" s="7" t="s">
        <v>78</v>
      </c>
      <c r="AL645" s="7" t="b">
        <v>1</v>
      </c>
      <c r="AM645" s="7" t="s">
        <v>1731</v>
      </c>
      <c r="AN645" s="7" t="b">
        <v>0</v>
      </c>
      <c r="AO645" s="7" t="b">
        <v>0</v>
      </c>
      <c r="AP645" s="7" t="b">
        <v>0</v>
      </c>
      <c r="AQ645" s="7" t="b">
        <v>0</v>
      </c>
      <c r="AR645" s="7" t="b">
        <v>0</v>
      </c>
      <c r="AS645" s="7" t="s">
        <v>96</v>
      </c>
      <c r="AT645" s="7" t="b">
        <v>0</v>
      </c>
      <c r="AU645" s="7" t="s">
        <v>78</v>
      </c>
      <c r="AV645" s="7" t="s">
        <v>78</v>
      </c>
      <c r="AW645" s="7" t="s">
        <v>78</v>
      </c>
      <c r="AX645" s="8">
        <v>37839</v>
      </c>
      <c r="AY645" s="7" t="s">
        <v>85</v>
      </c>
      <c r="AZ645" s="7" t="s">
        <v>86</v>
      </c>
      <c r="BA645" s="7" t="s">
        <v>87</v>
      </c>
      <c r="BB645" s="7" t="b">
        <v>0</v>
      </c>
      <c r="BC645" s="7">
        <v>1</v>
      </c>
      <c r="BD645" s="7">
        <v>1</v>
      </c>
      <c r="BE645" s="7">
        <v>300</v>
      </c>
      <c r="BF645" s="7">
        <v>0</v>
      </c>
      <c r="BG645" s="7"/>
      <c r="BH645" s="7">
        <v>0</v>
      </c>
      <c r="BI645" s="7">
        <v>0</v>
      </c>
      <c r="BJ645" s="9">
        <v>2312.64</v>
      </c>
    </row>
    <row r="646" spans="1:62" x14ac:dyDescent="0.25">
      <c r="A646" s="10" t="s">
        <v>1532</v>
      </c>
      <c r="B646" s="11" t="s">
        <v>1299</v>
      </c>
      <c r="C646" s="11" t="s">
        <v>1300</v>
      </c>
      <c r="D646" s="11" t="s">
        <v>1533</v>
      </c>
      <c r="E646" s="11" t="s">
        <v>1533</v>
      </c>
      <c r="F646" s="11" t="s">
        <v>64</v>
      </c>
      <c r="G646" s="11" t="s">
        <v>1533</v>
      </c>
      <c r="H646" s="11" t="s">
        <v>1523</v>
      </c>
      <c r="I646" s="11" t="s">
        <v>1303</v>
      </c>
      <c r="J646" s="11"/>
      <c r="K646" s="24">
        <v>2489.7600000000002</v>
      </c>
      <c r="L646" s="25">
        <f>207.48*12</f>
        <v>2489.7599999999998</v>
      </c>
      <c r="M646" s="25" t="e">
        <f>L646*(VLOOKUP(I646,#REF!,2,FALSE))</f>
        <v>#REF!</v>
      </c>
      <c r="N646" s="11" t="s">
        <v>67</v>
      </c>
      <c r="O646" s="11" t="s">
        <v>68</v>
      </c>
      <c r="P646" s="11" t="s">
        <v>69</v>
      </c>
      <c r="Q646" s="12">
        <v>35429</v>
      </c>
      <c r="R646" s="12">
        <v>45319</v>
      </c>
      <c r="S646" s="11" t="s">
        <v>78</v>
      </c>
      <c r="T646" s="12">
        <v>45197</v>
      </c>
      <c r="U646" s="11" t="s">
        <v>91</v>
      </c>
      <c r="V646" s="11" t="s">
        <v>514</v>
      </c>
      <c r="W646" s="11" t="s">
        <v>73</v>
      </c>
      <c r="X646" s="11" t="s">
        <v>73</v>
      </c>
      <c r="Y646" s="11" t="s">
        <v>74</v>
      </c>
      <c r="Z646" s="11" t="s">
        <v>106</v>
      </c>
      <c r="AA646" s="11" t="s">
        <v>1524</v>
      </c>
      <c r="AB646" s="11" t="s">
        <v>1534</v>
      </c>
      <c r="AC646" s="11" t="s">
        <v>78</v>
      </c>
      <c r="AD646" s="12"/>
      <c r="AE646" s="12"/>
      <c r="AF646" s="11"/>
      <c r="AG646" s="11" t="s">
        <v>78</v>
      </c>
      <c r="AH646" s="11" t="s">
        <v>78</v>
      </c>
      <c r="AI646" s="12"/>
      <c r="AJ646" s="11" t="s">
        <v>78</v>
      </c>
      <c r="AK646" s="11" t="s">
        <v>78</v>
      </c>
      <c r="AL646" s="11" t="b">
        <v>1</v>
      </c>
      <c r="AM646" s="11" t="s">
        <v>1535</v>
      </c>
      <c r="AN646" s="11" t="b">
        <v>0</v>
      </c>
      <c r="AO646" s="11" t="b">
        <v>0</v>
      </c>
      <c r="AP646" s="11" t="b">
        <v>0</v>
      </c>
      <c r="AQ646" s="11" t="b">
        <v>0</v>
      </c>
      <c r="AR646" s="11" t="b">
        <v>0</v>
      </c>
      <c r="AS646" s="11" t="s">
        <v>96</v>
      </c>
      <c r="AT646" s="11" t="b">
        <v>0</v>
      </c>
      <c r="AU646" s="11" t="s">
        <v>78</v>
      </c>
      <c r="AV646" s="11" t="s">
        <v>78</v>
      </c>
      <c r="AW646" s="11" t="s">
        <v>78</v>
      </c>
      <c r="AX646" s="12">
        <v>35774</v>
      </c>
      <c r="AY646" s="11" t="s">
        <v>85</v>
      </c>
      <c r="AZ646" s="11" t="s">
        <v>86</v>
      </c>
      <c r="BA646" s="11" t="s">
        <v>87</v>
      </c>
      <c r="BB646" s="11" t="b">
        <v>0</v>
      </c>
      <c r="BC646" s="11">
        <v>0</v>
      </c>
      <c r="BD646" s="11">
        <v>0</v>
      </c>
      <c r="BE646" s="11"/>
      <c r="BF646" s="11">
        <v>0</v>
      </c>
      <c r="BG646" s="11"/>
      <c r="BH646" s="11">
        <v>0</v>
      </c>
      <c r="BI646" s="11">
        <v>0</v>
      </c>
      <c r="BJ646" s="13">
        <v>2489.7600000000002</v>
      </c>
    </row>
    <row r="647" spans="1:62" x14ac:dyDescent="0.25">
      <c r="A647" s="6" t="s">
        <v>3030</v>
      </c>
      <c r="B647" s="7" t="s">
        <v>2147</v>
      </c>
      <c r="C647" s="7" t="s">
        <v>2148</v>
      </c>
      <c r="D647" s="7" t="s">
        <v>3031</v>
      </c>
      <c r="E647" s="7" t="s">
        <v>3032</v>
      </c>
      <c r="F647" s="7" t="s">
        <v>168</v>
      </c>
      <c r="G647" s="7" t="s">
        <v>3032</v>
      </c>
      <c r="H647" s="7" t="s">
        <v>336</v>
      </c>
      <c r="I647" s="7" t="s">
        <v>2150</v>
      </c>
      <c r="J647" s="7"/>
      <c r="K647" s="31">
        <v>3046.14</v>
      </c>
      <c r="L647" s="32">
        <v>3046.14</v>
      </c>
      <c r="M647" s="33" t="e">
        <f>L647*(VLOOKUP(I647,#REF!,2,FALSE))</f>
        <v>#REF!</v>
      </c>
      <c r="N647" s="7" t="s">
        <v>67</v>
      </c>
      <c r="O647" s="7" t="s">
        <v>68</v>
      </c>
      <c r="P647" s="7" t="s">
        <v>160</v>
      </c>
      <c r="Q647" s="8">
        <v>44138.604780092595</v>
      </c>
      <c r="R647" s="8">
        <v>45233.604780092595</v>
      </c>
      <c r="S647" s="7" t="s">
        <v>70</v>
      </c>
      <c r="T647" s="8">
        <v>45233</v>
      </c>
      <c r="U647" s="7" t="s">
        <v>71</v>
      </c>
      <c r="V647" s="7" t="s">
        <v>104</v>
      </c>
      <c r="W647" s="7" t="s">
        <v>73</v>
      </c>
      <c r="X647" s="7" t="s">
        <v>73</v>
      </c>
      <c r="Y647" s="7" t="s">
        <v>433</v>
      </c>
      <c r="Z647" s="7" t="s">
        <v>264</v>
      </c>
      <c r="AA647" s="7" t="s">
        <v>3033</v>
      </c>
      <c r="AB647" s="7" t="s">
        <v>3034</v>
      </c>
      <c r="AC647" s="7" t="s">
        <v>3035</v>
      </c>
      <c r="AD647" s="8"/>
      <c r="AE647" s="8"/>
      <c r="AF647" s="7"/>
      <c r="AG647" s="7" t="s">
        <v>78</v>
      </c>
      <c r="AH647" s="7" t="s">
        <v>78</v>
      </c>
      <c r="AI647" s="8"/>
      <c r="AJ647" s="7" t="s">
        <v>78</v>
      </c>
      <c r="AK647" s="7" t="s">
        <v>78</v>
      </c>
      <c r="AL647" s="7" t="b">
        <v>0</v>
      </c>
      <c r="AM647" s="7" t="s">
        <v>3036</v>
      </c>
      <c r="AN647" s="7" t="b">
        <v>0</v>
      </c>
      <c r="AO647" s="7" t="b">
        <v>0</v>
      </c>
      <c r="AP647" s="7" t="b">
        <v>0</v>
      </c>
      <c r="AQ647" s="7" t="b">
        <v>0</v>
      </c>
      <c r="AR647" s="7" t="b">
        <v>0</v>
      </c>
      <c r="AS647" s="7" t="s">
        <v>84</v>
      </c>
      <c r="AT647" s="7" t="b">
        <v>0</v>
      </c>
      <c r="AU647" s="7" t="s">
        <v>3037</v>
      </c>
      <c r="AV647" s="7" t="s">
        <v>670</v>
      </c>
      <c r="AW647" s="7" t="s">
        <v>78</v>
      </c>
      <c r="AX647" s="8">
        <v>44147</v>
      </c>
      <c r="AY647" s="7" t="s">
        <v>85</v>
      </c>
      <c r="AZ647" s="7" t="s">
        <v>86</v>
      </c>
      <c r="BA647" s="7" t="s">
        <v>87</v>
      </c>
      <c r="BB647" s="7" t="b">
        <v>0</v>
      </c>
      <c r="BC647" s="7">
        <v>0</v>
      </c>
      <c r="BD647" s="7">
        <v>0</v>
      </c>
      <c r="BE647" s="7"/>
      <c r="BF647" s="7">
        <v>0</v>
      </c>
      <c r="BG647" s="7"/>
      <c r="BH647" s="7">
        <v>0</v>
      </c>
      <c r="BI647" s="7">
        <v>0</v>
      </c>
      <c r="BJ647" s="9">
        <v>3046.14</v>
      </c>
    </row>
    <row r="648" spans="1:62" x14ac:dyDescent="0.25">
      <c r="A648" s="6" t="s">
        <v>3382</v>
      </c>
      <c r="B648" s="7" t="s">
        <v>1174</v>
      </c>
      <c r="C648" s="7" t="s">
        <v>1175</v>
      </c>
      <c r="D648" s="7" t="s">
        <v>3383</v>
      </c>
      <c r="E648" s="7" t="s">
        <v>3384</v>
      </c>
      <c r="F648" s="7" t="s">
        <v>168</v>
      </c>
      <c r="G648" s="7" t="s">
        <v>3384</v>
      </c>
      <c r="H648" s="7" t="s">
        <v>281</v>
      </c>
      <c r="I648" s="7" t="s">
        <v>1176</v>
      </c>
      <c r="J648" s="7" t="s">
        <v>1279</v>
      </c>
      <c r="K648" s="7">
        <v>269.60000000000002</v>
      </c>
      <c r="L648" s="7">
        <v>269.60000000000002</v>
      </c>
      <c r="M648" s="33">
        <v>67.400000000000006</v>
      </c>
      <c r="N648" s="7" t="s">
        <v>67</v>
      </c>
      <c r="O648" s="7" t="s">
        <v>68</v>
      </c>
      <c r="P648" s="7" t="s">
        <v>160</v>
      </c>
      <c r="Q648" s="8">
        <v>44490.52107638889</v>
      </c>
      <c r="R648" s="8">
        <v>45220</v>
      </c>
      <c r="S648" s="7" t="s">
        <v>70</v>
      </c>
      <c r="T648" s="8">
        <v>45220</v>
      </c>
      <c r="U648" s="7" t="s">
        <v>71</v>
      </c>
      <c r="V648" s="7" t="s">
        <v>104</v>
      </c>
      <c r="W648" s="7" t="s">
        <v>3387</v>
      </c>
      <c r="X648" s="7" t="s">
        <v>3387</v>
      </c>
      <c r="Y648" s="7" t="s">
        <v>74</v>
      </c>
      <c r="Z648" s="7" t="s">
        <v>106</v>
      </c>
      <c r="AA648" s="7" t="s">
        <v>1178</v>
      </c>
      <c r="AB648" s="7" t="s">
        <v>3388</v>
      </c>
      <c r="AC648" s="7" t="s">
        <v>78</v>
      </c>
      <c r="AD648" s="8"/>
      <c r="AE648" s="8"/>
      <c r="AF648" s="7"/>
      <c r="AG648" s="7" t="s">
        <v>78</v>
      </c>
      <c r="AH648" s="7" t="s">
        <v>78</v>
      </c>
      <c r="AI648" s="8"/>
      <c r="AJ648" s="7" t="s">
        <v>78</v>
      </c>
      <c r="AK648" s="7" t="s">
        <v>78</v>
      </c>
      <c r="AL648" s="7" t="b">
        <v>0</v>
      </c>
      <c r="AM648" s="7" t="s">
        <v>3389</v>
      </c>
      <c r="AN648" s="7" t="b">
        <v>0</v>
      </c>
      <c r="AO648" s="7" t="b">
        <v>0</v>
      </c>
      <c r="AP648" s="7" t="b">
        <v>0</v>
      </c>
      <c r="AQ648" s="7" t="b">
        <v>0</v>
      </c>
      <c r="AR648" s="7" t="b">
        <v>0</v>
      </c>
      <c r="AS648" s="7" t="s">
        <v>84</v>
      </c>
      <c r="AT648" s="7" t="b">
        <v>0</v>
      </c>
      <c r="AU648" s="7" t="s">
        <v>317</v>
      </c>
      <c r="AV648" s="7" t="s">
        <v>78</v>
      </c>
      <c r="AW648" s="7" t="s">
        <v>78</v>
      </c>
      <c r="AX648" s="8">
        <v>44498</v>
      </c>
      <c r="AY648" s="7" t="s">
        <v>85</v>
      </c>
      <c r="AZ648" s="7" t="s">
        <v>86</v>
      </c>
      <c r="BA648" s="7" t="s">
        <v>87</v>
      </c>
      <c r="BB648" s="7" t="b">
        <v>0</v>
      </c>
      <c r="BC648" s="7">
        <v>0</v>
      </c>
      <c r="BD648" s="7">
        <v>0</v>
      </c>
      <c r="BE648" s="7"/>
      <c r="BF648" s="7">
        <v>0</v>
      </c>
      <c r="BG648" s="7"/>
      <c r="BH648" s="7">
        <v>0</v>
      </c>
      <c r="BI648" s="7">
        <v>0</v>
      </c>
      <c r="BJ648" s="9">
        <v>269.60000000000002</v>
      </c>
    </row>
    <row r="649" spans="1:62" x14ac:dyDescent="0.25">
      <c r="A649" s="10" t="s">
        <v>3385</v>
      </c>
      <c r="B649" s="11" t="s">
        <v>2147</v>
      </c>
      <c r="C649" s="11" t="s">
        <v>2148</v>
      </c>
      <c r="D649" s="11" t="s">
        <v>3383</v>
      </c>
      <c r="E649" s="11" t="s">
        <v>3384</v>
      </c>
      <c r="F649" s="11" t="s">
        <v>168</v>
      </c>
      <c r="G649" s="11" t="s">
        <v>3384</v>
      </c>
      <c r="H649" s="11" t="s">
        <v>281</v>
      </c>
      <c r="I649" s="11" t="s">
        <v>2150</v>
      </c>
      <c r="J649" s="11" t="s">
        <v>2148</v>
      </c>
      <c r="K649" s="11">
        <v>264.45999999999998</v>
      </c>
      <c r="L649" s="11">
        <v>264.45999999999998</v>
      </c>
      <c r="M649" s="28">
        <v>46.280499999999996</v>
      </c>
      <c r="N649" s="11" t="s">
        <v>67</v>
      </c>
      <c r="O649" s="11" t="s">
        <v>68</v>
      </c>
      <c r="P649" s="11" t="s">
        <v>160</v>
      </c>
      <c r="Q649" s="12">
        <v>44898.565509259257</v>
      </c>
      <c r="R649" s="12">
        <v>45263.64539351852</v>
      </c>
      <c r="S649" s="11" t="s">
        <v>70</v>
      </c>
      <c r="T649" s="12">
        <v>45263</v>
      </c>
      <c r="U649" s="11" t="s">
        <v>71</v>
      </c>
      <c r="V649" s="11" t="s">
        <v>104</v>
      </c>
      <c r="W649" s="11" t="s">
        <v>3387</v>
      </c>
      <c r="X649" s="11" t="s">
        <v>3387</v>
      </c>
      <c r="Y649" s="11" t="s">
        <v>74</v>
      </c>
      <c r="Z649" s="11" t="s">
        <v>264</v>
      </c>
      <c r="AA649" s="11" t="s">
        <v>3390</v>
      </c>
      <c r="AB649" s="11" t="s">
        <v>3391</v>
      </c>
      <c r="AC649" s="11" t="s">
        <v>78</v>
      </c>
      <c r="AD649" s="12"/>
      <c r="AE649" s="12"/>
      <c r="AF649" s="11"/>
      <c r="AG649" s="11" t="s">
        <v>78</v>
      </c>
      <c r="AH649" s="11" t="s">
        <v>78</v>
      </c>
      <c r="AI649" s="12"/>
      <c r="AJ649" s="11" t="s">
        <v>78</v>
      </c>
      <c r="AK649" s="11" t="s">
        <v>78</v>
      </c>
      <c r="AL649" s="11" t="b">
        <v>0</v>
      </c>
      <c r="AM649" s="11" t="s">
        <v>3392</v>
      </c>
      <c r="AN649" s="11" t="b">
        <v>1</v>
      </c>
      <c r="AO649" s="11" t="b">
        <v>0</v>
      </c>
      <c r="AP649" s="11" t="b">
        <v>0</v>
      </c>
      <c r="AQ649" s="11" t="b">
        <v>0</v>
      </c>
      <c r="AR649" s="11" t="b">
        <v>0</v>
      </c>
      <c r="AS649" s="11" t="s">
        <v>84</v>
      </c>
      <c r="AT649" s="11" t="b">
        <v>0</v>
      </c>
      <c r="AU649" s="11" t="s">
        <v>710</v>
      </c>
      <c r="AV649" s="11" t="s">
        <v>78</v>
      </c>
      <c r="AW649" s="11" t="s">
        <v>78</v>
      </c>
      <c r="AX649" s="12">
        <v>44889</v>
      </c>
      <c r="AY649" s="11" t="s">
        <v>85</v>
      </c>
      <c r="AZ649" s="11" t="s">
        <v>86</v>
      </c>
      <c r="BA649" s="11" t="s">
        <v>87</v>
      </c>
      <c r="BB649" s="11" t="b">
        <v>0</v>
      </c>
      <c r="BC649" s="11">
        <v>0</v>
      </c>
      <c r="BD649" s="11">
        <v>0</v>
      </c>
      <c r="BE649" s="11"/>
      <c r="BF649" s="11">
        <v>0</v>
      </c>
      <c r="BG649" s="11"/>
      <c r="BH649" s="11">
        <v>0</v>
      </c>
      <c r="BI649" s="11">
        <v>0</v>
      </c>
      <c r="BJ649" s="13">
        <v>264.45999999999998</v>
      </c>
    </row>
    <row r="650" spans="1:62" x14ac:dyDescent="0.25">
      <c r="A650" s="6" t="s">
        <v>3386</v>
      </c>
      <c r="B650" s="7" t="s">
        <v>259</v>
      </c>
      <c r="C650" s="7" t="s">
        <v>260</v>
      </c>
      <c r="D650" s="7" t="s">
        <v>3383</v>
      </c>
      <c r="E650" s="7" t="s">
        <v>3384</v>
      </c>
      <c r="F650" s="7" t="s">
        <v>168</v>
      </c>
      <c r="G650" s="7" t="s">
        <v>3384</v>
      </c>
      <c r="H650" s="7" t="s">
        <v>281</v>
      </c>
      <c r="I650" s="7" t="s">
        <v>2037</v>
      </c>
      <c r="J650" s="7" t="s">
        <v>2045</v>
      </c>
      <c r="K650" s="7">
        <v>906.18</v>
      </c>
      <c r="L650" s="7">
        <v>906.18</v>
      </c>
      <c r="M650" s="33">
        <v>199.3596</v>
      </c>
      <c r="N650" s="7" t="s">
        <v>67</v>
      </c>
      <c r="O650" s="7" t="s">
        <v>68</v>
      </c>
      <c r="P650" s="7" t="s">
        <v>160</v>
      </c>
      <c r="Q650" s="8">
        <v>44898.64707175926</v>
      </c>
      <c r="R650" s="8">
        <v>45263.64707175926</v>
      </c>
      <c r="S650" s="7" t="s">
        <v>70</v>
      </c>
      <c r="T650" s="8">
        <v>45263</v>
      </c>
      <c r="U650" s="7" t="s">
        <v>71</v>
      </c>
      <c r="V650" s="7" t="s">
        <v>72</v>
      </c>
      <c r="W650" s="7" t="s">
        <v>3387</v>
      </c>
      <c r="X650" s="7" t="s">
        <v>3387</v>
      </c>
      <c r="Y650" s="7" t="s">
        <v>74</v>
      </c>
      <c r="Z650" s="7" t="s">
        <v>250</v>
      </c>
      <c r="AA650" s="7" t="s">
        <v>3390</v>
      </c>
      <c r="AB650" s="7" t="s">
        <v>3393</v>
      </c>
      <c r="AC650" s="7" t="s">
        <v>78</v>
      </c>
      <c r="AD650" s="8"/>
      <c r="AE650" s="8"/>
      <c r="AF650" s="7"/>
      <c r="AG650" s="7" t="s">
        <v>78</v>
      </c>
      <c r="AH650" s="7" t="s">
        <v>78</v>
      </c>
      <c r="AI650" s="8"/>
      <c r="AJ650" s="7" t="s">
        <v>3394</v>
      </c>
      <c r="AK650" s="7" t="s">
        <v>78</v>
      </c>
      <c r="AL650" s="7" t="b">
        <v>0</v>
      </c>
      <c r="AM650" s="7" t="s">
        <v>3395</v>
      </c>
      <c r="AN650" s="7" t="b">
        <v>0</v>
      </c>
      <c r="AO650" s="7" t="b">
        <v>0</v>
      </c>
      <c r="AP650" s="7" t="b">
        <v>0</v>
      </c>
      <c r="AQ650" s="7" t="b">
        <v>0</v>
      </c>
      <c r="AR650" s="7" t="b">
        <v>0</v>
      </c>
      <c r="AS650" s="7" t="s">
        <v>84</v>
      </c>
      <c r="AT650" s="7" t="b">
        <v>0</v>
      </c>
      <c r="AU650" s="7" t="s">
        <v>710</v>
      </c>
      <c r="AV650" s="7" t="s">
        <v>78</v>
      </c>
      <c r="AW650" s="7" t="s">
        <v>78</v>
      </c>
      <c r="AX650" s="8">
        <v>44894</v>
      </c>
      <c r="AY650" s="7" t="s">
        <v>85</v>
      </c>
      <c r="AZ650" s="7" t="s">
        <v>86</v>
      </c>
      <c r="BA650" s="7" t="s">
        <v>87</v>
      </c>
      <c r="BB650" s="7" t="b">
        <v>0</v>
      </c>
      <c r="BC650" s="7">
        <v>0</v>
      </c>
      <c r="BD650" s="7">
        <v>0</v>
      </c>
      <c r="BE650" s="7"/>
      <c r="BF650" s="7">
        <v>0</v>
      </c>
      <c r="BG650" s="7"/>
      <c r="BH650" s="7">
        <v>0</v>
      </c>
      <c r="BI650" s="7">
        <v>0</v>
      </c>
      <c r="BJ650" s="9">
        <v>906.18</v>
      </c>
    </row>
    <row r="651" spans="1:62" ht="20.25" customHeight="1" x14ac:dyDescent="0.25">
      <c r="A651" s="10" t="s">
        <v>2126</v>
      </c>
      <c r="B651" s="11"/>
      <c r="C651" s="11"/>
      <c r="D651" s="11" t="s">
        <v>2127</v>
      </c>
      <c r="E651" s="11" t="s">
        <v>2127</v>
      </c>
      <c r="F651" s="11" t="s">
        <v>64</v>
      </c>
      <c r="G651" s="11" t="s">
        <v>2127</v>
      </c>
      <c r="H651" s="11" t="s">
        <v>281</v>
      </c>
      <c r="I651" s="11" t="s">
        <v>262</v>
      </c>
      <c r="J651" s="11" t="s">
        <v>2091</v>
      </c>
      <c r="K651" s="29">
        <v>3412</v>
      </c>
      <c r="L651" s="30">
        <v>3412</v>
      </c>
      <c r="M651" s="28" t="e">
        <f>L651*(VLOOKUP(I651,#REF!,2,FALSE))</f>
        <v>#REF!</v>
      </c>
      <c r="N651" s="11" t="s">
        <v>67</v>
      </c>
      <c r="O651" s="11" t="s">
        <v>68</v>
      </c>
      <c r="P651" s="11" t="s">
        <v>160</v>
      </c>
      <c r="Q651" s="12">
        <v>44824.562673611108</v>
      </c>
      <c r="R651" s="12">
        <v>45189.55877314815</v>
      </c>
      <c r="S651" s="11" t="s">
        <v>70</v>
      </c>
      <c r="T651" s="12">
        <v>45189</v>
      </c>
      <c r="U651" s="11" t="s">
        <v>71</v>
      </c>
      <c r="V651" s="11" t="s">
        <v>72</v>
      </c>
      <c r="W651" s="11" t="s">
        <v>73</v>
      </c>
      <c r="X651" s="11" t="s">
        <v>73</v>
      </c>
      <c r="Y651" s="11" t="s">
        <v>74</v>
      </c>
      <c r="Z651" s="11" t="s">
        <v>264</v>
      </c>
      <c r="AA651" s="11" t="s">
        <v>2128</v>
      </c>
      <c r="AB651" s="11" t="s">
        <v>2129</v>
      </c>
      <c r="AC651" s="11" t="s">
        <v>78</v>
      </c>
      <c r="AD651" s="12"/>
      <c r="AE651" s="12"/>
      <c r="AF651" s="11"/>
      <c r="AG651" s="11" t="s">
        <v>78</v>
      </c>
      <c r="AH651" s="11" t="s">
        <v>78</v>
      </c>
      <c r="AI651" s="12"/>
      <c r="AJ651" s="11" t="s">
        <v>2130</v>
      </c>
      <c r="AK651" s="11" t="s">
        <v>78</v>
      </c>
      <c r="AL651" s="11" t="b">
        <v>0</v>
      </c>
      <c r="AM651" s="11" t="s">
        <v>2131</v>
      </c>
      <c r="AN651" s="11" t="b">
        <v>1</v>
      </c>
      <c r="AO651" s="11" t="b">
        <v>0</v>
      </c>
      <c r="AP651" s="11" t="b">
        <v>0</v>
      </c>
      <c r="AQ651" s="11" t="b">
        <v>0</v>
      </c>
      <c r="AR651" s="11" t="b">
        <v>0</v>
      </c>
      <c r="AS651" s="11" t="s">
        <v>84</v>
      </c>
      <c r="AT651" s="11" t="b">
        <v>0</v>
      </c>
      <c r="AU651" s="11" t="s">
        <v>317</v>
      </c>
      <c r="AV651" s="11" t="s">
        <v>78</v>
      </c>
      <c r="AW651" s="11" t="s">
        <v>78</v>
      </c>
      <c r="AX651" s="12">
        <v>44826</v>
      </c>
      <c r="AY651" s="11" t="s">
        <v>85</v>
      </c>
      <c r="AZ651" s="11" t="s">
        <v>86</v>
      </c>
      <c r="BA651" s="11" t="s">
        <v>87</v>
      </c>
      <c r="BB651" s="11" t="b">
        <v>1</v>
      </c>
      <c r="BC651" s="11">
        <v>0</v>
      </c>
      <c r="BD651" s="11">
        <v>0</v>
      </c>
      <c r="BE651" s="11"/>
      <c r="BF651" s="11">
        <v>0</v>
      </c>
      <c r="BG651" s="11"/>
      <c r="BH651" s="11">
        <v>0</v>
      </c>
      <c r="BI651" s="11">
        <v>0</v>
      </c>
      <c r="BJ651" s="13">
        <v>3412</v>
      </c>
    </row>
    <row r="664" spans="9:14" x14ac:dyDescent="0.25">
      <c r="K664" s="18" t="s">
        <v>3361</v>
      </c>
    </row>
    <row r="666" spans="9:14" x14ac:dyDescent="0.25">
      <c r="I666" t="s">
        <v>3369</v>
      </c>
      <c r="J666" t="s">
        <v>3355</v>
      </c>
      <c r="K666" s="18" t="s">
        <v>3360</v>
      </c>
      <c r="N666" t="s">
        <v>3366</v>
      </c>
    </row>
    <row r="667" spans="9:14" x14ac:dyDescent="0.25">
      <c r="I667" t="s">
        <v>3370</v>
      </c>
      <c r="J667" t="s">
        <v>3356</v>
      </c>
      <c r="K667" s="18" t="s">
        <v>3362</v>
      </c>
      <c r="N667" t="s">
        <v>3366</v>
      </c>
    </row>
    <row r="668" spans="9:14" x14ac:dyDescent="0.25">
      <c r="I668" t="s">
        <v>3371</v>
      </c>
      <c r="J668" t="s">
        <v>3358</v>
      </c>
      <c r="K668" s="18" t="s">
        <v>3363</v>
      </c>
      <c r="N668" t="s">
        <v>3365</v>
      </c>
    </row>
    <row r="669" spans="9:14" x14ac:dyDescent="0.25">
      <c r="J669" t="s">
        <v>3357</v>
      </c>
      <c r="K669" s="18" t="s">
        <v>3363</v>
      </c>
      <c r="N669" t="s">
        <v>3365</v>
      </c>
    </row>
    <row r="670" spans="9:14" x14ac:dyDescent="0.25">
      <c r="J670" t="s">
        <v>3359</v>
      </c>
      <c r="K670" s="18" t="s">
        <v>3364</v>
      </c>
    </row>
    <row r="671" spans="9:14" x14ac:dyDescent="0.25">
      <c r="J671" t="s">
        <v>3367</v>
      </c>
    </row>
    <row r="672" spans="9:14" x14ac:dyDescent="0.25">
      <c r="J672" t="s">
        <v>3368</v>
      </c>
    </row>
  </sheetData>
  <autoFilter ref="A8:BJ651" xr:uid="{9ABFB7E1-D3C8-4096-93B1-55F3F25801BF}"/>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2800B-EED5-4077-A418-3648B7A750E0}">
  <sheetPr filterMode="1">
    <tabColor rgb="FFFFFF00"/>
  </sheetPr>
  <dimension ref="A1:ONT760"/>
  <sheetViews>
    <sheetView zoomScaleNormal="100" workbookViewId="0">
      <pane xSplit="1" topLeftCell="AC1" activePane="topRight" state="frozen"/>
      <selection pane="topRight" activeCell="BB774" sqref="BB774"/>
    </sheetView>
  </sheetViews>
  <sheetFormatPr baseColWidth="10" defaultRowHeight="15" x14ac:dyDescent="0.25"/>
  <cols>
    <col min="1" max="1" width="12.140625" style="69" bestFit="1" customWidth="1"/>
    <col min="2" max="2" width="15" hidden="1" customWidth="1"/>
    <col min="3" max="3" width="43.28515625" hidden="1" customWidth="1"/>
    <col min="4" max="4" width="50.5703125" customWidth="1"/>
    <col min="5" max="5" width="35" hidden="1" customWidth="1"/>
    <col min="6" max="6" width="18.85546875" hidden="1" customWidth="1"/>
    <col min="7" max="7" width="24.7109375" hidden="1" customWidth="1"/>
    <col min="8" max="8" width="42.5703125" customWidth="1"/>
    <col min="9" max="9" width="35.7109375" customWidth="1"/>
    <col min="10" max="10" width="51.5703125" customWidth="1"/>
    <col min="11" max="11" width="11.5703125" style="18" customWidth="1"/>
    <col min="12" max="12" width="14.85546875" style="18" customWidth="1"/>
    <col min="13" max="13" width="13.42578125" style="18" customWidth="1"/>
    <col min="14" max="14" width="17.85546875" customWidth="1"/>
    <col min="15" max="15" width="20.140625" customWidth="1"/>
    <col min="16" max="16" width="19.28515625" customWidth="1"/>
    <col min="17" max="18" width="15.42578125" customWidth="1"/>
    <col min="19" max="19" width="19.5703125" customWidth="1"/>
    <col min="20" max="20" width="14.5703125" customWidth="1"/>
    <col min="21" max="21" width="14.42578125" customWidth="1"/>
    <col min="22" max="22" width="11" customWidth="1"/>
    <col min="23" max="23" width="10.140625" customWidth="1"/>
    <col min="24" max="24" width="14.7109375" customWidth="1"/>
    <col min="25" max="25" width="56" customWidth="1"/>
    <col min="26" max="26" width="38.5703125" customWidth="1"/>
    <col min="27" max="27" width="50.85546875" customWidth="1"/>
    <col min="28" max="28" width="23" customWidth="1"/>
    <col min="29" max="34" width="17.140625" customWidth="1"/>
    <col min="35" max="35" width="19.7109375" customWidth="1"/>
    <col min="36" max="36" width="13.28515625" customWidth="1"/>
    <col min="37" max="37" width="13.140625" customWidth="1"/>
    <col min="38" max="38" width="15.28515625" customWidth="1"/>
    <col min="39" max="39" width="29.140625" customWidth="1"/>
    <col min="40" max="40" width="11.85546875" customWidth="1"/>
    <col min="41" max="41" width="12.140625" customWidth="1"/>
    <col min="42" max="42" width="16.28515625" customWidth="1"/>
    <col min="43" max="43" width="16.85546875" customWidth="1"/>
    <col min="44" max="44" width="16.42578125" customWidth="1"/>
    <col min="45" max="45" width="29.42578125" customWidth="1"/>
    <col min="46" max="46" width="25" customWidth="1"/>
    <col min="47" max="47" width="39.85546875" customWidth="1"/>
    <col min="48" max="48" width="17.5703125" customWidth="1"/>
    <col min="49" max="53" width="11.42578125" customWidth="1"/>
    <col min="54" max="61" width="22.85546875" customWidth="1"/>
    <col min="62" max="62" width="20.5703125" customWidth="1"/>
    <col min="63" max="64" width="17.85546875" customWidth="1"/>
    <col min="65" max="66" width="25.42578125" customWidth="1"/>
    <col min="67" max="67" width="11.5703125" bestFit="1" customWidth="1"/>
    <col min="68" max="68" width="64.140625" bestFit="1" customWidth="1"/>
    <col min="69" max="69" width="18.140625" bestFit="1" customWidth="1"/>
    <col min="70" max="70" width="32" bestFit="1" customWidth="1"/>
    <col min="71" max="71" width="5.85546875" bestFit="1" customWidth="1"/>
    <col min="72" max="72" width="11.85546875" bestFit="1" customWidth="1"/>
    <col min="74" max="74" width="61.7109375" customWidth="1"/>
    <col min="75" max="75" width="24.85546875" bestFit="1" customWidth="1"/>
    <col min="76" max="76" width="14.5703125" bestFit="1" customWidth="1"/>
    <col min="77" max="77" width="16.7109375" bestFit="1" customWidth="1"/>
    <col min="78" max="78" width="17.42578125" bestFit="1" customWidth="1"/>
    <col min="79" max="79" width="16.28515625" bestFit="1" customWidth="1"/>
    <col min="80" max="80" width="16.85546875" bestFit="1" customWidth="1"/>
    <col min="81" max="81" width="16.5703125" bestFit="1" customWidth="1"/>
    <col min="82" max="82" width="22.5703125" bestFit="1" customWidth="1"/>
  </cols>
  <sheetData>
    <row r="1" spans="1:10524" ht="15.75" thickBot="1" x14ac:dyDescent="0.3"/>
    <row r="2" spans="1:10524" s="23" customFormat="1" ht="75.75" thickBot="1" x14ac:dyDescent="0.3">
      <c r="A2" s="70"/>
      <c r="K2" s="64"/>
      <c r="L2" s="64"/>
      <c r="N2" s="65" t="s">
        <v>3374</v>
      </c>
      <c r="O2" s="66" t="s">
        <v>3376</v>
      </c>
      <c r="P2" s="66" t="s">
        <v>3377</v>
      </c>
      <c r="Q2" s="66" t="s">
        <v>3378</v>
      </c>
      <c r="R2" s="67" t="s">
        <v>3379</v>
      </c>
      <c r="S2" s="68" t="s">
        <v>3380</v>
      </c>
      <c r="BA2" s="75" t="s">
        <v>52</v>
      </c>
      <c r="BB2" s="75" t="s">
        <v>53</v>
      </c>
      <c r="BC2" s="75" t="s">
        <v>54</v>
      </c>
      <c r="BD2" s="75" t="s">
        <v>55</v>
      </c>
      <c r="BE2" s="75" t="s">
        <v>56</v>
      </c>
      <c r="BF2" s="75" t="s">
        <v>57</v>
      </c>
      <c r="BG2" s="75" t="s">
        <v>58</v>
      </c>
      <c r="BH2" s="75" t="s">
        <v>6990</v>
      </c>
      <c r="BX2" s="75" t="s">
        <v>6991</v>
      </c>
      <c r="BY2" s="76" t="s">
        <v>6983</v>
      </c>
      <c r="BZ2" s="76" t="s">
        <v>6984</v>
      </c>
      <c r="CA2" s="76" t="s">
        <v>6985</v>
      </c>
      <c r="CB2" s="76" t="s">
        <v>6986</v>
      </c>
      <c r="CC2" s="76" t="s">
        <v>6987</v>
      </c>
      <c r="CD2" s="76" t="s">
        <v>6988</v>
      </c>
    </row>
    <row r="3" spans="1:10524" x14ac:dyDescent="0.25">
      <c r="M3"/>
      <c r="N3" s="18"/>
      <c r="O3" s="18"/>
      <c r="P3" s="18"/>
      <c r="AZ3" s="19" t="s">
        <v>3381</v>
      </c>
      <c r="BA3" s="21">
        <f>SUM(BA9:BA756)</f>
        <v>778</v>
      </c>
      <c r="BB3" s="21">
        <f>SUM(BB9:BB756)</f>
        <v>698</v>
      </c>
      <c r="BC3" s="77">
        <f t="shared" ref="BC3:BG3" si="0">SUM(BC9:BC756)</f>
        <v>369739.56000000011</v>
      </c>
      <c r="BD3" s="21">
        <f t="shared" si="0"/>
        <v>91</v>
      </c>
      <c r="BE3" s="77">
        <f t="shared" si="0"/>
        <v>46820.24</v>
      </c>
      <c r="BF3" s="21">
        <f t="shared" si="0"/>
        <v>98</v>
      </c>
      <c r="BG3" s="77">
        <f t="shared" si="0"/>
        <v>50521.649999999994</v>
      </c>
      <c r="BH3" s="21">
        <f>COUNT(BH9:BH756)</f>
        <v>748</v>
      </c>
      <c r="BW3" s="19" t="s">
        <v>6992</v>
      </c>
      <c r="BX3" s="21">
        <f>COUNT(BY9:BY756)</f>
        <v>748</v>
      </c>
      <c r="BY3" s="21">
        <f>SUM(BY9:BY756)</f>
        <v>11</v>
      </c>
      <c r="BZ3" s="21">
        <f t="shared" ref="BZ3:CD3" si="1">SUM(BZ9:BZ756)</f>
        <v>5</v>
      </c>
      <c r="CA3" s="21">
        <f t="shared" si="1"/>
        <v>14</v>
      </c>
      <c r="CB3" s="21">
        <f t="shared" si="1"/>
        <v>50</v>
      </c>
      <c r="CC3" s="21">
        <f t="shared" si="1"/>
        <v>30</v>
      </c>
      <c r="CD3" s="21">
        <f t="shared" si="1"/>
        <v>3</v>
      </c>
    </row>
    <row r="4" spans="1:10524" x14ac:dyDescent="0.25">
      <c r="M4" s="19" t="s">
        <v>3354</v>
      </c>
      <c r="N4" s="20">
        <f>SUM(BH9:BH756)</f>
        <v>311352.91999999987</v>
      </c>
      <c r="O4" s="20">
        <f>SUM(BM9:BM756)</f>
        <v>53468.43</v>
      </c>
      <c r="P4" s="21">
        <f>COUNT(BH9:BH756)</f>
        <v>748</v>
      </c>
      <c r="Q4" s="35">
        <f>+O4/N4</f>
        <v>0.17172933531505027</v>
      </c>
      <c r="R4" s="53">
        <f>+N4/P4</f>
        <v>416.24721925133673</v>
      </c>
      <c r="S4" s="20">
        <f>O4/P4</f>
        <v>71.481858288770056</v>
      </c>
      <c r="AZ4" s="19" t="s">
        <v>6989</v>
      </c>
      <c r="BA4" s="21">
        <f>SUBTOTAL(9,BA9:BA756)</f>
        <v>0</v>
      </c>
      <c r="BB4" s="21">
        <f>SUBTOTAL(9,BB9:BB756)</f>
        <v>0</v>
      </c>
      <c r="BC4" s="77">
        <f t="shared" ref="BC4:BG4" si="2">SUBTOTAL(9,BC9:BC756)</f>
        <v>0</v>
      </c>
      <c r="BD4" s="21">
        <f t="shared" si="2"/>
        <v>0</v>
      </c>
      <c r="BE4" s="77">
        <f t="shared" si="2"/>
        <v>0</v>
      </c>
      <c r="BF4" s="21">
        <f t="shared" si="2"/>
        <v>0</v>
      </c>
      <c r="BG4" s="77">
        <f t="shared" si="2"/>
        <v>0</v>
      </c>
      <c r="BH4" s="21">
        <f>SUBTOTAL(2,BH9:BH756)</f>
        <v>1</v>
      </c>
      <c r="BI4" s="20"/>
      <c r="BW4" s="19" t="s">
        <v>6989</v>
      </c>
      <c r="BX4" s="21">
        <f>SUBTOTAL(2,BB9:BB756)</f>
        <v>1</v>
      </c>
      <c r="BY4" s="21">
        <f>SUBTOTAL(9,BY9:BY756)</f>
        <v>0</v>
      </c>
      <c r="BZ4" s="21">
        <f t="shared" ref="BZ4:CD4" si="3">SUBTOTAL(9,BZ9:BZ756)</f>
        <v>0</v>
      </c>
      <c r="CA4" s="21">
        <f t="shared" si="3"/>
        <v>0</v>
      </c>
      <c r="CB4" s="21">
        <f t="shared" si="3"/>
        <v>0</v>
      </c>
      <c r="CC4" s="21">
        <f t="shared" si="3"/>
        <v>0</v>
      </c>
      <c r="CD4" s="21">
        <f t="shared" si="3"/>
        <v>0</v>
      </c>
    </row>
    <row r="5" spans="1:10524" ht="23.25" x14ac:dyDescent="0.35">
      <c r="J5" s="78">
        <f>+O5*2.5</f>
        <v>435.02499999999998</v>
      </c>
      <c r="M5" s="19" t="s">
        <v>3353</v>
      </c>
      <c r="N5" s="20">
        <f>SUBTOTAL(9,BH9:BH756)</f>
        <v>2146.44</v>
      </c>
      <c r="O5" s="20">
        <f>SUBTOTAL(9,BM9:BM756)</f>
        <v>174.01</v>
      </c>
      <c r="P5" s="21">
        <f>SUBTOTAL(2,BH9:BH756)</f>
        <v>1</v>
      </c>
      <c r="Q5" s="35">
        <f>+O5/N5</f>
        <v>8.1069119099532239E-2</v>
      </c>
      <c r="R5" s="53">
        <f>+N5/P5</f>
        <v>2146.44</v>
      </c>
      <c r="S5" s="20">
        <f>O5/P5</f>
        <v>174.01</v>
      </c>
      <c r="BA5" s="22">
        <f>+BA4/BA3</f>
        <v>0</v>
      </c>
      <c r="BB5" s="22">
        <f t="shared" ref="BB5:BH5" si="4">+BB4/BB3</f>
        <v>0</v>
      </c>
      <c r="BC5" s="22">
        <f t="shared" si="4"/>
        <v>0</v>
      </c>
      <c r="BD5" s="22">
        <f t="shared" si="4"/>
        <v>0</v>
      </c>
      <c r="BE5" s="22">
        <f t="shared" si="4"/>
        <v>0</v>
      </c>
      <c r="BF5" s="22">
        <f t="shared" si="4"/>
        <v>0</v>
      </c>
      <c r="BG5" s="22">
        <f t="shared" si="4"/>
        <v>0</v>
      </c>
      <c r="BH5" s="22">
        <f t="shared" si="4"/>
        <v>1.3368983957219251E-3</v>
      </c>
      <c r="BI5" s="20"/>
      <c r="BW5" s="21"/>
      <c r="BX5" s="22">
        <f>+BX4/BX3</f>
        <v>1.3368983957219251E-3</v>
      </c>
      <c r="BY5" s="22">
        <f t="shared" ref="BY5:CD5" si="5">+BY4/BY3</f>
        <v>0</v>
      </c>
      <c r="BZ5" s="22">
        <f t="shared" si="5"/>
        <v>0</v>
      </c>
      <c r="CA5" s="22">
        <f t="shared" si="5"/>
        <v>0</v>
      </c>
      <c r="CB5" s="22">
        <f t="shared" si="5"/>
        <v>0</v>
      </c>
      <c r="CC5" s="22">
        <f t="shared" si="5"/>
        <v>0</v>
      </c>
      <c r="CD5" s="22">
        <f t="shared" si="5"/>
        <v>0</v>
      </c>
    </row>
    <row r="6" spans="1:10524" x14ac:dyDescent="0.25">
      <c r="M6"/>
      <c r="N6" s="22">
        <f>+N5/N4</f>
        <v>6.8939131837915668E-3</v>
      </c>
      <c r="O6" s="22">
        <f>+O5/O4</f>
        <v>3.2544437904759873E-3</v>
      </c>
      <c r="P6" s="22">
        <f>+P5/P4</f>
        <v>1.3368983957219251E-3</v>
      </c>
      <c r="Q6" s="22">
        <f>+P5/P4</f>
        <v>1.3368983957219251E-3</v>
      </c>
      <c r="R6" s="22">
        <f t="shared" ref="R6:S6" si="6">+R5/R4</f>
        <v>5.1566470614760922</v>
      </c>
      <c r="S6" s="22">
        <f t="shared" si="6"/>
        <v>2.4343239552760383</v>
      </c>
      <c r="BI6" s="22"/>
    </row>
    <row r="8" spans="1:10524" ht="23.45" customHeight="1" x14ac:dyDescent="0.25">
      <c r="A8" s="71" t="s">
        <v>0</v>
      </c>
      <c r="B8" s="2" t="s">
        <v>1</v>
      </c>
      <c r="C8" s="2" t="s">
        <v>2</v>
      </c>
      <c r="D8" s="2" t="s">
        <v>3</v>
      </c>
      <c r="E8" s="2" t="s">
        <v>4</v>
      </c>
      <c r="F8" s="2" t="s">
        <v>5</v>
      </c>
      <c r="G8" s="2" t="s">
        <v>6</v>
      </c>
      <c r="H8" s="2" t="s">
        <v>7</v>
      </c>
      <c r="I8" s="2" t="s">
        <v>8</v>
      </c>
      <c r="J8" s="79" t="s">
        <v>9</v>
      </c>
      <c r="K8" s="3" t="s">
        <v>10</v>
      </c>
      <c r="L8" s="79" t="s">
        <v>11</v>
      </c>
      <c r="M8" s="79" t="s">
        <v>12</v>
      </c>
      <c r="N8" s="79" t="s">
        <v>13</v>
      </c>
      <c r="O8" s="2" t="s">
        <v>14</v>
      </c>
      <c r="P8" s="2" t="s">
        <v>15</v>
      </c>
      <c r="Q8" s="4" t="s">
        <v>16</v>
      </c>
      <c r="R8" s="2" t="s">
        <v>17</v>
      </c>
      <c r="S8" s="2" t="s">
        <v>18</v>
      </c>
      <c r="T8" s="2" t="s">
        <v>19</v>
      </c>
      <c r="U8" s="79" t="s">
        <v>20</v>
      </c>
      <c r="V8" s="79" t="s">
        <v>21</v>
      </c>
      <c r="W8" s="79" t="s">
        <v>22</v>
      </c>
      <c r="X8" s="79" t="s">
        <v>23</v>
      </c>
      <c r="Y8" s="79" t="s">
        <v>24</v>
      </c>
      <c r="Z8" s="2" t="s">
        <v>25</v>
      </c>
      <c r="AA8" s="2" t="s">
        <v>26</v>
      </c>
      <c r="AB8" s="79" t="s">
        <v>27</v>
      </c>
      <c r="AC8" s="79" t="s">
        <v>28</v>
      </c>
      <c r="AD8" s="79" t="s">
        <v>29</v>
      </c>
      <c r="AE8" s="79" t="s">
        <v>30</v>
      </c>
      <c r="AF8" s="79" t="s">
        <v>31</v>
      </c>
      <c r="AG8" s="79" t="s">
        <v>32</v>
      </c>
      <c r="AH8" s="79" t="s">
        <v>33</v>
      </c>
      <c r="AI8" s="79" t="s">
        <v>34</v>
      </c>
      <c r="AJ8" s="79" t="s">
        <v>35</v>
      </c>
      <c r="AK8" s="2" t="s">
        <v>36</v>
      </c>
      <c r="AL8" s="79" t="s">
        <v>37</v>
      </c>
      <c r="AM8" s="79" t="s">
        <v>38</v>
      </c>
      <c r="AN8" s="79" t="s">
        <v>39</v>
      </c>
      <c r="AO8" s="79" t="s">
        <v>40</v>
      </c>
      <c r="AP8" s="79" t="s">
        <v>41</v>
      </c>
      <c r="AQ8" s="79" t="s">
        <v>42</v>
      </c>
      <c r="AR8" s="79" t="s">
        <v>43</v>
      </c>
      <c r="AS8" s="79" t="s">
        <v>44</v>
      </c>
      <c r="AT8" s="79" t="s">
        <v>45</v>
      </c>
      <c r="AU8" s="79" t="s">
        <v>46</v>
      </c>
      <c r="AV8" s="79" t="s">
        <v>47</v>
      </c>
      <c r="AW8" s="79" t="s">
        <v>48</v>
      </c>
      <c r="AX8" s="79" t="s">
        <v>49</v>
      </c>
      <c r="AY8" s="79" t="s">
        <v>50</v>
      </c>
      <c r="AZ8" s="79" t="s">
        <v>51</v>
      </c>
      <c r="BA8" s="80" t="s">
        <v>52</v>
      </c>
      <c r="BB8" s="80" t="s">
        <v>53</v>
      </c>
      <c r="BC8" s="81" t="s">
        <v>54</v>
      </c>
      <c r="BD8" s="82" t="s">
        <v>55</v>
      </c>
      <c r="BE8" s="82" t="s">
        <v>56</v>
      </c>
      <c r="BF8" s="82" t="s">
        <v>57</v>
      </c>
      <c r="BG8" s="82" t="s">
        <v>58</v>
      </c>
      <c r="BH8" s="83" t="s">
        <v>59</v>
      </c>
      <c r="BI8" s="84" t="s">
        <v>3396</v>
      </c>
      <c r="BJ8" s="4" t="s">
        <v>3397</v>
      </c>
      <c r="BK8" s="85" t="s">
        <v>4097</v>
      </c>
      <c r="BL8" s="85" t="s">
        <v>4098</v>
      </c>
      <c r="BM8" s="4" t="s">
        <v>3398</v>
      </c>
      <c r="BN8" s="86" t="s">
        <v>3399</v>
      </c>
      <c r="BO8" s="4" t="s">
        <v>6973</v>
      </c>
      <c r="BP8" s="4" t="s">
        <v>6974</v>
      </c>
      <c r="BQ8" s="4" t="s">
        <v>6975</v>
      </c>
      <c r="BR8" s="4" t="s">
        <v>6976</v>
      </c>
      <c r="BS8" s="4" t="s">
        <v>6977</v>
      </c>
      <c r="BT8" s="4" t="s">
        <v>6978</v>
      </c>
      <c r="BU8" s="4" t="s">
        <v>6979</v>
      </c>
      <c r="BV8" s="4" t="s">
        <v>6980</v>
      </c>
      <c r="BW8" s="4" t="s">
        <v>6981</v>
      </c>
      <c r="BX8" s="4" t="s">
        <v>6982</v>
      </c>
      <c r="BY8" s="80" t="s">
        <v>6983</v>
      </c>
      <c r="BZ8" s="80" t="s">
        <v>6984</v>
      </c>
      <c r="CA8" s="80" t="s">
        <v>6985</v>
      </c>
      <c r="CB8" s="80" t="s">
        <v>6986</v>
      </c>
      <c r="CC8" s="80" t="s">
        <v>6987</v>
      </c>
      <c r="CD8" s="86" t="s">
        <v>6988</v>
      </c>
      <c r="CE8" s="51"/>
      <c r="CF8" s="51"/>
      <c r="CG8" s="52"/>
      <c r="CH8" s="51"/>
      <c r="CI8" s="51"/>
      <c r="CJ8" s="51"/>
      <c r="CK8" s="51"/>
      <c r="CL8" s="51"/>
      <c r="CM8" s="48"/>
      <c r="CN8" s="51"/>
      <c r="CO8" s="51"/>
      <c r="CP8" s="51"/>
      <c r="CQ8" s="51"/>
      <c r="CR8" s="51"/>
      <c r="CS8" s="51"/>
      <c r="CT8" s="51"/>
      <c r="CU8" s="51"/>
      <c r="CV8" s="51"/>
      <c r="CW8" s="51"/>
      <c r="CX8" s="51"/>
      <c r="CY8" s="51"/>
      <c r="CZ8" s="51"/>
      <c r="DA8" s="51"/>
      <c r="DB8" s="51"/>
      <c r="DC8" s="51"/>
      <c r="DD8" s="51"/>
      <c r="DE8" s="51"/>
      <c r="DF8" s="51"/>
      <c r="DG8" s="51"/>
      <c r="DH8" s="51"/>
      <c r="DI8" s="51"/>
      <c r="DJ8" s="51"/>
      <c r="DK8" s="51"/>
      <c r="DL8" s="51"/>
      <c r="DM8" s="51"/>
      <c r="DN8" s="51"/>
      <c r="DO8" s="51"/>
      <c r="DP8" s="51"/>
      <c r="DQ8" s="51"/>
      <c r="DR8" s="51"/>
      <c r="DS8" s="51"/>
      <c r="DT8" s="51"/>
      <c r="DU8" s="51"/>
      <c r="DV8" s="51"/>
      <c r="DW8" s="51"/>
      <c r="DX8" s="51"/>
      <c r="DY8" s="51"/>
      <c r="DZ8" s="51"/>
      <c r="EA8" s="51"/>
      <c r="EB8" s="51"/>
      <c r="EC8" s="51"/>
      <c r="ED8" s="51"/>
      <c r="EE8" s="51"/>
      <c r="EF8" s="51"/>
      <c r="EG8" s="51"/>
      <c r="EH8" s="51"/>
      <c r="EI8" s="51"/>
      <c r="EJ8" s="51"/>
      <c r="EK8" s="51"/>
      <c r="EL8" s="51"/>
      <c r="EM8" s="52"/>
      <c r="EN8" s="47"/>
      <c r="EO8" s="47"/>
      <c r="EP8" s="47"/>
      <c r="EQ8" s="47"/>
      <c r="ER8" s="47"/>
      <c r="ES8" s="48"/>
      <c r="ET8" s="48"/>
      <c r="EU8" s="48"/>
      <c r="EV8" s="49"/>
      <c r="EW8" s="50"/>
      <c r="EX8" s="51"/>
      <c r="EY8" s="4" t="s">
        <v>3398</v>
      </c>
      <c r="EZ8" s="46" t="s">
        <v>3399</v>
      </c>
      <c r="FA8" s="1" t="s">
        <v>0</v>
      </c>
      <c r="FB8" s="2" t="s">
        <v>1</v>
      </c>
      <c r="FC8" s="2" t="s">
        <v>2</v>
      </c>
      <c r="FD8" s="2" t="s">
        <v>3</v>
      </c>
      <c r="FE8" s="2" t="s">
        <v>4</v>
      </c>
      <c r="FF8" s="2" t="s">
        <v>5</v>
      </c>
      <c r="FG8" s="2" t="s">
        <v>6</v>
      </c>
      <c r="FH8" s="2" t="s">
        <v>7</v>
      </c>
      <c r="FI8" s="2" t="s">
        <v>8</v>
      </c>
      <c r="FJ8" s="2" t="s">
        <v>9</v>
      </c>
      <c r="FK8" s="3" t="s">
        <v>10</v>
      </c>
      <c r="FL8" s="2" t="s">
        <v>11</v>
      </c>
      <c r="FM8" s="2" t="s">
        <v>12</v>
      </c>
      <c r="FN8" s="2" t="s">
        <v>13</v>
      </c>
      <c r="FO8" s="2" t="s">
        <v>14</v>
      </c>
      <c r="FP8" s="2" t="s">
        <v>15</v>
      </c>
      <c r="FQ8" s="4" t="s">
        <v>16</v>
      </c>
      <c r="FR8" s="2" t="s">
        <v>17</v>
      </c>
      <c r="FS8" s="2" t="s">
        <v>18</v>
      </c>
      <c r="FT8" s="2" t="s">
        <v>19</v>
      </c>
      <c r="FU8" s="2" t="s">
        <v>20</v>
      </c>
      <c r="FV8" s="2" t="s">
        <v>21</v>
      </c>
      <c r="FW8" s="2" t="s">
        <v>22</v>
      </c>
      <c r="FX8" s="2" t="s">
        <v>23</v>
      </c>
      <c r="FY8" s="2" t="s">
        <v>24</v>
      </c>
      <c r="FZ8" s="2" t="s">
        <v>25</v>
      </c>
      <c r="GA8" s="2" t="s">
        <v>26</v>
      </c>
      <c r="GB8" s="2" t="s">
        <v>27</v>
      </c>
      <c r="GC8" s="2" t="s">
        <v>28</v>
      </c>
      <c r="GD8" s="2" t="s">
        <v>29</v>
      </c>
      <c r="GE8" s="2" t="s">
        <v>30</v>
      </c>
      <c r="GF8" s="2" t="s">
        <v>31</v>
      </c>
      <c r="GG8" s="2" t="s">
        <v>32</v>
      </c>
      <c r="GH8" s="2" t="s">
        <v>33</v>
      </c>
      <c r="GI8" s="2" t="s">
        <v>34</v>
      </c>
      <c r="GJ8" s="2" t="s">
        <v>35</v>
      </c>
      <c r="GK8" s="2" t="s">
        <v>36</v>
      </c>
      <c r="GL8" s="2" t="s">
        <v>37</v>
      </c>
      <c r="GM8" s="2" t="s">
        <v>38</v>
      </c>
      <c r="GN8" s="2" t="s">
        <v>39</v>
      </c>
      <c r="GO8" s="2" t="s">
        <v>40</v>
      </c>
      <c r="GP8" s="2" t="s">
        <v>41</v>
      </c>
      <c r="GQ8" s="2" t="s">
        <v>42</v>
      </c>
      <c r="GR8" s="2" t="s">
        <v>43</v>
      </c>
      <c r="GS8" s="2" t="s">
        <v>44</v>
      </c>
      <c r="GT8" s="2" t="s">
        <v>45</v>
      </c>
      <c r="GU8" s="2" t="s">
        <v>46</v>
      </c>
      <c r="GV8" s="2" t="s">
        <v>47</v>
      </c>
      <c r="GW8" s="2" t="s">
        <v>48</v>
      </c>
      <c r="GX8" s="2" t="s">
        <v>49</v>
      </c>
      <c r="GY8" s="2" t="s">
        <v>50</v>
      </c>
      <c r="GZ8" s="2" t="s">
        <v>51</v>
      </c>
      <c r="HA8" s="2" t="s">
        <v>52</v>
      </c>
      <c r="HB8" s="2" t="s">
        <v>53</v>
      </c>
      <c r="HC8" s="3" t="s">
        <v>54</v>
      </c>
      <c r="HD8" s="5" t="s">
        <v>55</v>
      </c>
      <c r="HE8" s="5" t="s">
        <v>56</v>
      </c>
      <c r="HF8" s="5" t="s">
        <v>57</v>
      </c>
      <c r="HG8" s="5" t="s">
        <v>58</v>
      </c>
      <c r="HH8" s="5" t="s">
        <v>59</v>
      </c>
      <c r="HI8" s="4" t="s">
        <v>3396</v>
      </c>
      <c r="HJ8" s="4" t="s">
        <v>3397</v>
      </c>
      <c r="HK8" s="4" t="s">
        <v>3398</v>
      </c>
      <c r="HL8" s="46" t="s">
        <v>3399</v>
      </c>
      <c r="HM8" s="1" t="s">
        <v>0</v>
      </c>
      <c r="HN8" s="2" t="s">
        <v>1</v>
      </c>
      <c r="HO8" s="2" t="s">
        <v>2</v>
      </c>
      <c r="HP8" s="2" t="s">
        <v>3</v>
      </c>
      <c r="HQ8" s="2" t="s">
        <v>4</v>
      </c>
      <c r="HR8" s="2" t="s">
        <v>5</v>
      </c>
      <c r="HS8" s="2" t="s">
        <v>6</v>
      </c>
      <c r="HT8" s="2" t="s">
        <v>7</v>
      </c>
      <c r="HU8" s="2" t="s">
        <v>8</v>
      </c>
      <c r="HV8" s="2" t="s">
        <v>9</v>
      </c>
      <c r="HW8" s="3" t="s">
        <v>10</v>
      </c>
      <c r="HX8" s="2" t="s">
        <v>11</v>
      </c>
      <c r="HY8" s="2" t="s">
        <v>12</v>
      </c>
      <c r="HZ8" s="2" t="s">
        <v>13</v>
      </c>
      <c r="IA8" s="2" t="s">
        <v>14</v>
      </c>
      <c r="IB8" s="2" t="s">
        <v>15</v>
      </c>
      <c r="IC8" s="4" t="s">
        <v>16</v>
      </c>
      <c r="ID8" s="2" t="s">
        <v>17</v>
      </c>
      <c r="IE8" s="2" t="s">
        <v>18</v>
      </c>
      <c r="IF8" s="2" t="s">
        <v>19</v>
      </c>
      <c r="IG8" s="2" t="s">
        <v>20</v>
      </c>
      <c r="IH8" s="2" t="s">
        <v>21</v>
      </c>
      <c r="II8" s="2" t="s">
        <v>22</v>
      </c>
      <c r="IJ8" s="2" t="s">
        <v>23</v>
      </c>
      <c r="IK8" s="2" t="s">
        <v>24</v>
      </c>
      <c r="IL8" s="2" t="s">
        <v>25</v>
      </c>
      <c r="IM8" s="2" t="s">
        <v>26</v>
      </c>
      <c r="IN8" s="2" t="s">
        <v>27</v>
      </c>
      <c r="IO8" s="2" t="s">
        <v>28</v>
      </c>
      <c r="IP8" s="2" t="s">
        <v>29</v>
      </c>
      <c r="IQ8" s="2" t="s">
        <v>30</v>
      </c>
      <c r="IR8" s="2" t="s">
        <v>31</v>
      </c>
      <c r="IS8" s="2" t="s">
        <v>32</v>
      </c>
      <c r="IT8" s="2" t="s">
        <v>33</v>
      </c>
      <c r="IU8" s="2" t="s">
        <v>34</v>
      </c>
      <c r="IV8" s="2" t="s">
        <v>35</v>
      </c>
      <c r="IW8" s="2" t="s">
        <v>36</v>
      </c>
      <c r="IX8" s="2" t="s">
        <v>37</v>
      </c>
      <c r="IY8" s="2" t="s">
        <v>38</v>
      </c>
      <c r="IZ8" s="2" t="s">
        <v>39</v>
      </c>
      <c r="JA8" s="2" t="s">
        <v>40</v>
      </c>
      <c r="JB8" s="2" t="s">
        <v>41</v>
      </c>
      <c r="JC8" s="2" t="s">
        <v>42</v>
      </c>
      <c r="JD8" s="2" t="s">
        <v>43</v>
      </c>
      <c r="JE8" s="2" t="s">
        <v>44</v>
      </c>
      <c r="JF8" s="2" t="s">
        <v>45</v>
      </c>
      <c r="JG8" s="2" t="s">
        <v>46</v>
      </c>
      <c r="JH8" s="2" t="s">
        <v>47</v>
      </c>
      <c r="JI8" s="2" t="s">
        <v>48</v>
      </c>
      <c r="JJ8" s="2" t="s">
        <v>49</v>
      </c>
      <c r="JK8" s="2" t="s">
        <v>50</v>
      </c>
      <c r="JL8" s="2" t="s">
        <v>51</v>
      </c>
      <c r="JM8" s="2" t="s">
        <v>52</v>
      </c>
      <c r="JN8" s="2" t="s">
        <v>53</v>
      </c>
      <c r="JO8" s="3" t="s">
        <v>54</v>
      </c>
      <c r="JP8" s="5" t="s">
        <v>55</v>
      </c>
      <c r="JQ8" s="5" t="s">
        <v>56</v>
      </c>
      <c r="JR8" s="5" t="s">
        <v>57</v>
      </c>
      <c r="JS8" s="5" t="s">
        <v>58</v>
      </c>
      <c r="JT8" s="5" t="s">
        <v>59</v>
      </c>
      <c r="JU8" s="4" t="s">
        <v>3396</v>
      </c>
      <c r="JV8" s="4" t="s">
        <v>3397</v>
      </c>
      <c r="JW8" s="4" t="s">
        <v>3398</v>
      </c>
      <c r="JX8" s="46" t="s">
        <v>3399</v>
      </c>
      <c r="JY8" s="1" t="s">
        <v>0</v>
      </c>
      <c r="JZ8" s="2" t="s">
        <v>1</v>
      </c>
      <c r="KA8" s="2" t="s">
        <v>2</v>
      </c>
      <c r="KB8" s="2" t="s">
        <v>3</v>
      </c>
      <c r="KC8" s="2" t="s">
        <v>4</v>
      </c>
      <c r="KD8" s="2" t="s">
        <v>5</v>
      </c>
      <c r="KE8" s="2" t="s">
        <v>6</v>
      </c>
      <c r="KF8" s="2" t="s">
        <v>7</v>
      </c>
      <c r="KG8" s="2" t="s">
        <v>8</v>
      </c>
      <c r="KH8" s="2" t="s">
        <v>9</v>
      </c>
      <c r="KI8" s="3" t="s">
        <v>10</v>
      </c>
      <c r="KJ8" s="2" t="s">
        <v>11</v>
      </c>
      <c r="KK8" s="2" t="s">
        <v>12</v>
      </c>
      <c r="KL8" s="2" t="s">
        <v>13</v>
      </c>
      <c r="KM8" s="2" t="s">
        <v>14</v>
      </c>
      <c r="KN8" s="2" t="s">
        <v>15</v>
      </c>
      <c r="KO8" s="4" t="s">
        <v>16</v>
      </c>
      <c r="KP8" s="2" t="s">
        <v>17</v>
      </c>
      <c r="KQ8" s="2" t="s">
        <v>18</v>
      </c>
      <c r="KR8" s="2" t="s">
        <v>19</v>
      </c>
      <c r="KS8" s="2" t="s">
        <v>20</v>
      </c>
      <c r="KT8" s="2" t="s">
        <v>21</v>
      </c>
      <c r="KU8" s="2" t="s">
        <v>22</v>
      </c>
      <c r="KV8" s="2" t="s">
        <v>23</v>
      </c>
      <c r="KW8" s="2" t="s">
        <v>24</v>
      </c>
      <c r="KX8" s="2" t="s">
        <v>25</v>
      </c>
      <c r="KY8" s="2" t="s">
        <v>26</v>
      </c>
      <c r="KZ8" s="2" t="s">
        <v>27</v>
      </c>
      <c r="LA8" s="2" t="s">
        <v>28</v>
      </c>
      <c r="LB8" s="2" t="s">
        <v>29</v>
      </c>
      <c r="LC8" s="2" t="s">
        <v>30</v>
      </c>
      <c r="LD8" s="2" t="s">
        <v>31</v>
      </c>
      <c r="LE8" s="2" t="s">
        <v>32</v>
      </c>
      <c r="LF8" s="2" t="s">
        <v>33</v>
      </c>
      <c r="LG8" s="2" t="s">
        <v>34</v>
      </c>
      <c r="LH8" s="2" t="s">
        <v>35</v>
      </c>
      <c r="LI8" s="2" t="s">
        <v>36</v>
      </c>
      <c r="LJ8" s="2" t="s">
        <v>37</v>
      </c>
      <c r="LK8" s="2" t="s">
        <v>38</v>
      </c>
      <c r="LL8" s="2" t="s">
        <v>39</v>
      </c>
      <c r="LM8" s="2" t="s">
        <v>40</v>
      </c>
      <c r="LN8" s="2" t="s">
        <v>41</v>
      </c>
      <c r="LO8" s="2" t="s">
        <v>42</v>
      </c>
      <c r="LP8" s="2" t="s">
        <v>43</v>
      </c>
      <c r="LQ8" s="2" t="s">
        <v>44</v>
      </c>
      <c r="LR8" s="2" t="s">
        <v>45</v>
      </c>
      <c r="LS8" s="2" t="s">
        <v>46</v>
      </c>
      <c r="LT8" s="2" t="s">
        <v>47</v>
      </c>
      <c r="LU8" s="2" t="s">
        <v>48</v>
      </c>
      <c r="LV8" s="2" t="s">
        <v>49</v>
      </c>
      <c r="LW8" s="2" t="s">
        <v>50</v>
      </c>
      <c r="LX8" s="2" t="s">
        <v>51</v>
      </c>
      <c r="LY8" s="2" t="s">
        <v>52</v>
      </c>
      <c r="LZ8" s="2" t="s">
        <v>53</v>
      </c>
      <c r="MA8" s="3" t="s">
        <v>54</v>
      </c>
      <c r="MB8" s="5" t="s">
        <v>55</v>
      </c>
      <c r="MC8" s="5" t="s">
        <v>56</v>
      </c>
      <c r="MD8" s="5" t="s">
        <v>57</v>
      </c>
      <c r="ME8" s="5" t="s">
        <v>58</v>
      </c>
      <c r="MF8" s="5" t="s">
        <v>59</v>
      </c>
      <c r="MG8" s="4" t="s">
        <v>3396</v>
      </c>
      <c r="MH8" s="4" t="s">
        <v>3397</v>
      </c>
      <c r="MI8" s="4" t="s">
        <v>3398</v>
      </c>
      <c r="MJ8" s="46" t="s">
        <v>3399</v>
      </c>
      <c r="MK8" s="1" t="s">
        <v>0</v>
      </c>
      <c r="ML8" s="2" t="s">
        <v>1</v>
      </c>
      <c r="MM8" s="2" t="s">
        <v>2</v>
      </c>
      <c r="MN8" s="2" t="s">
        <v>3</v>
      </c>
      <c r="MO8" s="2" t="s">
        <v>4</v>
      </c>
      <c r="MP8" s="2" t="s">
        <v>5</v>
      </c>
      <c r="MQ8" s="2" t="s">
        <v>6</v>
      </c>
      <c r="MR8" s="2" t="s">
        <v>7</v>
      </c>
      <c r="MS8" s="2" t="s">
        <v>8</v>
      </c>
      <c r="MT8" s="2" t="s">
        <v>9</v>
      </c>
      <c r="MU8" s="3" t="s">
        <v>10</v>
      </c>
      <c r="MV8" s="2" t="s">
        <v>11</v>
      </c>
      <c r="MW8" s="2" t="s">
        <v>12</v>
      </c>
      <c r="MX8" s="2" t="s">
        <v>13</v>
      </c>
      <c r="MY8" s="2" t="s">
        <v>14</v>
      </c>
      <c r="MZ8" s="2" t="s">
        <v>15</v>
      </c>
      <c r="NA8" s="4" t="s">
        <v>16</v>
      </c>
      <c r="NB8" s="2" t="s">
        <v>17</v>
      </c>
      <c r="NC8" s="2" t="s">
        <v>18</v>
      </c>
      <c r="ND8" s="2" t="s">
        <v>19</v>
      </c>
      <c r="NE8" s="2" t="s">
        <v>20</v>
      </c>
      <c r="NF8" s="2" t="s">
        <v>21</v>
      </c>
      <c r="NG8" s="2" t="s">
        <v>22</v>
      </c>
      <c r="NH8" s="2" t="s">
        <v>23</v>
      </c>
      <c r="NI8" s="2" t="s">
        <v>24</v>
      </c>
      <c r="NJ8" s="2" t="s">
        <v>25</v>
      </c>
      <c r="NK8" s="2" t="s">
        <v>26</v>
      </c>
      <c r="NL8" s="2" t="s">
        <v>27</v>
      </c>
      <c r="NM8" s="2" t="s">
        <v>28</v>
      </c>
      <c r="NN8" s="2" t="s">
        <v>29</v>
      </c>
      <c r="NO8" s="2" t="s">
        <v>30</v>
      </c>
      <c r="NP8" s="2" t="s">
        <v>31</v>
      </c>
      <c r="NQ8" s="2" t="s">
        <v>32</v>
      </c>
      <c r="NR8" s="2" t="s">
        <v>33</v>
      </c>
      <c r="NS8" s="2" t="s">
        <v>34</v>
      </c>
      <c r="NT8" s="2" t="s">
        <v>35</v>
      </c>
      <c r="NU8" s="2" t="s">
        <v>36</v>
      </c>
      <c r="NV8" s="2" t="s">
        <v>37</v>
      </c>
      <c r="NW8" s="2" t="s">
        <v>38</v>
      </c>
      <c r="NX8" s="2" t="s">
        <v>39</v>
      </c>
      <c r="NY8" s="2" t="s">
        <v>40</v>
      </c>
      <c r="NZ8" s="2" t="s">
        <v>41</v>
      </c>
      <c r="OA8" s="2" t="s">
        <v>42</v>
      </c>
      <c r="OB8" s="2" t="s">
        <v>43</v>
      </c>
      <c r="OC8" s="2" t="s">
        <v>44</v>
      </c>
      <c r="OD8" s="2" t="s">
        <v>45</v>
      </c>
      <c r="OE8" s="2" t="s">
        <v>46</v>
      </c>
      <c r="OF8" s="2" t="s">
        <v>47</v>
      </c>
      <c r="OG8" s="2" t="s">
        <v>48</v>
      </c>
      <c r="OH8" s="2" t="s">
        <v>49</v>
      </c>
      <c r="OI8" s="2" t="s">
        <v>50</v>
      </c>
      <c r="OJ8" s="2" t="s">
        <v>51</v>
      </c>
      <c r="OK8" s="2" t="s">
        <v>52</v>
      </c>
      <c r="OL8" s="2" t="s">
        <v>53</v>
      </c>
      <c r="OM8" s="3" t="s">
        <v>54</v>
      </c>
      <c r="ON8" s="5" t="s">
        <v>55</v>
      </c>
      <c r="OO8" s="5" t="s">
        <v>56</v>
      </c>
      <c r="OP8" s="5" t="s">
        <v>57</v>
      </c>
      <c r="OQ8" s="5" t="s">
        <v>58</v>
      </c>
      <c r="OR8" s="5" t="s">
        <v>59</v>
      </c>
      <c r="OS8" s="4" t="s">
        <v>3396</v>
      </c>
      <c r="OT8" s="4" t="s">
        <v>3397</v>
      </c>
      <c r="OU8" s="4" t="s">
        <v>3398</v>
      </c>
      <c r="OV8" s="46" t="s">
        <v>3399</v>
      </c>
      <c r="OW8" s="1" t="s">
        <v>0</v>
      </c>
      <c r="OX8" s="2" t="s">
        <v>1</v>
      </c>
      <c r="OY8" s="2" t="s">
        <v>2</v>
      </c>
      <c r="OZ8" s="2" t="s">
        <v>3</v>
      </c>
      <c r="PA8" s="2" t="s">
        <v>4</v>
      </c>
      <c r="PB8" s="2" t="s">
        <v>5</v>
      </c>
      <c r="PC8" s="2" t="s">
        <v>6</v>
      </c>
      <c r="PD8" s="2" t="s">
        <v>7</v>
      </c>
      <c r="PE8" s="2" t="s">
        <v>8</v>
      </c>
      <c r="PF8" s="2" t="s">
        <v>9</v>
      </c>
      <c r="PG8" s="3" t="s">
        <v>10</v>
      </c>
      <c r="PH8" s="2" t="s">
        <v>11</v>
      </c>
      <c r="PI8" s="2" t="s">
        <v>12</v>
      </c>
      <c r="PJ8" s="2" t="s">
        <v>13</v>
      </c>
      <c r="PK8" s="2" t="s">
        <v>14</v>
      </c>
      <c r="PL8" s="2" t="s">
        <v>15</v>
      </c>
      <c r="PM8" s="4" t="s">
        <v>16</v>
      </c>
      <c r="PN8" s="2" t="s">
        <v>17</v>
      </c>
      <c r="PO8" s="2" t="s">
        <v>18</v>
      </c>
      <c r="PP8" s="2" t="s">
        <v>19</v>
      </c>
      <c r="PQ8" s="2" t="s">
        <v>20</v>
      </c>
      <c r="PR8" s="2" t="s">
        <v>21</v>
      </c>
      <c r="PS8" s="2" t="s">
        <v>22</v>
      </c>
      <c r="PT8" s="2" t="s">
        <v>23</v>
      </c>
      <c r="PU8" s="2" t="s">
        <v>24</v>
      </c>
      <c r="PV8" s="2" t="s">
        <v>25</v>
      </c>
      <c r="PW8" s="2" t="s">
        <v>26</v>
      </c>
      <c r="PX8" s="2" t="s">
        <v>27</v>
      </c>
      <c r="PY8" s="2" t="s">
        <v>28</v>
      </c>
      <c r="PZ8" s="2" t="s">
        <v>29</v>
      </c>
      <c r="QA8" s="2" t="s">
        <v>30</v>
      </c>
      <c r="QB8" s="2" t="s">
        <v>31</v>
      </c>
      <c r="QC8" s="2" t="s">
        <v>32</v>
      </c>
      <c r="QD8" s="2" t="s">
        <v>33</v>
      </c>
      <c r="QE8" s="2" t="s">
        <v>34</v>
      </c>
      <c r="QF8" s="2" t="s">
        <v>35</v>
      </c>
      <c r="QG8" s="2" t="s">
        <v>36</v>
      </c>
      <c r="QH8" s="2" t="s">
        <v>37</v>
      </c>
      <c r="QI8" s="2" t="s">
        <v>38</v>
      </c>
      <c r="QJ8" s="2" t="s">
        <v>39</v>
      </c>
      <c r="QK8" s="2" t="s">
        <v>40</v>
      </c>
      <c r="QL8" s="2" t="s">
        <v>41</v>
      </c>
      <c r="QM8" s="2" t="s">
        <v>42</v>
      </c>
      <c r="QN8" s="2" t="s">
        <v>43</v>
      </c>
      <c r="QO8" s="2" t="s">
        <v>44</v>
      </c>
      <c r="QP8" s="2" t="s">
        <v>45</v>
      </c>
      <c r="QQ8" s="2" t="s">
        <v>46</v>
      </c>
      <c r="QR8" s="2" t="s">
        <v>47</v>
      </c>
      <c r="QS8" s="2" t="s">
        <v>48</v>
      </c>
      <c r="QT8" s="2" t="s">
        <v>49</v>
      </c>
      <c r="QU8" s="2" t="s">
        <v>50</v>
      </c>
      <c r="QV8" s="2" t="s">
        <v>51</v>
      </c>
      <c r="QW8" s="2" t="s">
        <v>52</v>
      </c>
      <c r="QX8" s="2" t="s">
        <v>53</v>
      </c>
      <c r="QY8" s="3" t="s">
        <v>54</v>
      </c>
      <c r="QZ8" s="5" t="s">
        <v>55</v>
      </c>
      <c r="RA8" s="5" t="s">
        <v>56</v>
      </c>
      <c r="RB8" s="5" t="s">
        <v>57</v>
      </c>
      <c r="RC8" s="5" t="s">
        <v>58</v>
      </c>
      <c r="RD8" s="5" t="s">
        <v>59</v>
      </c>
      <c r="RE8" s="4" t="s">
        <v>3396</v>
      </c>
      <c r="RF8" s="4" t="s">
        <v>3397</v>
      </c>
      <c r="RG8" s="4" t="s">
        <v>3398</v>
      </c>
      <c r="RH8" s="46" t="s">
        <v>3399</v>
      </c>
      <c r="RI8" s="1" t="s">
        <v>0</v>
      </c>
      <c r="RJ8" s="2" t="s">
        <v>1</v>
      </c>
      <c r="RK8" s="2" t="s">
        <v>2</v>
      </c>
      <c r="RL8" s="2" t="s">
        <v>3</v>
      </c>
      <c r="RM8" s="2" t="s">
        <v>4</v>
      </c>
      <c r="RN8" s="2" t="s">
        <v>5</v>
      </c>
      <c r="RO8" s="2" t="s">
        <v>6</v>
      </c>
      <c r="RP8" s="2" t="s">
        <v>7</v>
      </c>
      <c r="RQ8" s="2" t="s">
        <v>8</v>
      </c>
      <c r="RR8" s="2" t="s">
        <v>9</v>
      </c>
      <c r="RS8" s="3" t="s">
        <v>10</v>
      </c>
      <c r="RT8" s="2" t="s">
        <v>11</v>
      </c>
      <c r="RU8" s="2" t="s">
        <v>12</v>
      </c>
      <c r="RV8" s="2" t="s">
        <v>13</v>
      </c>
      <c r="RW8" s="2" t="s">
        <v>14</v>
      </c>
      <c r="RX8" s="2" t="s">
        <v>15</v>
      </c>
      <c r="RY8" s="4" t="s">
        <v>16</v>
      </c>
      <c r="RZ8" s="2" t="s">
        <v>17</v>
      </c>
      <c r="SA8" s="2" t="s">
        <v>18</v>
      </c>
      <c r="SB8" s="2" t="s">
        <v>19</v>
      </c>
      <c r="SC8" s="2" t="s">
        <v>20</v>
      </c>
      <c r="SD8" s="2" t="s">
        <v>21</v>
      </c>
      <c r="SE8" s="2" t="s">
        <v>22</v>
      </c>
      <c r="SF8" s="2" t="s">
        <v>23</v>
      </c>
      <c r="SG8" s="2" t="s">
        <v>24</v>
      </c>
      <c r="SH8" s="2" t="s">
        <v>25</v>
      </c>
      <c r="SI8" s="2" t="s">
        <v>26</v>
      </c>
      <c r="SJ8" s="2" t="s">
        <v>27</v>
      </c>
      <c r="SK8" s="2" t="s">
        <v>28</v>
      </c>
      <c r="SL8" s="2" t="s">
        <v>29</v>
      </c>
      <c r="SM8" s="2" t="s">
        <v>30</v>
      </c>
      <c r="SN8" s="2" t="s">
        <v>31</v>
      </c>
      <c r="SO8" s="2" t="s">
        <v>32</v>
      </c>
      <c r="SP8" s="2" t="s">
        <v>33</v>
      </c>
      <c r="SQ8" s="2" t="s">
        <v>34</v>
      </c>
      <c r="SR8" s="2" t="s">
        <v>35</v>
      </c>
      <c r="SS8" s="2" t="s">
        <v>36</v>
      </c>
      <c r="ST8" s="2" t="s">
        <v>37</v>
      </c>
      <c r="SU8" s="2" t="s">
        <v>38</v>
      </c>
      <c r="SV8" s="2" t="s">
        <v>39</v>
      </c>
      <c r="SW8" s="2" t="s">
        <v>40</v>
      </c>
      <c r="SX8" s="2" t="s">
        <v>41</v>
      </c>
      <c r="SY8" s="2" t="s">
        <v>42</v>
      </c>
      <c r="SZ8" s="2" t="s">
        <v>43</v>
      </c>
      <c r="TA8" s="2" t="s">
        <v>44</v>
      </c>
      <c r="TB8" s="2" t="s">
        <v>45</v>
      </c>
      <c r="TC8" s="2" t="s">
        <v>46</v>
      </c>
      <c r="TD8" s="2" t="s">
        <v>47</v>
      </c>
      <c r="TE8" s="2" t="s">
        <v>48</v>
      </c>
      <c r="TF8" s="2" t="s">
        <v>49</v>
      </c>
      <c r="TG8" s="2" t="s">
        <v>50</v>
      </c>
      <c r="TH8" s="2" t="s">
        <v>51</v>
      </c>
      <c r="TI8" s="2" t="s">
        <v>52</v>
      </c>
      <c r="TJ8" s="2" t="s">
        <v>53</v>
      </c>
      <c r="TK8" s="3" t="s">
        <v>54</v>
      </c>
      <c r="TL8" s="5" t="s">
        <v>55</v>
      </c>
      <c r="TM8" s="5" t="s">
        <v>56</v>
      </c>
      <c r="TN8" s="5" t="s">
        <v>57</v>
      </c>
      <c r="TO8" s="5" t="s">
        <v>58</v>
      </c>
      <c r="TP8" s="5" t="s">
        <v>59</v>
      </c>
      <c r="TQ8" s="4" t="s">
        <v>3396</v>
      </c>
      <c r="TR8" s="4" t="s">
        <v>3397</v>
      </c>
      <c r="TS8" s="4" t="s">
        <v>3398</v>
      </c>
      <c r="TT8" s="46" t="s">
        <v>3399</v>
      </c>
      <c r="TU8" s="1" t="s">
        <v>0</v>
      </c>
      <c r="TV8" s="2" t="s">
        <v>1</v>
      </c>
      <c r="TW8" s="2" t="s">
        <v>2</v>
      </c>
      <c r="TX8" s="2" t="s">
        <v>3</v>
      </c>
      <c r="TY8" s="2" t="s">
        <v>4</v>
      </c>
      <c r="TZ8" s="2" t="s">
        <v>5</v>
      </c>
      <c r="UA8" s="2" t="s">
        <v>6</v>
      </c>
      <c r="UB8" s="2" t="s">
        <v>7</v>
      </c>
      <c r="UC8" s="2" t="s">
        <v>8</v>
      </c>
      <c r="UD8" s="2" t="s">
        <v>9</v>
      </c>
      <c r="UE8" s="3" t="s">
        <v>10</v>
      </c>
      <c r="UF8" s="2" t="s">
        <v>11</v>
      </c>
      <c r="UG8" s="2" t="s">
        <v>12</v>
      </c>
      <c r="UH8" s="2" t="s">
        <v>13</v>
      </c>
      <c r="UI8" s="2" t="s">
        <v>14</v>
      </c>
      <c r="UJ8" s="2" t="s">
        <v>15</v>
      </c>
      <c r="UK8" s="4" t="s">
        <v>16</v>
      </c>
      <c r="UL8" s="2" t="s">
        <v>17</v>
      </c>
      <c r="UM8" s="2" t="s">
        <v>18</v>
      </c>
      <c r="UN8" s="2" t="s">
        <v>19</v>
      </c>
      <c r="UO8" s="2" t="s">
        <v>20</v>
      </c>
      <c r="UP8" s="2" t="s">
        <v>21</v>
      </c>
      <c r="UQ8" s="2" t="s">
        <v>22</v>
      </c>
      <c r="UR8" s="2" t="s">
        <v>23</v>
      </c>
      <c r="US8" s="2" t="s">
        <v>24</v>
      </c>
      <c r="UT8" s="2" t="s">
        <v>25</v>
      </c>
      <c r="UU8" s="2" t="s">
        <v>26</v>
      </c>
      <c r="UV8" s="2" t="s">
        <v>27</v>
      </c>
      <c r="UW8" s="2" t="s">
        <v>28</v>
      </c>
      <c r="UX8" s="2" t="s">
        <v>29</v>
      </c>
      <c r="UY8" s="2" t="s">
        <v>30</v>
      </c>
      <c r="UZ8" s="2" t="s">
        <v>31</v>
      </c>
      <c r="VA8" s="2" t="s">
        <v>32</v>
      </c>
      <c r="VB8" s="2" t="s">
        <v>33</v>
      </c>
      <c r="VC8" s="2" t="s">
        <v>34</v>
      </c>
      <c r="VD8" s="2" t="s">
        <v>35</v>
      </c>
      <c r="VE8" s="2" t="s">
        <v>36</v>
      </c>
      <c r="VF8" s="2" t="s">
        <v>37</v>
      </c>
      <c r="VG8" s="2" t="s">
        <v>38</v>
      </c>
      <c r="VH8" s="2" t="s">
        <v>39</v>
      </c>
      <c r="VI8" s="2" t="s">
        <v>40</v>
      </c>
      <c r="VJ8" s="2" t="s">
        <v>41</v>
      </c>
      <c r="VK8" s="2" t="s">
        <v>42</v>
      </c>
      <c r="VL8" s="2" t="s">
        <v>43</v>
      </c>
      <c r="VM8" s="2" t="s">
        <v>44</v>
      </c>
      <c r="VN8" s="2" t="s">
        <v>45</v>
      </c>
      <c r="VO8" s="2" t="s">
        <v>46</v>
      </c>
      <c r="VP8" s="2" t="s">
        <v>47</v>
      </c>
      <c r="VQ8" s="2" t="s">
        <v>48</v>
      </c>
      <c r="VR8" s="2" t="s">
        <v>49</v>
      </c>
      <c r="VS8" s="2" t="s">
        <v>50</v>
      </c>
      <c r="VT8" s="2" t="s">
        <v>51</v>
      </c>
      <c r="VU8" s="2" t="s">
        <v>52</v>
      </c>
      <c r="VV8" s="2" t="s">
        <v>53</v>
      </c>
      <c r="VW8" s="3" t="s">
        <v>54</v>
      </c>
      <c r="VX8" s="5" t="s">
        <v>55</v>
      </c>
      <c r="VY8" s="5" t="s">
        <v>56</v>
      </c>
      <c r="VZ8" s="5" t="s">
        <v>57</v>
      </c>
      <c r="WA8" s="5" t="s">
        <v>58</v>
      </c>
      <c r="WB8" s="5" t="s">
        <v>59</v>
      </c>
      <c r="WC8" s="4" t="s">
        <v>3396</v>
      </c>
      <c r="WD8" s="4" t="s">
        <v>3397</v>
      </c>
      <c r="WE8" s="4" t="s">
        <v>3398</v>
      </c>
      <c r="WF8" s="46" t="s">
        <v>3399</v>
      </c>
      <c r="WG8" s="1" t="s">
        <v>0</v>
      </c>
      <c r="WH8" s="2" t="s">
        <v>1</v>
      </c>
      <c r="WI8" s="2" t="s">
        <v>2</v>
      </c>
      <c r="WJ8" s="2" t="s">
        <v>3</v>
      </c>
      <c r="WK8" s="2" t="s">
        <v>4</v>
      </c>
      <c r="WL8" s="2" t="s">
        <v>5</v>
      </c>
      <c r="WM8" s="2" t="s">
        <v>6</v>
      </c>
      <c r="WN8" s="2" t="s">
        <v>7</v>
      </c>
      <c r="WO8" s="2" t="s">
        <v>8</v>
      </c>
      <c r="WP8" s="2" t="s">
        <v>9</v>
      </c>
      <c r="WQ8" s="3" t="s">
        <v>10</v>
      </c>
      <c r="WR8" s="2" t="s">
        <v>11</v>
      </c>
      <c r="WS8" s="2" t="s">
        <v>12</v>
      </c>
      <c r="WT8" s="2" t="s">
        <v>13</v>
      </c>
      <c r="WU8" s="2" t="s">
        <v>14</v>
      </c>
      <c r="WV8" s="2" t="s">
        <v>15</v>
      </c>
      <c r="WW8" s="4" t="s">
        <v>16</v>
      </c>
      <c r="WX8" s="2" t="s">
        <v>17</v>
      </c>
      <c r="WY8" s="2" t="s">
        <v>18</v>
      </c>
      <c r="WZ8" s="2" t="s">
        <v>19</v>
      </c>
      <c r="XA8" s="2" t="s">
        <v>20</v>
      </c>
      <c r="XB8" s="2" t="s">
        <v>21</v>
      </c>
      <c r="XC8" s="2" t="s">
        <v>22</v>
      </c>
      <c r="XD8" s="2" t="s">
        <v>23</v>
      </c>
      <c r="XE8" s="2" t="s">
        <v>24</v>
      </c>
      <c r="XF8" s="2" t="s">
        <v>25</v>
      </c>
      <c r="XG8" s="2" t="s">
        <v>26</v>
      </c>
      <c r="XH8" s="2" t="s">
        <v>27</v>
      </c>
      <c r="XI8" s="2" t="s">
        <v>28</v>
      </c>
      <c r="XJ8" s="2" t="s">
        <v>29</v>
      </c>
      <c r="XK8" s="2" t="s">
        <v>30</v>
      </c>
      <c r="XL8" s="2" t="s">
        <v>31</v>
      </c>
      <c r="XM8" s="2" t="s">
        <v>32</v>
      </c>
      <c r="XN8" s="2" t="s">
        <v>33</v>
      </c>
      <c r="XO8" s="2" t="s">
        <v>34</v>
      </c>
      <c r="XP8" s="2" t="s">
        <v>35</v>
      </c>
      <c r="XQ8" s="2" t="s">
        <v>36</v>
      </c>
      <c r="XR8" s="2" t="s">
        <v>37</v>
      </c>
      <c r="XS8" s="2" t="s">
        <v>38</v>
      </c>
      <c r="XT8" s="2" t="s">
        <v>39</v>
      </c>
      <c r="XU8" s="2" t="s">
        <v>40</v>
      </c>
      <c r="XV8" s="2" t="s">
        <v>41</v>
      </c>
      <c r="XW8" s="2" t="s">
        <v>42</v>
      </c>
      <c r="XX8" s="2" t="s">
        <v>43</v>
      </c>
      <c r="XY8" s="2" t="s">
        <v>44</v>
      </c>
      <c r="XZ8" s="2" t="s">
        <v>45</v>
      </c>
      <c r="YA8" s="2" t="s">
        <v>46</v>
      </c>
      <c r="YB8" s="2" t="s">
        <v>47</v>
      </c>
      <c r="YC8" s="2" t="s">
        <v>48</v>
      </c>
      <c r="YD8" s="2" t="s">
        <v>49</v>
      </c>
      <c r="YE8" s="2" t="s">
        <v>50</v>
      </c>
      <c r="YF8" s="2" t="s">
        <v>51</v>
      </c>
      <c r="YG8" s="2" t="s">
        <v>52</v>
      </c>
      <c r="YH8" s="2" t="s">
        <v>53</v>
      </c>
      <c r="YI8" s="3" t="s">
        <v>54</v>
      </c>
      <c r="YJ8" s="5" t="s">
        <v>55</v>
      </c>
      <c r="YK8" s="5" t="s">
        <v>56</v>
      </c>
      <c r="YL8" s="5" t="s">
        <v>57</v>
      </c>
      <c r="YM8" s="5" t="s">
        <v>58</v>
      </c>
      <c r="YN8" s="5" t="s">
        <v>59</v>
      </c>
      <c r="YO8" s="4" t="s">
        <v>3396</v>
      </c>
      <c r="YP8" s="4" t="s">
        <v>3397</v>
      </c>
      <c r="YQ8" s="4" t="s">
        <v>3398</v>
      </c>
      <c r="YR8" s="46" t="s">
        <v>3399</v>
      </c>
      <c r="YS8" s="1" t="s">
        <v>0</v>
      </c>
      <c r="YT8" s="2" t="s">
        <v>1</v>
      </c>
      <c r="YU8" s="2" t="s">
        <v>2</v>
      </c>
      <c r="YV8" s="2" t="s">
        <v>3</v>
      </c>
      <c r="YW8" s="2" t="s">
        <v>4</v>
      </c>
      <c r="YX8" s="2" t="s">
        <v>5</v>
      </c>
      <c r="YY8" s="2" t="s">
        <v>6</v>
      </c>
      <c r="YZ8" s="2" t="s">
        <v>7</v>
      </c>
      <c r="ZA8" s="2" t="s">
        <v>8</v>
      </c>
      <c r="ZB8" s="2" t="s">
        <v>9</v>
      </c>
      <c r="ZC8" s="3" t="s">
        <v>10</v>
      </c>
      <c r="ZD8" s="2" t="s">
        <v>11</v>
      </c>
      <c r="ZE8" s="2" t="s">
        <v>12</v>
      </c>
      <c r="ZF8" s="2" t="s">
        <v>13</v>
      </c>
      <c r="ZG8" s="2" t="s">
        <v>14</v>
      </c>
      <c r="ZH8" s="2" t="s">
        <v>15</v>
      </c>
      <c r="ZI8" s="4" t="s">
        <v>16</v>
      </c>
      <c r="ZJ8" s="2" t="s">
        <v>17</v>
      </c>
      <c r="ZK8" s="2" t="s">
        <v>18</v>
      </c>
      <c r="ZL8" s="2" t="s">
        <v>19</v>
      </c>
      <c r="ZM8" s="2" t="s">
        <v>20</v>
      </c>
      <c r="ZN8" s="2" t="s">
        <v>21</v>
      </c>
      <c r="ZO8" s="2" t="s">
        <v>22</v>
      </c>
      <c r="ZP8" s="2" t="s">
        <v>23</v>
      </c>
      <c r="ZQ8" s="2" t="s">
        <v>24</v>
      </c>
      <c r="ZR8" s="2" t="s">
        <v>25</v>
      </c>
      <c r="ZS8" s="2" t="s">
        <v>26</v>
      </c>
      <c r="ZT8" s="2" t="s">
        <v>27</v>
      </c>
      <c r="ZU8" s="2" t="s">
        <v>28</v>
      </c>
      <c r="ZV8" s="2" t="s">
        <v>29</v>
      </c>
      <c r="ZW8" s="2" t="s">
        <v>30</v>
      </c>
      <c r="ZX8" s="2" t="s">
        <v>31</v>
      </c>
      <c r="ZY8" s="2" t="s">
        <v>32</v>
      </c>
      <c r="ZZ8" s="2" t="s">
        <v>33</v>
      </c>
      <c r="AAA8" s="2" t="s">
        <v>34</v>
      </c>
      <c r="AAB8" s="2" t="s">
        <v>35</v>
      </c>
      <c r="AAC8" s="2" t="s">
        <v>36</v>
      </c>
      <c r="AAD8" s="2" t="s">
        <v>37</v>
      </c>
      <c r="AAE8" s="2" t="s">
        <v>38</v>
      </c>
      <c r="AAF8" s="2" t="s">
        <v>39</v>
      </c>
      <c r="AAG8" s="2" t="s">
        <v>40</v>
      </c>
      <c r="AAH8" s="2" t="s">
        <v>41</v>
      </c>
      <c r="AAI8" s="2" t="s">
        <v>42</v>
      </c>
      <c r="AAJ8" s="2" t="s">
        <v>43</v>
      </c>
      <c r="AAK8" s="2" t="s">
        <v>44</v>
      </c>
      <c r="AAL8" s="2" t="s">
        <v>45</v>
      </c>
      <c r="AAM8" s="2" t="s">
        <v>46</v>
      </c>
      <c r="AAN8" s="2" t="s">
        <v>47</v>
      </c>
      <c r="AAO8" s="2" t="s">
        <v>48</v>
      </c>
      <c r="AAP8" s="2" t="s">
        <v>49</v>
      </c>
      <c r="AAQ8" s="2" t="s">
        <v>50</v>
      </c>
      <c r="AAR8" s="2" t="s">
        <v>51</v>
      </c>
      <c r="AAS8" s="2" t="s">
        <v>52</v>
      </c>
      <c r="AAT8" s="2" t="s">
        <v>53</v>
      </c>
      <c r="AAU8" s="3" t="s">
        <v>54</v>
      </c>
      <c r="AAV8" s="5" t="s">
        <v>55</v>
      </c>
      <c r="AAW8" s="5" t="s">
        <v>56</v>
      </c>
      <c r="AAX8" s="5" t="s">
        <v>57</v>
      </c>
      <c r="AAY8" s="5" t="s">
        <v>58</v>
      </c>
      <c r="AAZ8" s="5" t="s">
        <v>59</v>
      </c>
      <c r="ABA8" s="4" t="s">
        <v>3396</v>
      </c>
      <c r="ABB8" s="4" t="s">
        <v>3397</v>
      </c>
      <c r="ABC8" s="4" t="s">
        <v>3398</v>
      </c>
      <c r="ABD8" s="46" t="s">
        <v>3399</v>
      </c>
      <c r="ABE8" s="1" t="s">
        <v>0</v>
      </c>
      <c r="ABF8" s="2" t="s">
        <v>1</v>
      </c>
      <c r="ABG8" s="2" t="s">
        <v>2</v>
      </c>
      <c r="ABH8" s="2" t="s">
        <v>3</v>
      </c>
      <c r="ABI8" s="2" t="s">
        <v>4</v>
      </c>
      <c r="ABJ8" s="2" t="s">
        <v>5</v>
      </c>
      <c r="ABK8" s="2" t="s">
        <v>6</v>
      </c>
      <c r="ABL8" s="2" t="s">
        <v>7</v>
      </c>
      <c r="ABM8" s="2" t="s">
        <v>8</v>
      </c>
      <c r="ABN8" s="2" t="s">
        <v>9</v>
      </c>
      <c r="ABO8" s="3" t="s">
        <v>10</v>
      </c>
      <c r="ABP8" s="2" t="s">
        <v>11</v>
      </c>
      <c r="ABQ8" s="2" t="s">
        <v>12</v>
      </c>
      <c r="ABR8" s="2" t="s">
        <v>13</v>
      </c>
      <c r="ABS8" s="2" t="s">
        <v>14</v>
      </c>
      <c r="ABT8" s="2" t="s">
        <v>15</v>
      </c>
      <c r="ABU8" s="4" t="s">
        <v>16</v>
      </c>
      <c r="ABV8" s="2" t="s">
        <v>17</v>
      </c>
      <c r="ABW8" s="2" t="s">
        <v>18</v>
      </c>
      <c r="ABX8" s="2" t="s">
        <v>19</v>
      </c>
      <c r="ABY8" s="2" t="s">
        <v>20</v>
      </c>
      <c r="ABZ8" s="2" t="s">
        <v>21</v>
      </c>
      <c r="ACA8" s="2" t="s">
        <v>22</v>
      </c>
      <c r="ACB8" s="2" t="s">
        <v>23</v>
      </c>
      <c r="ACC8" s="2" t="s">
        <v>24</v>
      </c>
      <c r="ACD8" s="2" t="s">
        <v>25</v>
      </c>
      <c r="ACE8" s="2" t="s">
        <v>26</v>
      </c>
      <c r="ACF8" s="2" t="s">
        <v>27</v>
      </c>
      <c r="ACG8" s="2" t="s">
        <v>28</v>
      </c>
      <c r="ACH8" s="2" t="s">
        <v>29</v>
      </c>
      <c r="ACI8" s="2" t="s">
        <v>30</v>
      </c>
      <c r="ACJ8" s="2" t="s">
        <v>31</v>
      </c>
      <c r="ACK8" s="2" t="s">
        <v>32</v>
      </c>
      <c r="ACL8" s="2" t="s">
        <v>33</v>
      </c>
      <c r="ACM8" s="2" t="s">
        <v>34</v>
      </c>
      <c r="ACN8" s="2" t="s">
        <v>35</v>
      </c>
      <c r="ACO8" s="2" t="s">
        <v>36</v>
      </c>
      <c r="ACP8" s="2" t="s">
        <v>37</v>
      </c>
      <c r="ACQ8" s="2" t="s">
        <v>38</v>
      </c>
      <c r="ACR8" s="2" t="s">
        <v>39</v>
      </c>
      <c r="ACS8" s="2" t="s">
        <v>40</v>
      </c>
      <c r="ACT8" s="2" t="s">
        <v>41</v>
      </c>
      <c r="ACU8" s="2" t="s">
        <v>42</v>
      </c>
      <c r="ACV8" s="2" t="s">
        <v>43</v>
      </c>
      <c r="ACW8" s="2" t="s">
        <v>44</v>
      </c>
      <c r="ACX8" s="2" t="s">
        <v>45</v>
      </c>
      <c r="ACY8" s="2" t="s">
        <v>46</v>
      </c>
      <c r="ACZ8" s="2" t="s">
        <v>47</v>
      </c>
      <c r="ADA8" s="2" t="s">
        <v>48</v>
      </c>
      <c r="ADB8" s="2" t="s">
        <v>49</v>
      </c>
      <c r="ADC8" s="2" t="s">
        <v>50</v>
      </c>
      <c r="ADD8" s="2" t="s">
        <v>51</v>
      </c>
      <c r="ADE8" s="2" t="s">
        <v>52</v>
      </c>
      <c r="ADF8" s="2" t="s">
        <v>53</v>
      </c>
      <c r="ADG8" s="3" t="s">
        <v>54</v>
      </c>
      <c r="ADH8" s="5" t="s">
        <v>55</v>
      </c>
      <c r="ADI8" s="5" t="s">
        <v>56</v>
      </c>
      <c r="ADJ8" s="5" t="s">
        <v>57</v>
      </c>
      <c r="ADK8" s="5" t="s">
        <v>58</v>
      </c>
      <c r="ADL8" s="5" t="s">
        <v>59</v>
      </c>
      <c r="ADM8" s="4" t="s">
        <v>3396</v>
      </c>
      <c r="ADN8" s="4" t="s">
        <v>3397</v>
      </c>
      <c r="ADO8" s="4" t="s">
        <v>3398</v>
      </c>
      <c r="ADP8" s="46" t="s">
        <v>3399</v>
      </c>
      <c r="ADQ8" s="1" t="s">
        <v>0</v>
      </c>
      <c r="ADR8" s="2" t="s">
        <v>1</v>
      </c>
      <c r="ADS8" s="2" t="s">
        <v>2</v>
      </c>
      <c r="ADT8" s="2" t="s">
        <v>3</v>
      </c>
      <c r="ADU8" s="2" t="s">
        <v>4</v>
      </c>
      <c r="ADV8" s="2" t="s">
        <v>5</v>
      </c>
      <c r="ADW8" s="2" t="s">
        <v>6</v>
      </c>
      <c r="ADX8" s="2" t="s">
        <v>7</v>
      </c>
      <c r="ADY8" s="2" t="s">
        <v>8</v>
      </c>
      <c r="ADZ8" s="2" t="s">
        <v>9</v>
      </c>
      <c r="AEA8" s="3" t="s">
        <v>10</v>
      </c>
      <c r="AEB8" s="2" t="s">
        <v>11</v>
      </c>
      <c r="AEC8" s="2" t="s">
        <v>12</v>
      </c>
      <c r="AED8" s="2" t="s">
        <v>13</v>
      </c>
      <c r="AEE8" s="2" t="s">
        <v>14</v>
      </c>
      <c r="AEF8" s="2" t="s">
        <v>15</v>
      </c>
      <c r="AEG8" s="4" t="s">
        <v>16</v>
      </c>
      <c r="AEH8" s="2" t="s">
        <v>17</v>
      </c>
      <c r="AEI8" s="2" t="s">
        <v>18</v>
      </c>
      <c r="AEJ8" s="2" t="s">
        <v>19</v>
      </c>
      <c r="AEK8" s="2" t="s">
        <v>20</v>
      </c>
      <c r="AEL8" s="2" t="s">
        <v>21</v>
      </c>
      <c r="AEM8" s="2" t="s">
        <v>22</v>
      </c>
      <c r="AEN8" s="2" t="s">
        <v>23</v>
      </c>
      <c r="AEO8" s="2" t="s">
        <v>24</v>
      </c>
      <c r="AEP8" s="2" t="s">
        <v>25</v>
      </c>
      <c r="AEQ8" s="2" t="s">
        <v>26</v>
      </c>
      <c r="AER8" s="2" t="s">
        <v>27</v>
      </c>
      <c r="AES8" s="2" t="s">
        <v>28</v>
      </c>
      <c r="AET8" s="2" t="s">
        <v>29</v>
      </c>
      <c r="AEU8" s="2" t="s">
        <v>30</v>
      </c>
      <c r="AEV8" s="2" t="s">
        <v>31</v>
      </c>
      <c r="AEW8" s="2" t="s">
        <v>32</v>
      </c>
      <c r="AEX8" s="2" t="s">
        <v>33</v>
      </c>
      <c r="AEY8" s="2" t="s">
        <v>34</v>
      </c>
      <c r="AEZ8" s="2" t="s">
        <v>35</v>
      </c>
      <c r="AFA8" s="2" t="s">
        <v>36</v>
      </c>
      <c r="AFB8" s="2" t="s">
        <v>37</v>
      </c>
      <c r="AFC8" s="2" t="s">
        <v>38</v>
      </c>
      <c r="AFD8" s="2" t="s">
        <v>39</v>
      </c>
      <c r="AFE8" s="2" t="s">
        <v>40</v>
      </c>
      <c r="AFF8" s="2" t="s">
        <v>41</v>
      </c>
      <c r="AFG8" s="2" t="s">
        <v>42</v>
      </c>
      <c r="AFH8" s="2" t="s">
        <v>43</v>
      </c>
      <c r="AFI8" s="2" t="s">
        <v>44</v>
      </c>
      <c r="AFJ8" s="2" t="s">
        <v>45</v>
      </c>
      <c r="AFK8" s="2" t="s">
        <v>46</v>
      </c>
      <c r="AFL8" s="2" t="s">
        <v>47</v>
      </c>
      <c r="AFM8" s="2" t="s">
        <v>48</v>
      </c>
      <c r="AFN8" s="2" t="s">
        <v>49</v>
      </c>
      <c r="AFO8" s="2" t="s">
        <v>50</v>
      </c>
      <c r="AFP8" s="2" t="s">
        <v>51</v>
      </c>
      <c r="AFQ8" s="2" t="s">
        <v>52</v>
      </c>
      <c r="AFR8" s="2" t="s">
        <v>53</v>
      </c>
      <c r="AFS8" s="3" t="s">
        <v>54</v>
      </c>
      <c r="AFT8" s="5" t="s">
        <v>55</v>
      </c>
      <c r="AFU8" s="5" t="s">
        <v>56</v>
      </c>
      <c r="AFV8" s="5" t="s">
        <v>57</v>
      </c>
      <c r="AFW8" s="5" t="s">
        <v>58</v>
      </c>
      <c r="AFX8" s="5" t="s">
        <v>59</v>
      </c>
      <c r="AFY8" s="4" t="s">
        <v>3396</v>
      </c>
      <c r="AFZ8" s="4" t="s">
        <v>3397</v>
      </c>
      <c r="AGA8" s="4" t="s">
        <v>3398</v>
      </c>
      <c r="AGB8" s="46" t="s">
        <v>3399</v>
      </c>
      <c r="AGC8" s="1" t="s">
        <v>0</v>
      </c>
      <c r="AGD8" s="2" t="s">
        <v>1</v>
      </c>
      <c r="AGE8" s="2" t="s">
        <v>2</v>
      </c>
      <c r="AGF8" s="2" t="s">
        <v>3</v>
      </c>
      <c r="AGG8" s="2" t="s">
        <v>4</v>
      </c>
      <c r="AGH8" s="2" t="s">
        <v>5</v>
      </c>
      <c r="AGI8" s="2" t="s">
        <v>6</v>
      </c>
      <c r="AGJ8" s="2" t="s">
        <v>7</v>
      </c>
      <c r="AGK8" s="2" t="s">
        <v>8</v>
      </c>
      <c r="AGL8" s="2" t="s">
        <v>9</v>
      </c>
      <c r="AGM8" s="3" t="s">
        <v>10</v>
      </c>
      <c r="AGN8" s="2" t="s">
        <v>11</v>
      </c>
      <c r="AGO8" s="2" t="s">
        <v>12</v>
      </c>
      <c r="AGP8" s="2" t="s">
        <v>13</v>
      </c>
      <c r="AGQ8" s="2" t="s">
        <v>14</v>
      </c>
      <c r="AGR8" s="2" t="s">
        <v>15</v>
      </c>
      <c r="AGS8" s="4" t="s">
        <v>16</v>
      </c>
      <c r="AGT8" s="2" t="s">
        <v>17</v>
      </c>
      <c r="AGU8" s="2" t="s">
        <v>18</v>
      </c>
      <c r="AGV8" s="2" t="s">
        <v>19</v>
      </c>
      <c r="AGW8" s="2" t="s">
        <v>20</v>
      </c>
      <c r="AGX8" s="2" t="s">
        <v>21</v>
      </c>
      <c r="AGY8" s="2" t="s">
        <v>22</v>
      </c>
      <c r="AGZ8" s="2" t="s">
        <v>23</v>
      </c>
      <c r="AHA8" s="2" t="s">
        <v>24</v>
      </c>
      <c r="AHB8" s="2" t="s">
        <v>25</v>
      </c>
      <c r="AHC8" s="2" t="s">
        <v>26</v>
      </c>
      <c r="AHD8" s="2" t="s">
        <v>27</v>
      </c>
      <c r="AHE8" s="2" t="s">
        <v>28</v>
      </c>
      <c r="AHF8" s="2" t="s">
        <v>29</v>
      </c>
      <c r="AHG8" s="2" t="s">
        <v>30</v>
      </c>
      <c r="AHH8" s="2" t="s">
        <v>31</v>
      </c>
      <c r="AHI8" s="2" t="s">
        <v>32</v>
      </c>
      <c r="AHJ8" s="2" t="s">
        <v>33</v>
      </c>
      <c r="AHK8" s="2" t="s">
        <v>34</v>
      </c>
      <c r="AHL8" s="2" t="s">
        <v>35</v>
      </c>
      <c r="AHM8" s="2" t="s">
        <v>36</v>
      </c>
      <c r="AHN8" s="2" t="s">
        <v>37</v>
      </c>
      <c r="AHO8" s="2" t="s">
        <v>38</v>
      </c>
      <c r="AHP8" s="2" t="s">
        <v>39</v>
      </c>
      <c r="AHQ8" s="2" t="s">
        <v>40</v>
      </c>
      <c r="AHR8" s="2" t="s">
        <v>41</v>
      </c>
      <c r="AHS8" s="2" t="s">
        <v>42</v>
      </c>
      <c r="AHT8" s="2" t="s">
        <v>43</v>
      </c>
      <c r="AHU8" s="2" t="s">
        <v>44</v>
      </c>
      <c r="AHV8" s="2" t="s">
        <v>45</v>
      </c>
      <c r="AHW8" s="2" t="s">
        <v>46</v>
      </c>
      <c r="AHX8" s="2" t="s">
        <v>47</v>
      </c>
      <c r="AHY8" s="2" t="s">
        <v>48</v>
      </c>
      <c r="AHZ8" s="2" t="s">
        <v>49</v>
      </c>
      <c r="AIA8" s="2" t="s">
        <v>50</v>
      </c>
      <c r="AIB8" s="2" t="s">
        <v>51</v>
      </c>
      <c r="AIC8" s="2" t="s">
        <v>52</v>
      </c>
      <c r="AID8" s="2" t="s">
        <v>53</v>
      </c>
      <c r="AIE8" s="3" t="s">
        <v>54</v>
      </c>
      <c r="AIF8" s="5" t="s">
        <v>55</v>
      </c>
      <c r="AIG8" s="5" t="s">
        <v>56</v>
      </c>
      <c r="AIH8" s="5" t="s">
        <v>57</v>
      </c>
      <c r="AII8" s="5" t="s">
        <v>58</v>
      </c>
      <c r="AIJ8" s="5" t="s">
        <v>59</v>
      </c>
      <c r="AIK8" s="4" t="s">
        <v>3396</v>
      </c>
      <c r="AIL8" s="4" t="s">
        <v>3397</v>
      </c>
      <c r="AIM8" s="4" t="s">
        <v>3398</v>
      </c>
      <c r="AIN8" s="46" t="s">
        <v>3399</v>
      </c>
      <c r="AIO8" s="1" t="s">
        <v>0</v>
      </c>
      <c r="AIP8" s="2" t="s">
        <v>1</v>
      </c>
      <c r="AIQ8" s="2" t="s">
        <v>2</v>
      </c>
      <c r="AIR8" s="2" t="s">
        <v>3</v>
      </c>
      <c r="AIS8" s="2" t="s">
        <v>4</v>
      </c>
      <c r="AIT8" s="2" t="s">
        <v>5</v>
      </c>
      <c r="AIU8" s="2" t="s">
        <v>6</v>
      </c>
      <c r="AIV8" s="2" t="s">
        <v>7</v>
      </c>
      <c r="AIW8" s="2" t="s">
        <v>8</v>
      </c>
      <c r="AIX8" s="2" t="s">
        <v>9</v>
      </c>
      <c r="AIY8" s="3" t="s">
        <v>10</v>
      </c>
      <c r="AIZ8" s="2" t="s">
        <v>11</v>
      </c>
      <c r="AJA8" s="2" t="s">
        <v>12</v>
      </c>
      <c r="AJB8" s="2" t="s">
        <v>13</v>
      </c>
      <c r="AJC8" s="2" t="s">
        <v>14</v>
      </c>
      <c r="AJD8" s="2" t="s">
        <v>15</v>
      </c>
      <c r="AJE8" s="4" t="s">
        <v>16</v>
      </c>
      <c r="AJF8" s="2" t="s">
        <v>17</v>
      </c>
      <c r="AJG8" s="2" t="s">
        <v>18</v>
      </c>
      <c r="AJH8" s="2" t="s">
        <v>19</v>
      </c>
      <c r="AJI8" s="2" t="s">
        <v>20</v>
      </c>
      <c r="AJJ8" s="2" t="s">
        <v>21</v>
      </c>
      <c r="AJK8" s="2" t="s">
        <v>22</v>
      </c>
      <c r="AJL8" s="2" t="s">
        <v>23</v>
      </c>
      <c r="AJM8" s="2" t="s">
        <v>24</v>
      </c>
      <c r="AJN8" s="2" t="s">
        <v>25</v>
      </c>
      <c r="AJO8" s="2" t="s">
        <v>26</v>
      </c>
      <c r="AJP8" s="2" t="s">
        <v>27</v>
      </c>
      <c r="AJQ8" s="2" t="s">
        <v>28</v>
      </c>
      <c r="AJR8" s="2" t="s">
        <v>29</v>
      </c>
      <c r="AJS8" s="2" t="s">
        <v>30</v>
      </c>
      <c r="AJT8" s="2" t="s">
        <v>31</v>
      </c>
      <c r="AJU8" s="2" t="s">
        <v>32</v>
      </c>
      <c r="AJV8" s="2" t="s">
        <v>33</v>
      </c>
      <c r="AJW8" s="2" t="s">
        <v>34</v>
      </c>
      <c r="AJX8" s="2" t="s">
        <v>35</v>
      </c>
      <c r="AJY8" s="2" t="s">
        <v>36</v>
      </c>
      <c r="AJZ8" s="2" t="s">
        <v>37</v>
      </c>
      <c r="AKA8" s="2" t="s">
        <v>38</v>
      </c>
      <c r="AKB8" s="2" t="s">
        <v>39</v>
      </c>
      <c r="AKC8" s="2" t="s">
        <v>40</v>
      </c>
      <c r="AKD8" s="2" t="s">
        <v>41</v>
      </c>
      <c r="AKE8" s="2" t="s">
        <v>42</v>
      </c>
      <c r="AKF8" s="2" t="s">
        <v>43</v>
      </c>
      <c r="AKG8" s="2" t="s">
        <v>44</v>
      </c>
      <c r="AKH8" s="2" t="s">
        <v>45</v>
      </c>
      <c r="AKI8" s="2" t="s">
        <v>46</v>
      </c>
      <c r="AKJ8" s="2" t="s">
        <v>47</v>
      </c>
      <c r="AKK8" s="2" t="s">
        <v>48</v>
      </c>
      <c r="AKL8" s="2" t="s">
        <v>49</v>
      </c>
      <c r="AKM8" s="2" t="s">
        <v>50</v>
      </c>
      <c r="AKN8" s="2" t="s">
        <v>51</v>
      </c>
      <c r="AKO8" s="2" t="s">
        <v>52</v>
      </c>
      <c r="AKP8" s="2" t="s">
        <v>53</v>
      </c>
      <c r="AKQ8" s="3" t="s">
        <v>54</v>
      </c>
      <c r="AKR8" s="5" t="s">
        <v>55</v>
      </c>
      <c r="AKS8" s="5" t="s">
        <v>56</v>
      </c>
      <c r="AKT8" s="5" t="s">
        <v>57</v>
      </c>
      <c r="AKU8" s="5" t="s">
        <v>58</v>
      </c>
      <c r="AKV8" s="5" t="s">
        <v>59</v>
      </c>
      <c r="AKW8" s="4" t="s">
        <v>3396</v>
      </c>
      <c r="AKX8" s="4" t="s">
        <v>3397</v>
      </c>
      <c r="AKY8" s="4" t="s">
        <v>3398</v>
      </c>
      <c r="AKZ8" s="46" t="s">
        <v>3399</v>
      </c>
      <c r="ALA8" s="1" t="s">
        <v>0</v>
      </c>
      <c r="ALB8" s="2" t="s">
        <v>1</v>
      </c>
      <c r="ALC8" s="2" t="s">
        <v>2</v>
      </c>
      <c r="ALD8" s="2" t="s">
        <v>3</v>
      </c>
      <c r="ALE8" s="2" t="s">
        <v>4</v>
      </c>
      <c r="ALF8" s="2" t="s">
        <v>5</v>
      </c>
      <c r="ALG8" s="2" t="s">
        <v>6</v>
      </c>
      <c r="ALH8" s="2" t="s">
        <v>7</v>
      </c>
      <c r="ALI8" s="2" t="s">
        <v>8</v>
      </c>
      <c r="ALJ8" s="2" t="s">
        <v>9</v>
      </c>
      <c r="ALK8" s="3" t="s">
        <v>10</v>
      </c>
      <c r="ALL8" s="2" t="s">
        <v>11</v>
      </c>
      <c r="ALM8" s="2" t="s">
        <v>12</v>
      </c>
      <c r="ALN8" s="2" t="s">
        <v>13</v>
      </c>
      <c r="ALO8" s="2" t="s">
        <v>14</v>
      </c>
      <c r="ALP8" s="2" t="s">
        <v>15</v>
      </c>
      <c r="ALQ8" s="4" t="s">
        <v>16</v>
      </c>
      <c r="ALR8" s="2" t="s">
        <v>17</v>
      </c>
      <c r="ALS8" s="2" t="s">
        <v>18</v>
      </c>
      <c r="ALT8" s="2" t="s">
        <v>19</v>
      </c>
      <c r="ALU8" s="2" t="s">
        <v>20</v>
      </c>
      <c r="ALV8" s="2" t="s">
        <v>21</v>
      </c>
      <c r="ALW8" s="2" t="s">
        <v>22</v>
      </c>
      <c r="ALX8" s="2" t="s">
        <v>23</v>
      </c>
      <c r="ALY8" s="2" t="s">
        <v>24</v>
      </c>
      <c r="ALZ8" s="2" t="s">
        <v>25</v>
      </c>
      <c r="AMA8" s="2" t="s">
        <v>26</v>
      </c>
      <c r="AMB8" s="2" t="s">
        <v>27</v>
      </c>
      <c r="AMC8" s="2" t="s">
        <v>28</v>
      </c>
      <c r="AMD8" s="2" t="s">
        <v>29</v>
      </c>
      <c r="AME8" s="2" t="s">
        <v>30</v>
      </c>
      <c r="AMF8" s="2" t="s">
        <v>31</v>
      </c>
      <c r="AMG8" s="2" t="s">
        <v>32</v>
      </c>
      <c r="AMH8" s="2" t="s">
        <v>33</v>
      </c>
      <c r="AMI8" s="2" t="s">
        <v>34</v>
      </c>
      <c r="AMJ8" s="2" t="s">
        <v>35</v>
      </c>
      <c r="AMK8" s="2" t="s">
        <v>36</v>
      </c>
      <c r="AML8" s="2" t="s">
        <v>37</v>
      </c>
      <c r="AMM8" s="2" t="s">
        <v>38</v>
      </c>
      <c r="AMN8" s="2" t="s">
        <v>39</v>
      </c>
      <c r="AMO8" s="2" t="s">
        <v>40</v>
      </c>
      <c r="AMP8" s="2" t="s">
        <v>41</v>
      </c>
      <c r="AMQ8" s="2" t="s">
        <v>42</v>
      </c>
      <c r="AMR8" s="2" t="s">
        <v>43</v>
      </c>
      <c r="AMS8" s="2" t="s">
        <v>44</v>
      </c>
      <c r="AMT8" s="2" t="s">
        <v>45</v>
      </c>
      <c r="AMU8" s="2" t="s">
        <v>46</v>
      </c>
      <c r="AMV8" s="2" t="s">
        <v>47</v>
      </c>
      <c r="AMW8" s="2" t="s">
        <v>48</v>
      </c>
      <c r="AMX8" s="2" t="s">
        <v>49</v>
      </c>
      <c r="AMY8" s="2" t="s">
        <v>50</v>
      </c>
      <c r="AMZ8" s="2" t="s">
        <v>51</v>
      </c>
      <c r="ANA8" s="2" t="s">
        <v>52</v>
      </c>
      <c r="ANB8" s="2" t="s">
        <v>53</v>
      </c>
      <c r="ANC8" s="3" t="s">
        <v>54</v>
      </c>
      <c r="AND8" s="5" t="s">
        <v>55</v>
      </c>
      <c r="ANE8" s="5" t="s">
        <v>56</v>
      </c>
      <c r="ANF8" s="5" t="s">
        <v>57</v>
      </c>
      <c r="ANG8" s="5" t="s">
        <v>58</v>
      </c>
      <c r="ANH8" s="5" t="s">
        <v>59</v>
      </c>
      <c r="ANI8" s="4" t="s">
        <v>3396</v>
      </c>
      <c r="ANJ8" s="4" t="s">
        <v>3397</v>
      </c>
      <c r="ANK8" s="4" t="s">
        <v>3398</v>
      </c>
      <c r="ANL8" s="46" t="s">
        <v>3399</v>
      </c>
      <c r="ANM8" s="1" t="s">
        <v>0</v>
      </c>
      <c r="ANN8" s="2" t="s">
        <v>1</v>
      </c>
      <c r="ANO8" s="2" t="s">
        <v>2</v>
      </c>
      <c r="ANP8" s="2" t="s">
        <v>3</v>
      </c>
      <c r="ANQ8" s="2" t="s">
        <v>4</v>
      </c>
      <c r="ANR8" s="2" t="s">
        <v>5</v>
      </c>
      <c r="ANS8" s="2" t="s">
        <v>6</v>
      </c>
      <c r="ANT8" s="2" t="s">
        <v>7</v>
      </c>
      <c r="ANU8" s="2" t="s">
        <v>8</v>
      </c>
      <c r="ANV8" s="2" t="s">
        <v>9</v>
      </c>
      <c r="ANW8" s="3" t="s">
        <v>10</v>
      </c>
      <c r="ANX8" s="2" t="s">
        <v>11</v>
      </c>
      <c r="ANY8" s="2" t="s">
        <v>12</v>
      </c>
      <c r="ANZ8" s="2" t="s">
        <v>13</v>
      </c>
      <c r="AOA8" s="2" t="s">
        <v>14</v>
      </c>
      <c r="AOB8" s="2" t="s">
        <v>15</v>
      </c>
      <c r="AOC8" s="4" t="s">
        <v>16</v>
      </c>
      <c r="AOD8" s="2" t="s">
        <v>17</v>
      </c>
      <c r="AOE8" s="2" t="s">
        <v>18</v>
      </c>
      <c r="AOF8" s="2" t="s">
        <v>19</v>
      </c>
      <c r="AOG8" s="2" t="s">
        <v>20</v>
      </c>
      <c r="AOH8" s="2" t="s">
        <v>21</v>
      </c>
      <c r="AOI8" s="2" t="s">
        <v>22</v>
      </c>
      <c r="AOJ8" s="2" t="s">
        <v>23</v>
      </c>
      <c r="AOK8" s="2" t="s">
        <v>24</v>
      </c>
      <c r="AOL8" s="2" t="s">
        <v>25</v>
      </c>
      <c r="AOM8" s="2" t="s">
        <v>26</v>
      </c>
      <c r="AON8" s="2" t="s">
        <v>27</v>
      </c>
      <c r="AOO8" s="2" t="s">
        <v>28</v>
      </c>
      <c r="AOP8" s="2" t="s">
        <v>29</v>
      </c>
      <c r="AOQ8" s="2" t="s">
        <v>30</v>
      </c>
      <c r="AOR8" s="2" t="s">
        <v>31</v>
      </c>
      <c r="AOS8" s="2" t="s">
        <v>32</v>
      </c>
      <c r="AOT8" s="2" t="s">
        <v>33</v>
      </c>
      <c r="AOU8" s="2" t="s">
        <v>34</v>
      </c>
      <c r="AOV8" s="2" t="s">
        <v>35</v>
      </c>
      <c r="AOW8" s="2" t="s">
        <v>36</v>
      </c>
      <c r="AOX8" s="2" t="s">
        <v>37</v>
      </c>
      <c r="AOY8" s="2" t="s">
        <v>38</v>
      </c>
      <c r="AOZ8" s="2" t="s">
        <v>39</v>
      </c>
      <c r="APA8" s="2" t="s">
        <v>40</v>
      </c>
      <c r="APB8" s="2" t="s">
        <v>41</v>
      </c>
      <c r="APC8" s="2" t="s">
        <v>42</v>
      </c>
      <c r="APD8" s="2" t="s">
        <v>43</v>
      </c>
      <c r="APE8" s="2" t="s">
        <v>44</v>
      </c>
      <c r="APF8" s="2" t="s">
        <v>45</v>
      </c>
      <c r="APG8" s="2" t="s">
        <v>46</v>
      </c>
      <c r="APH8" s="2" t="s">
        <v>47</v>
      </c>
      <c r="API8" s="2" t="s">
        <v>48</v>
      </c>
      <c r="APJ8" s="2" t="s">
        <v>49</v>
      </c>
      <c r="APK8" s="2" t="s">
        <v>50</v>
      </c>
      <c r="APL8" s="2" t="s">
        <v>51</v>
      </c>
      <c r="APM8" s="2" t="s">
        <v>52</v>
      </c>
      <c r="APN8" s="2" t="s">
        <v>53</v>
      </c>
      <c r="APO8" s="3" t="s">
        <v>54</v>
      </c>
      <c r="APP8" s="5" t="s">
        <v>55</v>
      </c>
      <c r="APQ8" s="5" t="s">
        <v>56</v>
      </c>
      <c r="APR8" s="5" t="s">
        <v>57</v>
      </c>
      <c r="APS8" s="5" t="s">
        <v>58</v>
      </c>
      <c r="APT8" s="5" t="s">
        <v>59</v>
      </c>
      <c r="APU8" s="4" t="s">
        <v>3396</v>
      </c>
      <c r="APV8" s="4" t="s">
        <v>3397</v>
      </c>
      <c r="APW8" s="4" t="s">
        <v>3398</v>
      </c>
      <c r="APX8" s="46" t="s">
        <v>3399</v>
      </c>
      <c r="APY8" s="1" t="s">
        <v>0</v>
      </c>
      <c r="APZ8" s="2" t="s">
        <v>1</v>
      </c>
      <c r="AQA8" s="2" t="s">
        <v>2</v>
      </c>
      <c r="AQB8" s="2" t="s">
        <v>3</v>
      </c>
      <c r="AQC8" s="2" t="s">
        <v>4</v>
      </c>
      <c r="AQD8" s="2" t="s">
        <v>5</v>
      </c>
      <c r="AQE8" s="2" t="s">
        <v>6</v>
      </c>
      <c r="AQF8" s="2" t="s">
        <v>7</v>
      </c>
      <c r="AQG8" s="2" t="s">
        <v>8</v>
      </c>
      <c r="AQH8" s="2" t="s">
        <v>9</v>
      </c>
      <c r="AQI8" s="3" t="s">
        <v>10</v>
      </c>
      <c r="AQJ8" s="2" t="s">
        <v>11</v>
      </c>
      <c r="AQK8" s="2" t="s">
        <v>12</v>
      </c>
      <c r="AQL8" s="2" t="s">
        <v>13</v>
      </c>
      <c r="AQM8" s="2" t="s">
        <v>14</v>
      </c>
      <c r="AQN8" s="2" t="s">
        <v>15</v>
      </c>
      <c r="AQO8" s="4" t="s">
        <v>16</v>
      </c>
      <c r="AQP8" s="2" t="s">
        <v>17</v>
      </c>
      <c r="AQQ8" s="2" t="s">
        <v>18</v>
      </c>
      <c r="AQR8" s="2" t="s">
        <v>19</v>
      </c>
      <c r="AQS8" s="2" t="s">
        <v>20</v>
      </c>
      <c r="AQT8" s="2" t="s">
        <v>21</v>
      </c>
      <c r="AQU8" s="2" t="s">
        <v>22</v>
      </c>
      <c r="AQV8" s="2" t="s">
        <v>23</v>
      </c>
      <c r="AQW8" s="2" t="s">
        <v>24</v>
      </c>
      <c r="AQX8" s="2" t="s">
        <v>25</v>
      </c>
      <c r="AQY8" s="2" t="s">
        <v>26</v>
      </c>
      <c r="AQZ8" s="2" t="s">
        <v>27</v>
      </c>
      <c r="ARA8" s="2" t="s">
        <v>28</v>
      </c>
      <c r="ARB8" s="2" t="s">
        <v>29</v>
      </c>
      <c r="ARC8" s="2" t="s">
        <v>30</v>
      </c>
      <c r="ARD8" s="2" t="s">
        <v>31</v>
      </c>
      <c r="ARE8" s="2" t="s">
        <v>32</v>
      </c>
      <c r="ARF8" s="2" t="s">
        <v>33</v>
      </c>
      <c r="ARG8" s="2" t="s">
        <v>34</v>
      </c>
      <c r="ARH8" s="2" t="s">
        <v>35</v>
      </c>
      <c r="ARI8" s="2" t="s">
        <v>36</v>
      </c>
      <c r="ARJ8" s="2" t="s">
        <v>37</v>
      </c>
      <c r="ARK8" s="2" t="s">
        <v>38</v>
      </c>
      <c r="ARL8" s="2" t="s">
        <v>39</v>
      </c>
      <c r="ARM8" s="2" t="s">
        <v>40</v>
      </c>
      <c r="ARN8" s="2" t="s">
        <v>41</v>
      </c>
      <c r="ARO8" s="2" t="s">
        <v>42</v>
      </c>
      <c r="ARP8" s="2" t="s">
        <v>43</v>
      </c>
      <c r="ARQ8" s="2" t="s">
        <v>44</v>
      </c>
      <c r="ARR8" s="2" t="s">
        <v>45</v>
      </c>
      <c r="ARS8" s="2" t="s">
        <v>46</v>
      </c>
      <c r="ART8" s="2" t="s">
        <v>47</v>
      </c>
      <c r="ARU8" s="2" t="s">
        <v>48</v>
      </c>
      <c r="ARV8" s="2" t="s">
        <v>49</v>
      </c>
      <c r="ARW8" s="2" t="s">
        <v>50</v>
      </c>
      <c r="ARX8" s="2" t="s">
        <v>51</v>
      </c>
      <c r="ARY8" s="2" t="s">
        <v>52</v>
      </c>
      <c r="ARZ8" s="2" t="s">
        <v>53</v>
      </c>
      <c r="ASA8" s="3" t="s">
        <v>54</v>
      </c>
      <c r="ASB8" s="5" t="s">
        <v>55</v>
      </c>
      <c r="ASC8" s="5" t="s">
        <v>56</v>
      </c>
      <c r="ASD8" s="5" t="s">
        <v>57</v>
      </c>
      <c r="ASE8" s="5" t="s">
        <v>58</v>
      </c>
      <c r="ASF8" s="5" t="s">
        <v>59</v>
      </c>
      <c r="ASG8" s="4" t="s">
        <v>3396</v>
      </c>
      <c r="ASH8" s="4" t="s">
        <v>3397</v>
      </c>
      <c r="ASI8" s="4" t="s">
        <v>3398</v>
      </c>
      <c r="ASJ8" s="46" t="s">
        <v>3399</v>
      </c>
      <c r="ASK8" s="1" t="s">
        <v>0</v>
      </c>
      <c r="ASL8" s="2" t="s">
        <v>1</v>
      </c>
      <c r="ASM8" s="2" t="s">
        <v>2</v>
      </c>
      <c r="ASN8" s="2" t="s">
        <v>3</v>
      </c>
      <c r="ASO8" s="2" t="s">
        <v>4</v>
      </c>
      <c r="ASP8" s="2" t="s">
        <v>5</v>
      </c>
      <c r="ASQ8" s="2" t="s">
        <v>6</v>
      </c>
      <c r="ASR8" s="2" t="s">
        <v>7</v>
      </c>
      <c r="ASS8" s="2" t="s">
        <v>8</v>
      </c>
      <c r="AST8" s="2" t="s">
        <v>9</v>
      </c>
      <c r="ASU8" s="3" t="s">
        <v>10</v>
      </c>
      <c r="ASV8" s="2" t="s">
        <v>11</v>
      </c>
      <c r="ASW8" s="2" t="s">
        <v>12</v>
      </c>
      <c r="ASX8" s="2" t="s">
        <v>13</v>
      </c>
      <c r="ASY8" s="2" t="s">
        <v>14</v>
      </c>
      <c r="ASZ8" s="2" t="s">
        <v>15</v>
      </c>
      <c r="ATA8" s="4" t="s">
        <v>16</v>
      </c>
      <c r="ATB8" s="2" t="s">
        <v>17</v>
      </c>
      <c r="ATC8" s="2" t="s">
        <v>18</v>
      </c>
      <c r="ATD8" s="2" t="s">
        <v>19</v>
      </c>
      <c r="ATE8" s="2" t="s">
        <v>20</v>
      </c>
      <c r="ATF8" s="2" t="s">
        <v>21</v>
      </c>
      <c r="ATG8" s="2" t="s">
        <v>22</v>
      </c>
      <c r="ATH8" s="2" t="s">
        <v>23</v>
      </c>
      <c r="ATI8" s="2" t="s">
        <v>24</v>
      </c>
      <c r="ATJ8" s="2" t="s">
        <v>25</v>
      </c>
      <c r="ATK8" s="2" t="s">
        <v>26</v>
      </c>
      <c r="ATL8" s="2" t="s">
        <v>27</v>
      </c>
      <c r="ATM8" s="2" t="s">
        <v>28</v>
      </c>
      <c r="ATN8" s="2" t="s">
        <v>29</v>
      </c>
      <c r="ATO8" s="2" t="s">
        <v>30</v>
      </c>
      <c r="ATP8" s="2" t="s">
        <v>31</v>
      </c>
      <c r="ATQ8" s="2" t="s">
        <v>32</v>
      </c>
      <c r="ATR8" s="2" t="s">
        <v>33</v>
      </c>
      <c r="ATS8" s="2" t="s">
        <v>34</v>
      </c>
      <c r="ATT8" s="2" t="s">
        <v>35</v>
      </c>
      <c r="ATU8" s="2" t="s">
        <v>36</v>
      </c>
      <c r="ATV8" s="2" t="s">
        <v>37</v>
      </c>
      <c r="ATW8" s="2" t="s">
        <v>38</v>
      </c>
      <c r="ATX8" s="2" t="s">
        <v>39</v>
      </c>
      <c r="ATY8" s="2" t="s">
        <v>40</v>
      </c>
      <c r="ATZ8" s="2" t="s">
        <v>41</v>
      </c>
      <c r="AUA8" s="2" t="s">
        <v>42</v>
      </c>
      <c r="AUB8" s="2" t="s">
        <v>43</v>
      </c>
      <c r="AUC8" s="2" t="s">
        <v>44</v>
      </c>
      <c r="AUD8" s="2" t="s">
        <v>45</v>
      </c>
      <c r="AUE8" s="2" t="s">
        <v>46</v>
      </c>
      <c r="AUF8" s="2" t="s">
        <v>47</v>
      </c>
      <c r="AUG8" s="2" t="s">
        <v>48</v>
      </c>
      <c r="AUH8" s="2" t="s">
        <v>49</v>
      </c>
      <c r="AUI8" s="2" t="s">
        <v>50</v>
      </c>
      <c r="AUJ8" s="2" t="s">
        <v>51</v>
      </c>
      <c r="AUK8" s="2" t="s">
        <v>52</v>
      </c>
      <c r="AUL8" s="2" t="s">
        <v>53</v>
      </c>
      <c r="AUM8" s="3" t="s">
        <v>54</v>
      </c>
      <c r="AUN8" s="5" t="s">
        <v>55</v>
      </c>
      <c r="AUO8" s="5" t="s">
        <v>56</v>
      </c>
      <c r="AUP8" s="5" t="s">
        <v>57</v>
      </c>
      <c r="AUQ8" s="5" t="s">
        <v>58</v>
      </c>
      <c r="AUR8" s="5" t="s">
        <v>59</v>
      </c>
      <c r="AUS8" s="4" t="s">
        <v>3396</v>
      </c>
      <c r="AUT8" s="4" t="s">
        <v>3397</v>
      </c>
      <c r="AUU8" s="4" t="s">
        <v>3398</v>
      </c>
      <c r="AUV8" s="46" t="s">
        <v>3399</v>
      </c>
      <c r="AUW8" s="1" t="s">
        <v>0</v>
      </c>
      <c r="AUX8" s="2" t="s">
        <v>1</v>
      </c>
      <c r="AUY8" s="2" t="s">
        <v>2</v>
      </c>
      <c r="AUZ8" s="2" t="s">
        <v>3</v>
      </c>
      <c r="AVA8" s="2" t="s">
        <v>4</v>
      </c>
      <c r="AVB8" s="2" t="s">
        <v>5</v>
      </c>
      <c r="AVC8" s="2" t="s">
        <v>6</v>
      </c>
      <c r="AVD8" s="2" t="s">
        <v>7</v>
      </c>
      <c r="AVE8" s="2" t="s">
        <v>8</v>
      </c>
      <c r="AVF8" s="2" t="s">
        <v>9</v>
      </c>
      <c r="AVG8" s="3" t="s">
        <v>10</v>
      </c>
      <c r="AVH8" s="2" t="s">
        <v>11</v>
      </c>
      <c r="AVI8" s="2" t="s">
        <v>12</v>
      </c>
      <c r="AVJ8" s="2" t="s">
        <v>13</v>
      </c>
      <c r="AVK8" s="2" t="s">
        <v>14</v>
      </c>
      <c r="AVL8" s="2" t="s">
        <v>15</v>
      </c>
      <c r="AVM8" s="4" t="s">
        <v>16</v>
      </c>
      <c r="AVN8" s="2" t="s">
        <v>17</v>
      </c>
      <c r="AVO8" s="2" t="s">
        <v>18</v>
      </c>
      <c r="AVP8" s="2" t="s">
        <v>19</v>
      </c>
      <c r="AVQ8" s="2" t="s">
        <v>20</v>
      </c>
      <c r="AVR8" s="2" t="s">
        <v>21</v>
      </c>
      <c r="AVS8" s="2" t="s">
        <v>22</v>
      </c>
      <c r="AVT8" s="2" t="s">
        <v>23</v>
      </c>
      <c r="AVU8" s="2" t="s">
        <v>24</v>
      </c>
      <c r="AVV8" s="2" t="s">
        <v>25</v>
      </c>
      <c r="AVW8" s="2" t="s">
        <v>26</v>
      </c>
      <c r="AVX8" s="2" t="s">
        <v>27</v>
      </c>
      <c r="AVY8" s="2" t="s">
        <v>28</v>
      </c>
      <c r="AVZ8" s="2" t="s">
        <v>29</v>
      </c>
      <c r="AWA8" s="2" t="s">
        <v>30</v>
      </c>
      <c r="AWB8" s="2" t="s">
        <v>31</v>
      </c>
      <c r="AWC8" s="2" t="s">
        <v>32</v>
      </c>
      <c r="AWD8" s="2" t="s">
        <v>33</v>
      </c>
      <c r="AWE8" s="2" t="s">
        <v>34</v>
      </c>
      <c r="AWF8" s="2" t="s">
        <v>35</v>
      </c>
      <c r="AWG8" s="2" t="s">
        <v>36</v>
      </c>
      <c r="AWH8" s="2" t="s">
        <v>37</v>
      </c>
      <c r="AWI8" s="2" t="s">
        <v>38</v>
      </c>
      <c r="AWJ8" s="2" t="s">
        <v>39</v>
      </c>
      <c r="AWK8" s="2" t="s">
        <v>40</v>
      </c>
      <c r="AWL8" s="2" t="s">
        <v>41</v>
      </c>
      <c r="AWM8" s="2" t="s">
        <v>42</v>
      </c>
      <c r="AWN8" s="2" t="s">
        <v>43</v>
      </c>
      <c r="AWO8" s="2" t="s">
        <v>44</v>
      </c>
      <c r="AWP8" s="2" t="s">
        <v>45</v>
      </c>
      <c r="AWQ8" s="2" t="s">
        <v>46</v>
      </c>
      <c r="AWR8" s="2" t="s">
        <v>47</v>
      </c>
      <c r="AWS8" s="2" t="s">
        <v>48</v>
      </c>
      <c r="AWT8" s="2" t="s">
        <v>49</v>
      </c>
      <c r="AWU8" s="2" t="s">
        <v>50</v>
      </c>
      <c r="AWV8" s="2" t="s">
        <v>51</v>
      </c>
      <c r="AWW8" s="2" t="s">
        <v>52</v>
      </c>
      <c r="AWX8" s="2" t="s">
        <v>53</v>
      </c>
      <c r="AWY8" s="3" t="s">
        <v>54</v>
      </c>
      <c r="AWZ8" s="5" t="s">
        <v>55</v>
      </c>
      <c r="AXA8" s="5" t="s">
        <v>56</v>
      </c>
      <c r="AXB8" s="5" t="s">
        <v>57</v>
      </c>
      <c r="AXC8" s="5" t="s">
        <v>58</v>
      </c>
      <c r="AXD8" s="5" t="s">
        <v>59</v>
      </c>
      <c r="AXE8" s="4" t="s">
        <v>3396</v>
      </c>
      <c r="AXF8" s="4" t="s">
        <v>3397</v>
      </c>
      <c r="AXG8" s="4" t="s">
        <v>3398</v>
      </c>
      <c r="AXH8" s="46" t="s">
        <v>3399</v>
      </c>
      <c r="AXI8" s="1" t="s">
        <v>0</v>
      </c>
      <c r="AXJ8" s="2" t="s">
        <v>1</v>
      </c>
      <c r="AXK8" s="2" t="s">
        <v>2</v>
      </c>
      <c r="AXL8" s="2" t="s">
        <v>3</v>
      </c>
      <c r="AXM8" s="2" t="s">
        <v>4</v>
      </c>
      <c r="AXN8" s="2" t="s">
        <v>5</v>
      </c>
      <c r="AXO8" s="2" t="s">
        <v>6</v>
      </c>
      <c r="AXP8" s="2" t="s">
        <v>7</v>
      </c>
      <c r="AXQ8" s="2" t="s">
        <v>8</v>
      </c>
      <c r="AXR8" s="2" t="s">
        <v>9</v>
      </c>
      <c r="AXS8" s="3" t="s">
        <v>10</v>
      </c>
      <c r="AXT8" s="2" t="s">
        <v>11</v>
      </c>
      <c r="AXU8" s="2" t="s">
        <v>12</v>
      </c>
      <c r="AXV8" s="2" t="s">
        <v>13</v>
      </c>
      <c r="AXW8" s="2" t="s">
        <v>14</v>
      </c>
      <c r="AXX8" s="2" t="s">
        <v>15</v>
      </c>
      <c r="AXY8" s="4" t="s">
        <v>16</v>
      </c>
      <c r="AXZ8" s="2" t="s">
        <v>17</v>
      </c>
      <c r="AYA8" s="2" t="s">
        <v>18</v>
      </c>
      <c r="AYB8" s="2" t="s">
        <v>19</v>
      </c>
      <c r="AYC8" s="2" t="s">
        <v>20</v>
      </c>
      <c r="AYD8" s="2" t="s">
        <v>21</v>
      </c>
      <c r="AYE8" s="2" t="s">
        <v>22</v>
      </c>
      <c r="AYF8" s="2" t="s">
        <v>23</v>
      </c>
      <c r="AYG8" s="2" t="s">
        <v>24</v>
      </c>
      <c r="AYH8" s="2" t="s">
        <v>25</v>
      </c>
      <c r="AYI8" s="2" t="s">
        <v>26</v>
      </c>
      <c r="AYJ8" s="2" t="s">
        <v>27</v>
      </c>
      <c r="AYK8" s="2" t="s">
        <v>28</v>
      </c>
      <c r="AYL8" s="2" t="s">
        <v>29</v>
      </c>
      <c r="AYM8" s="2" t="s">
        <v>30</v>
      </c>
      <c r="AYN8" s="2" t="s">
        <v>31</v>
      </c>
      <c r="AYO8" s="2" t="s">
        <v>32</v>
      </c>
      <c r="AYP8" s="2" t="s">
        <v>33</v>
      </c>
      <c r="AYQ8" s="2" t="s">
        <v>34</v>
      </c>
      <c r="AYR8" s="2" t="s">
        <v>35</v>
      </c>
      <c r="AYS8" s="2" t="s">
        <v>36</v>
      </c>
      <c r="AYT8" s="2" t="s">
        <v>37</v>
      </c>
      <c r="AYU8" s="2" t="s">
        <v>38</v>
      </c>
      <c r="AYV8" s="2" t="s">
        <v>39</v>
      </c>
      <c r="AYW8" s="2" t="s">
        <v>40</v>
      </c>
      <c r="AYX8" s="2" t="s">
        <v>41</v>
      </c>
      <c r="AYY8" s="2" t="s">
        <v>42</v>
      </c>
      <c r="AYZ8" s="2" t="s">
        <v>43</v>
      </c>
      <c r="AZA8" s="2" t="s">
        <v>44</v>
      </c>
      <c r="AZB8" s="2" t="s">
        <v>45</v>
      </c>
      <c r="AZC8" s="2" t="s">
        <v>46</v>
      </c>
      <c r="AZD8" s="2" t="s">
        <v>47</v>
      </c>
      <c r="AZE8" s="2" t="s">
        <v>48</v>
      </c>
      <c r="AZF8" s="2" t="s">
        <v>49</v>
      </c>
      <c r="AZG8" s="2" t="s">
        <v>50</v>
      </c>
      <c r="AZH8" s="2" t="s">
        <v>51</v>
      </c>
      <c r="AZI8" s="2" t="s">
        <v>52</v>
      </c>
      <c r="AZJ8" s="2" t="s">
        <v>53</v>
      </c>
      <c r="AZK8" s="3" t="s">
        <v>54</v>
      </c>
      <c r="AZL8" s="5" t="s">
        <v>55</v>
      </c>
      <c r="AZM8" s="5" t="s">
        <v>56</v>
      </c>
      <c r="AZN8" s="5" t="s">
        <v>57</v>
      </c>
      <c r="AZO8" s="5" t="s">
        <v>58</v>
      </c>
      <c r="AZP8" s="5" t="s">
        <v>59</v>
      </c>
      <c r="AZQ8" s="4" t="s">
        <v>3396</v>
      </c>
      <c r="AZR8" s="4" t="s">
        <v>3397</v>
      </c>
      <c r="AZS8" s="4" t="s">
        <v>3398</v>
      </c>
      <c r="AZT8" s="46" t="s">
        <v>3399</v>
      </c>
      <c r="AZU8" s="1" t="s">
        <v>0</v>
      </c>
      <c r="AZV8" s="2" t="s">
        <v>1</v>
      </c>
      <c r="AZW8" s="2" t="s">
        <v>2</v>
      </c>
      <c r="AZX8" s="2" t="s">
        <v>3</v>
      </c>
      <c r="AZY8" s="2" t="s">
        <v>4</v>
      </c>
      <c r="AZZ8" s="2" t="s">
        <v>5</v>
      </c>
      <c r="BAA8" s="2" t="s">
        <v>6</v>
      </c>
      <c r="BAB8" s="2" t="s">
        <v>7</v>
      </c>
      <c r="BAC8" s="2" t="s">
        <v>8</v>
      </c>
      <c r="BAD8" s="2" t="s">
        <v>9</v>
      </c>
      <c r="BAE8" s="3" t="s">
        <v>10</v>
      </c>
      <c r="BAF8" s="2" t="s">
        <v>11</v>
      </c>
      <c r="BAG8" s="2" t="s">
        <v>12</v>
      </c>
      <c r="BAH8" s="2" t="s">
        <v>13</v>
      </c>
      <c r="BAI8" s="2" t="s">
        <v>14</v>
      </c>
      <c r="BAJ8" s="2" t="s">
        <v>15</v>
      </c>
      <c r="BAK8" s="4" t="s">
        <v>16</v>
      </c>
      <c r="BAL8" s="2" t="s">
        <v>17</v>
      </c>
      <c r="BAM8" s="2" t="s">
        <v>18</v>
      </c>
      <c r="BAN8" s="2" t="s">
        <v>19</v>
      </c>
      <c r="BAO8" s="2" t="s">
        <v>20</v>
      </c>
      <c r="BAP8" s="2" t="s">
        <v>21</v>
      </c>
      <c r="BAQ8" s="2" t="s">
        <v>22</v>
      </c>
      <c r="BAR8" s="2" t="s">
        <v>23</v>
      </c>
      <c r="BAS8" s="2" t="s">
        <v>24</v>
      </c>
      <c r="BAT8" s="2" t="s">
        <v>25</v>
      </c>
      <c r="BAU8" s="2" t="s">
        <v>26</v>
      </c>
      <c r="BAV8" s="2" t="s">
        <v>27</v>
      </c>
      <c r="BAW8" s="2" t="s">
        <v>28</v>
      </c>
      <c r="BAX8" s="2" t="s">
        <v>29</v>
      </c>
      <c r="BAY8" s="2" t="s">
        <v>30</v>
      </c>
      <c r="BAZ8" s="2" t="s">
        <v>31</v>
      </c>
      <c r="BBA8" s="2" t="s">
        <v>32</v>
      </c>
      <c r="BBB8" s="2" t="s">
        <v>33</v>
      </c>
      <c r="BBC8" s="2" t="s">
        <v>34</v>
      </c>
      <c r="BBD8" s="2" t="s">
        <v>35</v>
      </c>
      <c r="BBE8" s="2" t="s">
        <v>36</v>
      </c>
      <c r="BBF8" s="2" t="s">
        <v>37</v>
      </c>
      <c r="BBG8" s="2" t="s">
        <v>38</v>
      </c>
      <c r="BBH8" s="2" t="s">
        <v>39</v>
      </c>
      <c r="BBI8" s="2" t="s">
        <v>40</v>
      </c>
      <c r="BBJ8" s="2" t="s">
        <v>41</v>
      </c>
      <c r="BBK8" s="2" t="s">
        <v>42</v>
      </c>
      <c r="BBL8" s="2" t="s">
        <v>43</v>
      </c>
      <c r="BBM8" s="2" t="s">
        <v>44</v>
      </c>
      <c r="BBN8" s="2" t="s">
        <v>45</v>
      </c>
      <c r="BBO8" s="2" t="s">
        <v>46</v>
      </c>
      <c r="BBP8" s="2" t="s">
        <v>47</v>
      </c>
      <c r="BBQ8" s="2" t="s">
        <v>48</v>
      </c>
      <c r="BBR8" s="2" t="s">
        <v>49</v>
      </c>
      <c r="BBS8" s="2" t="s">
        <v>50</v>
      </c>
      <c r="BBT8" s="2" t="s">
        <v>51</v>
      </c>
      <c r="BBU8" s="2" t="s">
        <v>52</v>
      </c>
      <c r="BBV8" s="2" t="s">
        <v>53</v>
      </c>
      <c r="BBW8" s="3" t="s">
        <v>54</v>
      </c>
      <c r="BBX8" s="5" t="s">
        <v>55</v>
      </c>
      <c r="BBY8" s="5" t="s">
        <v>56</v>
      </c>
      <c r="BBZ8" s="5" t="s">
        <v>57</v>
      </c>
      <c r="BCA8" s="5" t="s">
        <v>58</v>
      </c>
      <c r="BCB8" s="5" t="s">
        <v>59</v>
      </c>
      <c r="BCC8" s="4" t="s">
        <v>3396</v>
      </c>
      <c r="BCD8" s="4" t="s">
        <v>3397</v>
      </c>
      <c r="BCE8" s="4" t="s">
        <v>3398</v>
      </c>
      <c r="BCF8" s="46" t="s">
        <v>3399</v>
      </c>
      <c r="BCG8" s="1" t="s">
        <v>0</v>
      </c>
      <c r="BCH8" s="2" t="s">
        <v>1</v>
      </c>
      <c r="BCI8" s="2" t="s">
        <v>2</v>
      </c>
      <c r="BCJ8" s="2" t="s">
        <v>3</v>
      </c>
      <c r="BCK8" s="2" t="s">
        <v>4</v>
      </c>
      <c r="BCL8" s="2" t="s">
        <v>5</v>
      </c>
      <c r="BCM8" s="2" t="s">
        <v>6</v>
      </c>
      <c r="BCN8" s="2" t="s">
        <v>7</v>
      </c>
      <c r="BCO8" s="2" t="s">
        <v>8</v>
      </c>
      <c r="BCP8" s="2" t="s">
        <v>9</v>
      </c>
      <c r="BCQ8" s="3" t="s">
        <v>10</v>
      </c>
      <c r="BCR8" s="2" t="s">
        <v>11</v>
      </c>
      <c r="BCS8" s="2" t="s">
        <v>12</v>
      </c>
      <c r="BCT8" s="2" t="s">
        <v>13</v>
      </c>
      <c r="BCU8" s="2" t="s">
        <v>14</v>
      </c>
      <c r="BCV8" s="2" t="s">
        <v>15</v>
      </c>
      <c r="BCW8" s="4" t="s">
        <v>16</v>
      </c>
      <c r="BCX8" s="2" t="s">
        <v>17</v>
      </c>
      <c r="BCY8" s="2" t="s">
        <v>18</v>
      </c>
      <c r="BCZ8" s="2" t="s">
        <v>19</v>
      </c>
      <c r="BDA8" s="2" t="s">
        <v>20</v>
      </c>
      <c r="BDB8" s="2" t="s">
        <v>21</v>
      </c>
      <c r="BDC8" s="2" t="s">
        <v>22</v>
      </c>
      <c r="BDD8" s="2" t="s">
        <v>23</v>
      </c>
      <c r="BDE8" s="2" t="s">
        <v>24</v>
      </c>
      <c r="BDF8" s="2" t="s">
        <v>25</v>
      </c>
      <c r="BDG8" s="2" t="s">
        <v>26</v>
      </c>
      <c r="BDH8" s="2" t="s">
        <v>27</v>
      </c>
      <c r="BDI8" s="2" t="s">
        <v>28</v>
      </c>
      <c r="BDJ8" s="2" t="s">
        <v>29</v>
      </c>
      <c r="BDK8" s="2" t="s">
        <v>30</v>
      </c>
      <c r="BDL8" s="2" t="s">
        <v>31</v>
      </c>
      <c r="BDM8" s="2" t="s">
        <v>32</v>
      </c>
      <c r="BDN8" s="2" t="s">
        <v>33</v>
      </c>
      <c r="BDO8" s="2" t="s">
        <v>34</v>
      </c>
      <c r="BDP8" s="2" t="s">
        <v>35</v>
      </c>
      <c r="BDQ8" s="2" t="s">
        <v>36</v>
      </c>
      <c r="BDR8" s="2" t="s">
        <v>37</v>
      </c>
      <c r="BDS8" s="2" t="s">
        <v>38</v>
      </c>
      <c r="BDT8" s="2" t="s">
        <v>39</v>
      </c>
      <c r="BDU8" s="2" t="s">
        <v>40</v>
      </c>
      <c r="BDV8" s="2" t="s">
        <v>41</v>
      </c>
      <c r="BDW8" s="2" t="s">
        <v>42</v>
      </c>
      <c r="BDX8" s="2" t="s">
        <v>43</v>
      </c>
      <c r="BDY8" s="2" t="s">
        <v>44</v>
      </c>
      <c r="BDZ8" s="2" t="s">
        <v>45</v>
      </c>
      <c r="BEA8" s="2" t="s">
        <v>46</v>
      </c>
      <c r="BEB8" s="2" t="s">
        <v>47</v>
      </c>
      <c r="BEC8" s="2" t="s">
        <v>48</v>
      </c>
      <c r="BED8" s="2" t="s">
        <v>49</v>
      </c>
      <c r="BEE8" s="2" t="s">
        <v>50</v>
      </c>
      <c r="BEF8" s="2" t="s">
        <v>51</v>
      </c>
      <c r="BEG8" s="2" t="s">
        <v>52</v>
      </c>
      <c r="BEH8" s="2" t="s">
        <v>53</v>
      </c>
      <c r="BEI8" s="3" t="s">
        <v>54</v>
      </c>
      <c r="BEJ8" s="5" t="s">
        <v>55</v>
      </c>
      <c r="BEK8" s="5" t="s">
        <v>56</v>
      </c>
      <c r="BEL8" s="5" t="s">
        <v>57</v>
      </c>
      <c r="BEM8" s="5" t="s">
        <v>58</v>
      </c>
      <c r="BEN8" s="5" t="s">
        <v>59</v>
      </c>
      <c r="BEO8" s="4" t="s">
        <v>3396</v>
      </c>
      <c r="BEP8" s="4" t="s">
        <v>3397</v>
      </c>
      <c r="BEQ8" s="4" t="s">
        <v>3398</v>
      </c>
      <c r="BER8" s="46" t="s">
        <v>3399</v>
      </c>
      <c r="BES8" s="1" t="s">
        <v>0</v>
      </c>
      <c r="BET8" s="2" t="s">
        <v>1</v>
      </c>
      <c r="BEU8" s="2" t="s">
        <v>2</v>
      </c>
      <c r="BEV8" s="2" t="s">
        <v>3</v>
      </c>
      <c r="BEW8" s="2" t="s">
        <v>4</v>
      </c>
      <c r="BEX8" s="2" t="s">
        <v>5</v>
      </c>
      <c r="BEY8" s="2" t="s">
        <v>6</v>
      </c>
      <c r="BEZ8" s="2" t="s">
        <v>7</v>
      </c>
      <c r="BFA8" s="2" t="s">
        <v>8</v>
      </c>
      <c r="BFB8" s="2" t="s">
        <v>9</v>
      </c>
      <c r="BFC8" s="3" t="s">
        <v>10</v>
      </c>
      <c r="BFD8" s="2" t="s">
        <v>11</v>
      </c>
      <c r="BFE8" s="2" t="s">
        <v>12</v>
      </c>
      <c r="BFF8" s="2" t="s">
        <v>13</v>
      </c>
      <c r="BFG8" s="2" t="s">
        <v>14</v>
      </c>
      <c r="BFH8" s="2" t="s">
        <v>15</v>
      </c>
      <c r="BFI8" s="4" t="s">
        <v>16</v>
      </c>
      <c r="BFJ8" s="2" t="s">
        <v>17</v>
      </c>
      <c r="BFK8" s="2" t="s">
        <v>18</v>
      </c>
      <c r="BFL8" s="2" t="s">
        <v>19</v>
      </c>
      <c r="BFM8" s="2" t="s">
        <v>20</v>
      </c>
      <c r="BFN8" s="2" t="s">
        <v>21</v>
      </c>
      <c r="BFO8" s="2" t="s">
        <v>22</v>
      </c>
      <c r="BFP8" s="2" t="s">
        <v>23</v>
      </c>
      <c r="BFQ8" s="2" t="s">
        <v>24</v>
      </c>
      <c r="BFR8" s="2" t="s">
        <v>25</v>
      </c>
      <c r="BFS8" s="2" t="s">
        <v>26</v>
      </c>
      <c r="BFT8" s="2" t="s">
        <v>27</v>
      </c>
      <c r="BFU8" s="2" t="s">
        <v>28</v>
      </c>
      <c r="BFV8" s="2" t="s">
        <v>29</v>
      </c>
      <c r="BFW8" s="2" t="s">
        <v>30</v>
      </c>
      <c r="BFX8" s="2" t="s">
        <v>31</v>
      </c>
      <c r="BFY8" s="2" t="s">
        <v>32</v>
      </c>
      <c r="BFZ8" s="2" t="s">
        <v>33</v>
      </c>
      <c r="BGA8" s="2" t="s">
        <v>34</v>
      </c>
      <c r="BGB8" s="2" t="s">
        <v>35</v>
      </c>
      <c r="BGC8" s="2" t="s">
        <v>36</v>
      </c>
      <c r="BGD8" s="2" t="s">
        <v>37</v>
      </c>
      <c r="BGE8" s="2" t="s">
        <v>38</v>
      </c>
      <c r="BGF8" s="2" t="s">
        <v>39</v>
      </c>
      <c r="BGG8" s="2" t="s">
        <v>40</v>
      </c>
      <c r="BGH8" s="2" t="s">
        <v>41</v>
      </c>
      <c r="BGI8" s="2" t="s">
        <v>42</v>
      </c>
      <c r="BGJ8" s="2" t="s">
        <v>43</v>
      </c>
      <c r="BGK8" s="2" t="s">
        <v>44</v>
      </c>
      <c r="BGL8" s="2" t="s">
        <v>45</v>
      </c>
      <c r="BGM8" s="2" t="s">
        <v>46</v>
      </c>
      <c r="BGN8" s="2" t="s">
        <v>47</v>
      </c>
      <c r="BGO8" s="2" t="s">
        <v>48</v>
      </c>
      <c r="BGP8" s="2" t="s">
        <v>49</v>
      </c>
      <c r="BGQ8" s="2" t="s">
        <v>50</v>
      </c>
      <c r="BGR8" s="2" t="s">
        <v>51</v>
      </c>
      <c r="BGS8" s="2" t="s">
        <v>52</v>
      </c>
      <c r="BGT8" s="2" t="s">
        <v>53</v>
      </c>
      <c r="BGU8" s="3" t="s">
        <v>54</v>
      </c>
      <c r="BGV8" s="5" t="s">
        <v>55</v>
      </c>
      <c r="BGW8" s="5" t="s">
        <v>56</v>
      </c>
      <c r="BGX8" s="5" t="s">
        <v>57</v>
      </c>
      <c r="BGY8" s="5" t="s">
        <v>58</v>
      </c>
      <c r="BGZ8" s="5" t="s">
        <v>59</v>
      </c>
      <c r="BHA8" s="4" t="s">
        <v>3396</v>
      </c>
      <c r="BHB8" s="4" t="s">
        <v>3397</v>
      </c>
      <c r="BHC8" s="4" t="s">
        <v>3398</v>
      </c>
      <c r="BHD8" s="46" t="s">
        <v>3399</v>
      </c>
      <c r="BHE8" s="1" t="s">
        <v>0</v>
      </c>
      <c r="BHF8" s="2" t="s">
        <v>1</v>
      </c>
      <c r="BHG8" s="2" t="s">
        <v>2</v>
      </c>
      <c r="BHH8" s="2" t="s">
        <v>3</v>
      </c>
      <c r="BHI8" s="2" t="s">
        <v>4</v>
      </c>
      <c r="BHJ8" s="2" t="s">
        <v>5</v>
      </c>
      <c r="BHK8" s="2" t="s">
        <v>6</v>
      </c>
      <c r="BHL8" s="2" t="s">
        <v>7</v>
      </c>
      <c r="BHM8" s="2" t="s">
        <v>8</v>
      </c>
      <c r="BHN8" s="2" t="s">
        <v>9</v>
      </c>
      <c r="BHO8" s="3" t="s">
        <v>10</v>
      </c>
      <c r="BHP8" s="2" t="s">
        <v>11</v>
      </c>
      <c r="BHQ8" s="2" t="s">
        <v>12</v>
      </c>
      <c r="BHR8" s="2" t="s">
        <v>13</v>
      </c>
      <c r="BHS8" s="2" t="s">
        <v>14</v>
      </c>
      <c r="BHT8" s="2" t="s">
        <v>15</v>
      </c>
      <c r="BHU8" s="4" t="s">
        <v>16</v>
      </c>
      <c r="BHV8" s="2" t="s">
        <v>17</v>
      </c>
      <c r="BHW8" s="2" t="s">
        <v>18</v>
      </c>
      <c r="BHX8" s="2" t="s">
        <v>19</v>
      </c>
      <c r="BHY8" s="2" t="s">
        <v>20</v>
      </c>
      <c r="BHZ8" s="2" t="s">
        <v>21</v>
      </c>
      <c r="BIA8" s="2" t="s">
        <v>22</v>
      </c>
      <c r="BIB8" s="2" t="s">
        <v>23</v>
      </c>
      <c r="BIC8" s="2" t="s">
        <v>24</v>
      </c>
      <c r="BID8" s="2" t="s">
        <v>25</v>
      </c>
      <c r="BIE8" s="2" t="s">
        <v>26</v>
      </c>
      <c r="BIF8" s="2" t="s">
        <v>27</v>
      </c>
      <c r="BIG8" s="2" t="s">
        <v>28</v>
      </c>
      <c r="BIH8" s="2" t="s">
        <v>29</v>
      </c>
      <c r="BII8" s="2" t="s">
        <v>30</v>
      </c>
      <c r="BIJ8" s="2" t="s">
        <v>31</v>
      </c>
      <c r="BIK8" s="2" t="s">
        <v>32</v>
      </c>
      <c r="BIL8" s="2" t="s">
        <v>33</v>
      </c>
      <c r="BIM8" s="2" t="s">
        <v>34</v>
      </c>
      <c r="BIN8" s="2" t="s">
        <v>35</v>
      </c>
      <c r="BIO8" s="2" t="s">
        <v>36</v>
      </c>
      <c r="BIP8" s="2" t="s">
        <v>37</v>
      </c>
      <c r="BIQ8" s="2" t="s">
        <v>38</v>
      </c>
      <c r="BIR8" s="2" t="s">
        <v>39</v>
      </c>
      <c r="BIS8" s="2" t="s">
        <v>40</v>
      </c>
      <c r="BIT8" s="2" t="s">
        <v>41</v>
      </c>
      <c r="BIU8" s="2" t="s">
        <v>42</v>
      </c>
      <c r="BIV8" s="2" t="s">
        <v>43</v>
      </c>
      <c r="BIW8" s="2" t="s">
        <v>44</v>
      </c>
      <c r="BIX8" s="2" t="s">
        <v>45</v>
      </c>
      <c r="BIY8" s="2" t="s">
        <v>46</v>
      </c>
      <c r="BIZ8" s="2" t="s">
        <v>47</v>
      </c>
      <c r="BJA8" s="2" t="s">
        <v>48</v>
      </c>
      <c r="BJB8" s="2" t="s">
        <v>49</v>
      </c>
      <c r="BJC8" s="2" t="s">
        <v>50</v>
      </c>
      <c r="BJD8" s="2" t="s">
        <v>51</v>
      </c>
      <c r="BJE8" s="2" t="s">
        <v>52</v>
      </c>
      <c r="BJF8" s="2" t="s">
        <v>53</v>
      </c>
      <c r="BJG8" s="3" t="s">
        <v>54</v>
      </c>
      <c r="BJH8" s="5" t="s">
        <v>55</v>
      </c>
      <c r="BJI8" s="5" t="s">
        <v>56</v>
      </c>
      <c r="BJJ8" s="5" t="s">
        <v>57</v>
      </c>
      <c r="BJK8" s="5" t="s">
        <v>58</v>
      </c>
      <c r="BJL8" s="5" t="s">
        <v>59</v>
      </c>
      <c r="BJM8" s="4" t="s">
        <v>3396</v>
      </c>
      <c r="BJN8" s="4" t="s">
        <v>3397</v>
      </c>
      <c r="BJO8" s="4" t="s">
        <v>3398</v>
      </c>
      <c r="BJP8" s="46" t="s">
        <v>3399</v>
      </c>
      <c r="BJQ8" s="1" t="s">
        <v>0</v>
      </c>
      <c r="BJR8" s="2" t="s">
        <v>1</v>
      </c>
      <c r="BJS8" s="2" t="s">
        <v>2</v>
      </c>
      <c r="BJT8" s="2" t="s">
        <v>3</v>
      </c>
      <c r="BJU8" s="2" t="s">
        <v>4</v>
      </c>
      <c r="BJV8" s="2" t="s">
        <v>5</v>
      </c>
      <c r="BJW8" s="2" t="s">
        <v>6</v>
      </c>
      <c r="BJX8" s="2" t="s">
        <v>7</v>
      </c>
      <c r="BJY8" s="2" t="s">
        <v>8</v>
      </c>
      <c r="BJZ8" s="2" t="s">
        <v>9</v>
      </c>
      <c r="BKA8" s="3" t="s">
        <v>10</v>
      </c>
      <c r="BKB8" s="2" t="s">
        <v>11</v>
      </c>
      <c r="BKC8" s="2" t="s">
        <v>12</v>
      </c>
      <c r="BKD8" s="2" t="s">
        <v>13</v>
      </c>
      <c r="BKE8" s="2" t="s">
        <v>14</v>
      </c>
      <c r="BKF8" s="2" t="s">
        <v>15</v>
      </c>
      <c r="BKG8" s="4" t="s">
        <v>16</v>
      </c>
      <c r="BKH8" s="2" t="s">
        <v>17</v>
      </c>
      <c r="BKI8" s="2" t="s">
        <v>18</v>
      </c>
      <c r="BKJ8" s="2" t="s">
        <v>19</v>
      </c>
      <c r="BKK8" s="2" t="s">
        <v>20</v>
      </c>
      <c r="BKL8" s="2" t="s">
        <v>21</v>
      </c>
      <c r="BKM8" s="2" t="s">
        <v>22</v>
      </c>
      <c r="BKN8" s="2" t="s">
        <v>23</v>
      </c>
      <c r="BKO8" s="2" t="s">
        <v>24</v>
      </c>
      <c r="BKP8" s="2" t="s">
        <v>25</v>
      </c>
      <c r="BKQ8" s="2" t="s">
        <v>26</v>
      </c>
      <c r="BKR8" s="2" t="s">
        <v>27</v>
      </c>
      <c r="BKS8" s="2" t="s">
        <v>28</v>
      </c>
      <c r="BKT8" s="2" t="s">
        <v>29</v>
      </c>
      <c r="BKU8" s="2" t="s">
        <v>30</v>
      </c>
      <c r="BKV8" s="2" t="s">
        <v>31</v>
      </c>
      <c r="BKW8" s="2" t="s">
        <v>32</v>
      </c>
      <c r="BKX8" s="2" t="s">
        <v>33</v>
      </c>
      <c r="BKY8" s="2" t="s">
        <v>34</v>
      </c>
      <c r="BKZ8" s="2" t="s">
        <v>35</v>
      </c>
      <c r="BLA8" s="2" t="s">
        <v>36</v>
      </c>
      <c r="BLB8" s="2" t="s">
        <v>37</v>
      </c>
      <c r="BLC8" s="2" t="s">
        <v>38</v>
      </c>
      <c r="BLD8" s="2" t="s">
        <v>39</v>
      </c>
      <c r="BLE8" s="2" t="s">
        <v>40</v>
      </c>
      <c r="BLF8" s="2" t="s">
        <v>41</v>
      </c>
      <c r="BLG8" s="2" t="s">
        <v>42</v>
      </c>
      <c r="BLH8" s="2" t="s">
        <v>43</v>
      </c>
      <c r="BLI8" s="2" t="s">
        <v>44</v>
      </c>
      <c r="BLJ8" s="2" t="s">
        <v>45</v>
      </c>
      <c r="BLK8" s="2" t="s">
        <v>46</v>
      </c>
      <c r="BLL8" s="2" t="s">
        <v>47</v>
      </c>
      <c r="BLM8" s="2" t="s">
        <v>48</v>
      </c>
      <c r="BLN8" s="2" t="s">
        <v>49</v>
      </c>
      <c r="BLO8" s="2" t="s">
        <v>50</v>
      </c>
      <c r="BLP8" s="2" t="s">
        <v>51</v>
      </c>
      <c r="BLQ8" s="2" t="s">
        <v>52</v>
      </c>
      <c r="BLR8" s="2" t="s">
        <v>53</v>
      </c>
      <c r="BLS8" s="3" t="s">
        <v>54</v>
      </c>
      <c r="BLT8" s="5" t="s">
        <v>55</v>
      </c>
      <c r="BLU8" s="5" t="s">
        <v>56</v>
      </c>
      <c r="BLV8" s="5" t="s">
        <v>57</v>
      </c>
      <c r="BLW8" s="5" t="s">
        <v>58</v>
      </c>
      <c r="BLX8" s="5" t="s">
        <v>59</v>
      </c>
      <c r="BLY8" s="4" t="s">
        <v>3396</v>
      </c>
      <c r="BLZ8" s="4" t="s">
        <v>3397</v>
      </c>
      <c r="BMA8" s="4" t="s">
        <v>3398</v>
      </c>
      <c r="BMB8" s="46" t="s">
        <v>3399</v>
      </c>
      <c r="BMC8" s="1" t="s">
        <v>0</v>
      </c>
      <c r="BMD8" s="2" t="s">
        <v>1</v>
      </c>
      <c r="BME8" s="2" t="s">
        <v>2</v>
      </c>
      <c r="BMF8" s="2" t="s">
        <v>3</v>
      </c>
      <c r="BMG8" s="2" t="s">
        <v>4</v>
      </c>
      <c r="BMH8" s="2" t="s">
        <v>5</v>
      </c>
      <c r="BMI8" s="2" t="s">
        <v>6</v>
      </c>
      <c r="BMJ8" s="2" t="s">
        <v>7</v>
      </c>
      <c r="BMK8" s="2" t="s">
        <v>8</v>
      </c>
      <c r="BML8" s="2" t="s">
        <v>9</v>
      </c>
      <c r="BMM8" s="3" t="s">
        <v>10</v>
      </c>
      <c r="BMN8" s="2" t="s">
        <v>11</v>
      </c>
      <c r="BMO8" s="2" t="s">
        <v>12</v>
      </c>
      <c r="BMP8" s="2" t="s">
        <v>13</v>
      </c>
      <c r="BMQ8" s="2" t="s">
        <v>14</v>
      </c>
      <c r="BMR8" s="2" t="s">
        <v>15</v>
      </c>
      <c r="BMS8" s="4" t="s">
        <v>16</v>
      </c>
      <c r="BMT8" s="2" t="s">
        <v>17</v>
      </c>
      <c r="BMU8" s="2" t="s">
        <v>18</v>
      </c>
      <c r="BMV8" s="2" t="s">
        <v>19</v>
      </c>
      <c r="BMW8" s="2" t="s">
        <v>20</v>
      </c>
      <c r="BMX8" s="2" t="s">
        <v>21</v>
      </c>
      <c r="BMY8" s="2" t="s">
        <v>22</v>
      </c>
      <c r="BMZ8" s="2" t="s">
        <v>23</v>
      </c>
      <c r="BNA8" s="2" t="s">
        <v>24</v>
      </c>
      <c r="BNB8" s="2" t="s">
        <v>25</v>
      </c>
      <c r="BNC8" s="2" t="s">
        <v>26</v>
      </c>
      <c r="BND8" s="2" t="s">
        <v>27</v>
      </c>
      <c r="BNE8" s="2" t="s">
        <v>28</v>
      </c>
      <c r="BNF8" s="2" t="s">
        <v>29</v>
      </c>
      <c r="BNG8" s="2" t="s">
        <v>30</v>
      </c>
      <c r="BNH8" s="2" t="s">
        <v>31</v>
      </c>
      <c r="BNI8" s="2" t="s">
        <v>32</v>
      </c>
      <c r="BNJ8" s="2" t="s">
        <v>33</v>
      </c>
      <c r="BNK8" s="2" t="s">
        <v>34</v>
      </c>
      <c r="BNL8" s="2" t="s">
        <v>35</v>
      </c>
      <c r="BNM8" s="2" t="s">
        <v>36</v>
      </c>
      <c r="BNN8" s="2" t="s">
        <v>37</v>
      </c>
      <c r="BNO8" s="2" t="s">
        <v>38</v>
      </c>
      <c r="BNP8" s="2" t="s">
        <v>39</v>
      </c>
      <c r="BNQ8" s="2" t="s">
        <v>40</v>
      </c>
      <c r="BNR8" s="2" t="s">
        <v>41</v>
      </c>
      <c r="BNS8" s="2" t="s">
        <v>42</v>
      </c>
      <c r="BNT8" s="2" t="s">
        <v>43</v>
      </c>
      <c r="BNU8" s="2" t="s">
        <v>44</v>
      </c>
      <c r="BNV8" s="2" t="s">
        <v>45</v>
      </c>
      <c r="BNW8" s="2" t="s">
        <v>46</v>
      </c>
      <c r="BNX8" s="2" t="s">
        <v>47</v>
      </c>
      <c r="BNY8" s="2" t="s">
        <v>48</v>
      </c>
      <c r="BNZ8" s="2" t="s">
        <v>49</v>
      </c>
      <c r="BOA8" s="2" t="s">
        <v>50</v>
      </c>
      <c r="BOB8" s="2" t="s">
        <v>51</v>
      </c>
      <c r="BOC8" s="2" t="s">
        <v>52</v>
      </c>
      <c r="BOD8" s="2" t="s">
        <v>53</v>
      </c>
      <c r="BOE8" s="3" t="s">
        <v>54</v>
      </c>
      <c r="BOF8" s="5" t="s">
        <v>55</v>
      </c>
      <c r="BOG8" s="5" t="s">
        <v>56</v>
      </c>
      <c r="BOH8" s="5" t="s">
        <v>57</v>
      </c>
      <c r="BOI8" s="5" t="s">
        <v>58</v>
      </c>
      <c r="BOJ8" s="5" t="s">
        <v>59</v>
      </c>
      <c r="BOK8" s="4" t="s">
        <v>3396</v>
      </c>
      <c r="BOL8" s="4" t="s">
        <v>3397</v>
      </c>
      <c r="BOM8" s="4" t="s">
        <v>3398</v>
      </c>
      <c r="BON8" s="46" t="s">
        <v>3399</v>
      </c>
      <c r="BOO8" s="1" t="s">
        <v>0</v>
      </c>
      <c r="BOP8" s="2" t="s">
        <v>1</v>
      </c>
      <c r="BOQ8" s="2" t="s">
        <v>2</v>
      </c>
      <c r="BOR8" s="2" t="s">
        <v>3</v>
      </c>
      <c r="BOS8" s="2" t="s">
        <v>4</v>
      </c>
      <c r="BOT8" s="2" t="s">
        <v>5</v>
      </c>
      <c r="BOU8" s="2" t="s">
        <v>6</v>
      </c>
      <c r="BOV8" s="2" t="s">
        <v>7</v>
      </c>
      <c r="BOW8" s="2" t="s">
        <v>8</v>
      </c>
      <c r="BOX8" s="2" t="s">
        <v>9</v>
      </c>
      <c r="BOY8" s="3" t="s">
        <v>10</v>
      </c>
      <c r="BOZ8" s="2" t="s">
        <v>11</v>
      </c>
      <c r="BPA8" s="2" t="s">
        <v>12</v>
      </c>
      <c r="BPB8" s="2" t="s">
        <v>13</v>
      </c>
      <c r="BPC8" s="2" t="s">
        <v>14</v>
      </c>
      <c r="BPD8" s="2" t="s">
        <v>15</v>
      </c>
      <c r="BPE8" s="4" t="s">
        <v>16</v>
      </c>
      <c r="BPF8" s="2" t="s">
        <v>17</v>
      </c>
      <c r="BPG8" s="2" t="s">
        <v>18</v>
      </c>
      <c r="BPH8" s="2" t="s">
        <v>19</v>
      </c>
      <c r="BPI8" s="2" t="s">
        <v>20</v>
      </c>
      <c r="BPJ8" s="2" t="s">
        <v>21</v>
      </c>
      <c r="BPK8" s="2" t="s">
        <v>22</v>
      </c>
      <c r="BPL8" s="2" t="s">
        <v>23</v>
      </c>
      <c r="BPM8" s="2" t="s">
        <v>24</v>
      </c>
      <c r="BPN8" s="2" t="s">
        <v>25</v>
      </c>
      <c r="BPO8" s="2" t="s">
        <v>26</v>
      </c>
      <c r="BPP8" s="2" t="s">
        <v>27</v>
      </c>
      <c r="BPQ8" s="2" t="s">
        <v>28</v>
      </c>
      <c r="BPR8" s="2" t="s">
        <v>29</v>
      </c>
      <c r="BPS8" s="2" t="s">
        <v>30</v>
      </c>
      <c r="BPT8" s="2" t="s">
        <v>31</v>
      </c>
      <c r="BPU8" s="2" t="s">
        <v>32</v>
      </c>
      <c r="BPV8" s="2" t="s">
        <v>33</v>
      </c>
      <c r="BPW8" s="2" t="s">
        <v>34</v>
      </c>
      <c r="BPX8" s="2" t="s">
        <v>35</v>
      </c>
      <c r="BPY8" s="2" t="s">
        <v>36</v>
      </c>
      <c r="BPZ8" s="2" t="s">
        <v>37</v>
      </c>
      <c r="BQA8" s="2" t="s">
        <v>38</v>
      </c>
      <c r="BQB8" s="2" t="s">
        <v>39</v>
      </c>
      <c r="BQC8" s="2" t="s">
        <v>40</v>
      </c>
      <c r="BQD8" s="2" t="s">
        <v>41</v>
      </c>
      <c r="BQE8" s="2" t="s">
        <v>42</v>
      </c>
      <c r="BQF8" s="2" t="s">
        <v>43</v>
      </c>
      <c r="BQG8" s="2" t="s">
        <v>44</v>
      </c>
      <c r="BQH8" s="2" t="s">
        <v>45</v>
      </c>
      <c r="BQI8" s="2" t="s">
        <v>46</v>
      </c>
      <c r="BQJ8" s="2" t="s">
        <v>47</v>
      </c>
      <c r="BQK8" s="2" t="s">
        <v>48</v>
      </c>
      <c r="BQL8" s="2" t="s">
        <v>49</v>
      </c>
      <c r="BQM8" s="2" t="s">
        <v>50</v>
      </c>
      <c r="BQN8" s="2" t="s">
        <v>51</v>
      </c>
      <c r="BQO8" s="2" t="s">
        <v>52</v>
      </c>
      <c r="BQP8" s="2" t="s">
        <v>53</v>
      </c>
      <c r="BQQ8" s="3" t="s">
        <v>54</v>
      </c>
      <c r="BQR8" s="5" t="s">
        <v>55</v>
      </c>
      <c r="BQS8" s="5" t="s">
        <v>56</v>
      </c>
      <c r="BQT8" s="5" t="s">
        <v>57</v>
      </c>
      <c r="BQU8" s="5" t="s">
        <v>58</v>
      </c>
      <c r="BQV8" s="5" t="s">
        <v>59</v>
      </c>
      <c r="BQW8" s="4" t="s">
        <v>3396</v>
      </c>
      <c r="BQX8" s="4" t="s">
        <v>3397</v>
      </c>
      <c r="BQY8" s="4" t="s">
        <v>3398</v>
      </c>
      <c r="BQZ8" s="46" t="s">
        <v>3399</v>
      </c>
      <c r="BRA8" s="1" t="s">
        <v>0</v>
      </c>
      <c r="BRB8" s="2" t="s">
        <v>1</v>
      </c>
      <c r="BRC8" s="2" t="s">
        <v>2</v>
      </c>
      <c r="BRD8" s="2" t="s">
        <v>3</v>
      </c>
      <c r="BRE8" s="2" t="s">
        <v>4</v>
      </c>
      <c r="BRF8" s="2" t="s">
        <v>5</v>
      </c>
      <c r="BRG8" s="2" t="s">
        <v>6</v>
      </c>
      <c r="BRH8" s="2" t="s">
        <v>7</v>
      </c>
      <c r="BRI8" s="2" t="s">
        <v>8</v>
      </c>
      <c r="BRJ8" s="2" t="s">
        <v>9</v>
      </c>
      <c r="BRK8" s="3" t="s">
        <v>10</v>
      </c>
      <c r="BRL8" s="2" t="s">
        <v>11</v>
      </c>
      <c r="BRM8" s="2" t="s">
        <v>12</v>
      </c>
      <c r="BRN8" s="2" t="s">
        <v>13</v>
      </c>
      <c r="BRO8" s="2" t="s">
        <v>14</v>
      </c>
      <c r="BRP8" s="2" t="s">
        <v>15</v>
      </c>
      <c r="BRQ8" s="4" t="s">
        <v>16</v>
      </c>
      <c r="BRR8" s="2" t="s">
        <v>17</v>
      </c>
      <c r="BRS8" s="2" t="s">
        <v>18</v>
      </c>
      <c r="BRT8" s="2" t="s">
        <v>19</v>
      </c>
      <c r="BRU8" s="2" t="s">
        <v>20</v>
      </c>
      <c r="BRV8" s="2" t="s">
        <v>21</v>
      </c>
      <c r="BRW8" s="2" t="s">
        <v>22</v>
      </c>
      <c r="BRX8" s="2" t="s">
        <v>23</v>
      </c>
      <c r="BRY8" s="2" t="s">
        <v>24</v>
      </c>
      <c r="BRZ8" s="2" t="s">
        <v>25</v>
      </c>
      <c r="BSA8" s="2" t="s">
        <v>26</v>
      </c>
      <c r="BSB8" s="2" t="s">
        <v>27</v>
      </c>
      <c r="BSC8" s="2" t="s">
        <v>28</v>
      </c>
      <c r="BSD8" s="2" t="s">
        <v>29</v>
      </c>
      <c r="BSE8" s="2" t="s">
        <v>30</v>
      </c>
      <c r="BSF8" s="2" t="s">
        <v>31</v>
      </c>
      <c r="BSG8" s="2" t="s">
        <v>32</v>
      </c>
      <c r="BSH8" s="2" t="s">
        <v>33</v>
      </c>
      <c r="BSI8" s="2" t="s">
        <v>34</v>
      </c>
      <c r="BSJ8" s="2" t="s">
        <v>35</v>
      </c>
      <c r="BSK8" s="2" t="s">
        <v>36</v>
      </c>
      <c r="BSL8" s="2" t="s">
        <v>37</v>
      </c>
      <c r="BSM8" s="2" t="s">
        <v>38</v>
      </c>
      <c r="BSN8" s="2" t="s">
        <v>39</v>
      </c>
      <c r="BSO8" s="2" t="s">
        <v>40</v>
      </c>
      <c r="BSP8" s="2" t="s">
        <v>41</v>
      </c>
      <c r="BSQ8" s="2" t="s">
        <v>42</v>
      </c>
      <c r="BSR8" s="2" t="s">
        <v>43</v>
      </c>
      <c r="BSS8" s="2" t="s">
        <v>44</v>
      </c>
      <c r="BST8" s="2" t="s">
        <v>45</v>
      </c>
      <c r="BSU8" s="2" t="s">
        <v>46</v>
      </c>
      <c r="BSV8" s="2" t="s">
        <v>47</v>
      </c>
      <c r="BSW8" s="2" t="s">
        <v>48</v>
      </c>
      <c r="BSX8" s="2" t="s">
        <v>49</v>
      </c>
      <c r="BSY8" s="2" t="s">
        <v>50</v>
      </c>
      <c r="BSZ8" s="2" t="s">
        <v>51</v>
      </c>
      <c r="BTA8" s="2" t="s">
        <v>52</v>
      </c>
      <c r="BTB8" s="2" t="s">
        <v>53</v>
      </c>
      <c r="BTC8" s="3" t="s">
        <v>54</v>
      </c>
      <c r="BTD8" s="5" t="s">
        <v>55</v>
      </c>
      <c r="BTE8" s="5" t="s">
        <v>56</v>
      </c>
      <c r="BTF8" s="5" t="s">
        <v>57</v>
      </c>
      <c r="BTG8" s="5" t="s">
        <v>58</v>
      </c>
      <c r="BTH8" s="5" t="s">
        <v>59</v>
      </c>
      <c r="BTI8" s="4" t="s">
        <v>3396</v>
      </c>
      <c r="BTJ8" s="4" t="s">
        <v>3397</v>
      </c>
      <c r="BTK8" s="4" t="s">
        <v>3398</v>
      </c>
      <c r="BTL8" s="46" t="s">
        <v>3399</v>
      </c>
      <c r="BTM8" s="1" t="s">
        <v>0</v>
      </c>
      <c r="BTN8" s="2" t="s">
        <v>1</v>
      </c>
      <c r="BTO8" s="2" t="s">
        <v>2</v>
      </c>
      <c r="BTP8" s="2" t="s">
        <v>3</v>
      </c>
      <c r="BTQ8" s="2" t="s">
        <v>4</v>
      </c>
      <c r="BTR8" s="2" t="s">
        <v>5</v>
      </c>
      <c r="BTS8" s="2" t="s">
        <v>6</v>
      </c>
      <c r="BTT8" s="2" t="s">
        <v>7</v>
      </c>
      <c r="BTU8" s="2" t="s">
        <v>8</v>
      </c>
      <c r="BTV8" s="2" t="s">
        <v>9</v>
      </c>
      <c r="BTW8" s="3" t="s">
        <v>10</v>
      </c>
      <c r="BTX8" s="2" t="s">
        <v>11</v>
      </c>
      <c r="BTY8" s="2" t="s">
        <v>12</v>
      </c>
      <c r="BTZ8" s="2" t="s">
        <v>13</v>
      </c>
      <c r="BUA8" s="2" t="s">
        <v>14</v>
      </c>
      <c r="BUB8" s="2" t="s">
        <v>15</v>
      </c>
      <c r="BUC8" s="4" t="s">
        <v>16</v>
      </c>
      <c r="BUD8" s="2" t="s">
        <v>17</v>
      </c>
      <c r="BUE8" s="2" t="s">
        <v>18</v>
      </c>
      <c r="BUF8" s="2" t="s">
        <v>19</v>
      </c>
      <c r="BUG8" s="2" t="s">
        <v>20</v>
      </c>
      <c r="BUH8" s="2" t="s">
        <v>21</v>
      </c>
      <c r="BUI8" s="2" t="s">
        <v>22</v>
      </c>
      <c r="BUJ8" s="2" t="s">
        <v>23</v>
      </c>
      <c r="BUK8" s="2" t="s">
        <v>24</v>
      </c>
      <c r="BUL8" s="2" t="s">
        <v>25</v>
      </c>
      <c r="BUM8" s="2" t="s">
        <v>26</v>
      </c>
      <c r="BUN8" s="2" t="s">
        <v>27</v>
      </c>
      <c r="BUO8" s="2" t="s">
        <v>28</v>
      </c>
      <c r="BUP8" s="2" t="s">
        <v>29</v>
      </c>
      <c r="BUQ8" s="2" t="s">
        <v>30</v>
      </c>
      <c r="BUR8" s="2" t="s">
        <v>31</v>
      </c>
      <c r="BUS8" s="2" t="s">
        <v>32</v>
      </c>
      <c r="BUT8" s="2" t="s">
        <v>33</v>
      </c>
      <c r="BUU8" s="2" t="s">
        <v>34</v>
      </c>
      <c r="BUV8" s="2" t="s">
        <v>35</v>
      </c>
      <c r="BUW8" s="2" t="s">
        <v>36</v>
      </c>
      <c r="BUX8" s="2" t="s">
        <v>37</v>
      </c>
      <c r="BUY8" s="2" t="s">
        <v>38</v>
      </c>
      <c r="BUZ8" s="2" t="s">
        <v>39</v>
      </c>
      <c r="BVA8" s="2" t="s">
        <v>40</v>
      </c>
      <c r="BVB8" s="2" t="s">
        <v>41</v>
      </c>
      <c r="BVC8" s="2" t="s">
        <v>42</v>
      </c>
      <c r="BVD8" s="2" t="s">
        <v>43</v>
      </c>
      <c r="BVE8" s="2" t="s">
        <v>44</v>
      </c>
      <c r="BVF8" s="2" t="s">
        <v>45</v>
      </c>
      <c r="BVG8" s="2" t="s">
        <v>46</v>
      </c>
      <c r="BVH8" s="2" t="s">
        <v>47</v>
      </c>
      <c r="BVI8" s="2" t="s">
        <v>48</v>
      </c>
      <c r="BVJ8" s="2" t="s">
        <v>49</v>
      </c>
      <c r="BVK8" s="2" t="s">
        <v>50</v>
      </c>
      <c r="BVL8" s="2" t="s">
        <v>51</v>
      </c>
      <c r="BVM8" s="2" t="s">
        <v>52</v>
      </c>
      <c r="BVN8" s="2" t="s">
        <v>53</v>
      </c>
      <c r="BVO8" s="3" t="s">
        <v>54</v>
      </c>
      <c r="BVP8" s="5" t="s">
        <v>55</v>
      </c>
      <c r="BVQ8" s="5" t="s">
        <v>56</v>
      </c>
      <c r="BVR8" s="5" t="s">
        <v>57</v>
      </c>
      <c r="BVS8" s="5" t="s">
        <v>58</v>
      </c>
      <c r="BVT8" s="5" t="s">
        <v>59</v>
      </c>
      <c r="BVU8" s="4" t="s">
        <v>3396</v>
      </c>
      <c r="BVV8" s="4" t="s">
        <v>3397</v>
      </c>
      <c r="BVW8" s="4" t="s">
        <v>3398</v>
      </c>
      <c r="BVX8" s="46" t="s">
        <v>3399</v>
      </c>
      <c r="BVY8" s="1" t="s">
        <v>0</v>
      </c>
      <c r="BVZ8" s="2" t="s">
        <v>1</v>
      </c>
      <c r="BWA8" s="2" t="s">
        <v>2</v>
      </c>
      <c r="BWB8" s="2" t="s">
        <v>3</v>
      </c>
      <c r="BWC8" s="2" t="s">
        <v>4</v>
      </c>
      <c r="BWD8" s="2" t="s">
        <v>5</v>
      </c>
      <c r="BWE8" s="2" t="s">
        <v>6</v>
      </c>
      <c r="BWF8" s="2" t="s">
        <v>7</v>
      </c>
      <c r="BWG8" s="2" t="s">
        <v>8</v>
      </c>
      <c r="BWH8" s="2" t="s">
        <v>9</v>
      </c>
      <c r="BWI8" s="3" t="s">
        <v>10</v>
      </c>
      <c r="BWJ8" s="2" t="s">
        <v>11</v>
      </c>
      <c r="BWK8" s="2" t="s">
        <v>12</v>
      </c>
      <c r="BWL8" s="2" t="s">
        <v>13</v>
      </c>
      <c r="BWM8" s="2" t="s">
        <v>14</v>
      </c>
      <c r="BWN8" s="2" t="s">
        <v>15</v>
      </c>
      <c r="BWO8" s="4" t="s">
        <v>16</v>
      </c>
      <c r="BWP8" s="2" t="s">
        <v>17</v>
      </c>
      <c r="BWQ8" s="2" t="s">
        <v>18</v>
      </c>
      <c r="BWR8" s="2" t="s">
        <v>19</v>
      </c>
      <c r="BWS8" s="2" t="s">
        <v>20</v>
      </c>
      <c r="BWT8" s="2" t="s">
        <v>21</v>
      </c>
      <c r="BWU8" s="2" t="s">
        <v>22</v>
      </c>
      <c r="BWV8" s="2" t="s">
        <v>23</v>
      </c>
      <c r="BWW8" s="2" t="s">
        <v>24</v>
      </c>
      <c r="BWX8" s="2" t="s">
        <v>25</v>
      </c>
      <c r="BWY8" s="2" t="s">
        <v>26</v>
      </c>
      <c r="BWZ8" s="2" t="s">
        <v>27</v>
      </c>
      <c r="BXA8" s="2" t="s">
        <v>28</v>
      </c>
      <c r="BXB8" s="2" t="s">
        <v>29</v>
      </c>
      <c r="BXC8" s="2" t="s">
        <v>30</v>
      </c>
      <c r="BXD8" s="2" t="s">
        <v>31</v>
      </c>
      <c r="BXE8" s="2" t="s">
        <v>32</v>
      </c>
      <c r="BXF8" s="2" t="s">
        <v>33</v>
      </c>
      <c r="BXG8" s="2" t="s">
        <v>34</v>
      </c>
      <c r="BXH8" s="2" t="s">
        <v>35</v>
      </c>
      <c r="BXI8" s="2" t="s">
        <v>36</v>
      </c>
      <c r="BXJ8" s="2" t="s">
        <v>37</v>
      </c>
      <c r="BXK8" s="2" t="s">
        <v>38</v>
      </c>
      <c r="BXL8" s="2" t="s">
        <v>39</v>
      </c>
      <c r="BXM8" s="2" t="s">
        <v>40</v>
      </c>
      <c r="BXN8" s="2" t="s">
        <v>41</v>
      </c>
      <c r="BXO8" s="2" t="s">
        <v>42</v>
      </c>
      <c r="BXP8" s="2" t="s">
        <v>43</v>
      </c>
      <c r="BXQ8" s="2" t="s">
        <v>44</v>
      </c>
      <c r="BXR8" s="2" t="s">
        <v>45</v>
      </c>
      <c r="BXS8" s="2" t="s">
        <v>46</v>
      </c>
      <c r="BXT8" s="2" t="s">
        <v>47</v>
      </c>
      <c r="BXU8" s="2" t="s">
        <v>48</v>
      </c>
      <c r="BXV8" s="2" t="s">
        <v>49</v>
      </c>
      <c r="BXW8" s="2" t="s">
        <v>50</v>
      </c>
      <c r="BXX8" s="2" t="s">
        <v>51</v>
      </c>
      <c r="BXY8" s="2" t="s">
        <v>52</v>
      </c>
      <c r="BXZ8" s="2" t="s">
        <v>53</v>
      </c>
      <c r="BYA8" s="3" t="s">
        <v>54</v>
      </c>
      <c r="BYB8" s="5" t="s">
        <v>55</v>
      </c>
      <c r="BYC8" s="5" t="s">
        <v>56</v>
      </c>
      <c r="BYD8" s="5" t="s">
        <v>57</v>
      </c>
      <c r="BYE8" s="5" t="s">
        <v>58</v>
      </c>
      <c r="BYF8" s="5" t="s">
        <v>59</v>
      </c>
      <c r="BYG8" s="4" t="s">
        <v>3396</v>
      </c>
      <c r="BYH8" s="4" t="s">
        <v>3397</v>
      </c>
      <c r="BYI8" s="4" t="s">
        <v>3398</v>
      </c>
      <c r="BYJ8" s="46" t="s">
        <v>3399</v>
      </c>
      <c r="BYK8" s="1" t="s">
        <v>0</v>
      </c>
      <c r="BYL8" s="2" t="s">
        <v>1</v>
      </c>
      <c r="BYM8" s="2" t="s">
        <v>2</v>
      </c>
      <c r="BYN8" s="2" t="s">
        <v>3</v>
      </c>
      <c r="BYO8" s="2" t="s">
        <v>4</v>
      </c>
      <c r="BYP8" s="2" t="s">
        <v>5</v>
      </c>
      <c r="BYQ8" s="2" t="s">
        <v>6</v>
      </c>
      <c r="BYR8" s="2" t="s">
        <v>7</v>
      </c>
      <c r="BYS8" s="2" t="s">
        <v>8</v>
      </c>
      <c r="BYT8" s="2" t="s">
        <v>9</v>
      </c>
      <c r="BYU8" s="3" t="s">
        <v>10</v>
      </c>
      <c r="BYV8" s="2" t="s">
        <v>11</v>
      </c>
      <c r="BYW8" s="2" t="s">
        <v>12</v>
      </c>
      <c r="BYX8" s="2" t="s">
        <v>13</v>
      </c>
      <c r="BYY8" s="2" t="s">
        <v>14</v>
      </c>
      <c r="BYZ8" s="2" t="s">
        <v>15</v>
      </c>
      <c r="BZA8" s="4" t="s">
        <v>16</v>
      </c>
      <c r="BZB8" s="2" t="s">
        <v>17</v>
      </c>
      <c r="BZC8" s="2" t="s">
        <v>18</v>
      </c>
      <c r="BZD8" s="2" t="s">
        <v>19</v>
      </c>
      <c r="BZE8" s="2" t="s">
        <v>20</v>
      </c>
      <c r="BZF8" s="2" t="s">
        <v>21</v>
      </c>
      <c r="BZG8" s="2" t="s">
        <v>22</v>
      </c>
      <c r="BZH8" s="2" t="s">
        <v>23</v>
      </c>
      <c r="BZI8" s="2" t="s">
        <v>24</v>
      </c>
      <c r="BZJ8" s="2" t="s">
        <v>25</v>
      </c>
      <c r="BZK8" s="2" t="s">
        <v>26</v>
      </c>
      <c r="BZL8" s="2" t="s">
        <v>27</v>
      </c>
      <c r="BZM8" s="2" t="s">
        <v>28</v>
      </c>
      <c r="BZN8" s="2" t="s">
        <v>29</v>
      </c>
      <c r="BZO8" s="2" t="s">
        <v>30</v>
      </c>
      <c r="BZP8" s="2" t="s">
        <v>31</v>
      </c>
      <c r="BZQ8" s="2" t="s">
        <v>32</v>
      </c>
      <c r="BZR8" s="2" t="s">
        <v>33</v>
      </c>
      <c r="BZS8" s="2" t="s">
        <v>34</v>
      </c>
      <c r="BZT8" s="2" t="s">
        <v>35</v>
      </c>
      <c r="BZU8" s="2" t="s">
        <v>36</v>
      </c>
      <c r="BZV8" s="2" t="s">
        <v>37</v>
      </c>
      <c r="BZW8" s="2" t="s">
        <v>38</v>
      </c>
      <c r="BZX8" s="2" t="s">
        <v>39</v>
      </c>
      <c r="BZY8" s="2" t="s">
        <v>40</v>
      </c>
      <c r="BZZ8" s="2" t="s">
        <v>41</v>
      </c>
      <c r="CAA8" s="2" t="s">
        <v>42</v>
      </c>
      <c r="CAB8" s="2" t="s">
        <v>43</v>
      </c>
      <c r="CAC8" s="2" t="s">
        <v>44</v>
      </c>
      <c r="CAD8" s="2" t="s">
        <v>45</v>
      </c>
      <c r="CAE8" s="2" t="s">
        <v>46</v>
      </c>
      <c r="CAF8" s="2" t="s">
        <v>47</v>
      </c>
      <c r="CAG8" s="2" t="s">
        <v>48</v>
      </c>
      <c r="CAH8" s="2" t="s">
        <v>49</v>
      </c>
      <c r="CAI8" s="2" t="s">
        <v>50</v>
      </c>
      <c r="CAJ8" s="2" t="s">
        <v>51</v>
      </c>
      <c r="CAK8" s="2" t="s">
        <v>52</v>
      </c>
      <c r="CAL8" s="2" t="s">
        <v>53</v>
      </c>
      <c r="CAM8" s="3" t="s">
        <v>54</v>
      </c>
      <c r="CAN8" s="5" t="s">
        <v>55</v>
      </c>
      <c r="CAO8" s="5" t="s">
        <v>56</v>
      </c>
      <c r="CAP8" s="5" t="s">
        <v>57</v>
      </c>
      <c r="CAQ8" s="5" t="s">
        <v>58</v>
      </c>
      <c r="CAR8" s="5" t="s">
        <v>59</v>
      </c>
      <c r="CAS8" s="4" t="s">
        <v>3396</v>
      </c>
      <c r="CAT8" s="4" t="s">
        <v>3397</v>
      </c>
      <c r="CAU8" s="4" t="s">
        <v>3398</v>
      </c>
      <c r="CAV8" s="46" t="s">
        <v>3399</v>
      </c>
      <c r="CAW8" s="1" t="s">
        <v>0</v>
      </c>
      <c r="CAX8" s="2" t="s">
        <v>1</v>
      </c>
      <c r="CAY8" s="2" t="s">
        <v>2</v>
      </c>
      <c r="CAZ8" s="2" t="s">
        <v>3</v>
      </c>
      <c r="CBA8" s="2" t="s">
        <v>4</v>
      </c>
      <c r="CBB8" s="2" t="s">
        <v>5</v>
      </c>
      <c r="CBC8" s="2" t="s">
        <v>6</v>
      </c>
      <c r="CBD8" s="2" t="s">
        <v>7</v>
      </c>
      <c r="CBE8" s="2" t="s">
        <v>8</v>
      </c>
      <c r="CBF8" s="2" t="s">
        <v>9</v>
      </c>
      <c r="CBG8" s="3" t="s">
        <v>10</v>
      </c>
      <c r="CBH8" s="2" t="s">
        <v>11</v>
      </c>
      <c r="CBI8" s="2" t="s">
        <v>12</v>
      </c>
      <c r="CBJ8" s="2" t="s">
        <v>13</v>
      </c>
      <c r="CBK8" s="2" t="s">
        <v>14</v>
      </c>
      <c r="CBL8" s="2" t="s">
        <v>15</v>
      </c>
      <c r="CBM8" s="4" t="s">
        <v>16</v>
      </c>
      <c r="CBN8" s="2" t="s">
        <v>17</v>
      </c>
      <c r="CBO8" s="2" t="s">
        <v>18</v>
      </c>
      <c r="CBP8" s="2" t="s">
        <v>19</v>
      </c>
      <c r="CBQ8" s="2" t="s">
        <v>20</v>
      </c>
      <c r="CBR8" s="2" t="s">
        <v>21</v>
      </c>
      <c r="CBS8" s="2" t="s">
        <v>22</v>
      </c>
      <c r="CBT8" s="2" t="s">
        <v>23</v>
      </c>
      <c r="CBU8" s="2" t="s">
        <v>24</v>
      </c>
      <c r="CBV8" s="2" t="s">
        <v>25</v>
      </c>
      <c r="CBW8" s="2" t="s">
        <v>26</v>
      </c>
      <c r="CBX8" s="2" t="s">
        <v>27</v>
      </c>
      <c r="CBY8" s="2" t="s">
        <v>28</v>
      </c>
      <c r="CBZ8" s="2" t="s">
        <v>29</v>
      </c>
      <c r="CCA8" s="2" t="s">
        <v>30</v>
      </c>
      <c r="CCB8" s="2" t="s">
        <v>31</v>
      </c>
      <c r="CCC8" s="2" t="s">
        <v>32</v>
      </c>
      <c r="CCD8" s="2" t="s">
        <v>33</v>
      </c>
      <c r="CCE8" s="2" t="s">
        <v>34</v>
      </c>
      <c r="CCF8" s="2" t="s">
        <v>35</v>
      </c>
      <c r="CCG8" s="2" t="s">
        <v>36</v>
      </c>
      <c r="CCH8" s="2" t="s">
        <v>37</v>
      </c>
      <c r="CCI8" s="2" t="s">
        <v>38</v>
      </c>
      <c r="CCJ8" s="2" t="s">
        <v>39</v>
      </c>
      <c r="CCK8" s="2" t="s">
        <v>40</v>
      </c>
      <c r="CCL8" s="2" t="s">
        <v>41</v>
      </c>
      <c r="CCM8" s="2" t="s">
        <v>42</v>
      </c>
      <c r="CCN8" s="2" t="s">
        <v>43</v>
      </c>
      <c r="CCO8" s="2" t="s">
        <v>44</v>
      </c>
      <c r="CCP8" s="2" t="s">
        <v>45</v>
      </c>
      <c r="CCQ8" s="2" t="s">
        <v>46</v>
      </c>
      <c r="CCR8" s="2" t="s">
        <v>47</v>
      </c>
      <c r="CCS8" s="2" t="s">
        <v>48</v>
      </c>
      <c r="CCT8" s="2" t="s">
        <v>49</v>
      </c>
      <c r="CCU8" s="2" t="s">
        <v>50</v>
      </c>
      <c r="CCV8" s="2" t="s">
        <v>51</v>
      </c>
      <c r="CCW8" s="2" t="s">
        <v>52</v>
      </c>
      <c r="CCX8" s="2" t="s">
        <v>53</v>
      </c>
      <c r="CCY8" s="3" t="s">
        <v>54</v>
      </c>
      <c r="CCZ8" s="5" t="s">
        <v>55</v>
      </c>
      <c r="CDA8" s="5" t="s">
        <v>56</v>
      </c>
      <c r="CDB8" s="5" t="s">
        <v>57</v>
      </c>
      <c r="CDC8" s="5" t="s">
        <v>58</v>
      </c>
      <c r="CDD8" s="5" t="s">
        <v>59</v>
      </c>
      <c r="CDE8" s="4" t="s">
        <v>3396</v>
      </c>
      <c r="CDF8" s="4" t="s">
        <v>3397</v>
      </c>
      <c r="CDG8" s="4" t="s">
        <v>3398</v>
      </c>
      <c r="CDH8" s="46" t="s">
        <v>3399</v>
      </c>
      <c r="CDI8" s="1" t="s">
        <v>0</v>
      </c>
      <c r="CDJ8" s="2" t="s">
        <v>1</v>
      </c>
      <c r="CDK8" s="2" t="s">
        <v>2</v>
      </c>
      <c r="CDL8" s="2" t="s">
        <v>3</v>
      </c>
      <c r="CDM8" s="2" t="s">
        <v>4</v>
      </c>
      <c r="CDN8" s="2" t="s">
        <v>5</v>
      </c>
      <c r="CDO8" s="2" t="s">
        <v>6</v>
      </c>
      <c r="CDP8" s="2" t="s">
        <v>7</v>
      </c>
      <c r="CDQ8" s="2" t="s">
        <v>8</v>
      </c>
      <c r="CDR8" s="2" t="s">
        <v>9</v>
      </c>
      <c r="CDS8" s="3" t="s">
        <v>10</v>
      </c>
      <c r="CDT8" s="2" t="s">
        <v>11</v>
      </c>
      <c r="CDU8" s="2" t="s">
        <v>12</v>
      </c>
      <c r="CDV8" s="2" t="s">
        <v>13</v>
      </c>
      <c r="CDW8" s="2" t="s">
        <v>14</v>
      </c>
      <c r="CDX8" s="2" t="s">
        <v>15</v>
      </c>
      <c r="CDY8" s="4" t="s">
        <v>16</v>
      </c>
      <c r="CDZ8" s="2" t="s">
        <v>17</v>
      </c>
      <c r="CEA8" s="2" t="s">
        <v>18</v>
      </c>
      <c r="CEB8" s="2" t="s">
        <v>19</v>
      </c>
      <c r="CEC8" s="2" t="s">
        <v>20</v>
      </c>
      <c r="CED8" s="2" t="s">
        <v>21</v>
      </c>
      <c r="CEE8" s="2" t="s">
        <v>22</v>
      </c>
      <c r="CEF8" s="2" t="s">
        <v>23</v>
      </c>
      <c r="CEG8" s="2" t="s">
        <v>24</v>
      </c>
      <c r="CEH8" s="2" t="s">
        <v>25</v>
      </c>
      <c r="CEI8" s="2" t="s">
        <v>26</v>
      </c>
      <c r="CEJ8" s="2" t="s">
        <v>27</v>
      </c>
      <c r="CEK8" s="2" t="s">
        <v>28</v>
      </c>
      <c r="CEL8" s="2" t="s">
        <v>29</v>
      </c>
      <c r="CEM8" s="2" t="s">
        <v>30</v>
      </c>
      <c r="CEN8" s="2" t="s">
        <v>31</v>
      </c>
      <c r="CEO8" s="2" t="s">
        <v>32</v>
      </c>
      <c r="CEP8" s="2" t="s">
        <v>33</v>
      </c>
      <c r="CEQ8" s="2" t="s">
        <v>34</v>
      </c>
      <c r="CER8" s="2" t="s">
        <v>35</v>
      </c>
      <c r="CES8" s="2" t="s">
        <v>36</v>
      </c>
      <c r="CET8" s="2" t="s">
        <v>37</v>
      </c>
      <c r="CEU8" s="2" t="s">
        <v>38</v>
      </c>
      <c r="CEV8" s="2" t="s">
        <v>39</v>
      </c>
      <c r="CEW8" s="2" t="s">
        <v>40</v>
      </c>
      <c r="CEX8" s="2" t="s">
        <v>41</v>
      </c>
      <c r="CEY8" s="2" t="s">
        <v>42</v>
      </c>
      <c r="CEZ8" s="2" t="s">
        <v>43</v>
      </c>
      <c r="CFA8" s="2" t="s">
        <v>44</v>
      </c>
      <c r="CFB8" s="2" t="s">
        <v>45</v>
      </c>
      <c r="CFC8" s="2" t="s">
        <v>46</v>
      </c>
      <c r="CFD8" s="2" t="s">
        <v>47</v>
      </c>
      <c r="CFE8" s="2" t="s">
        <v>48</v>
      </c>
      <c r="CFF8" s="2" t="s">
        <v>49</v>
      </c>
      <c r="CFG8" s="2" t="s">
        <v>50</v>
      </c>
      <c r="CFH8" s="2" t="s">
        <v>51</v>
      </c>
      <c r="CFI8" s="2" t="s">
        <v>52</v>
      </c>
      <c r="CFJ8" s="2" t="s">
        <v>53</v>
      </c>
      <c r="CFK8" s="3" t="s">
        <v>54</v>
      </c>
      <c r="CFL8" s="5" t="s">
        <v>55</v>
      </c>
      <c r="CFM8" s="5" t="s">
        <v>56</v>
      </c>
      <c r="CFN8" s="5" t="s">
        <v>57</v>
      </c>
      <c r="CFO8" s="5" t="s">
        <v>58</v>
      </c>
      <c r="CFP8" s="5" t="s">
        <v>59</v>
      </c>
      <c r="CFQ8" s="4" t="s">
        <v>3396</v>
      </c>
      <c r="CFR8" s="4" t="s">
        <v>3397</v>
      </c>
      <c r="CFS8" s="4" t="s">
        <v>3398</v>
      </c>
      <c r="CFT8" s="46" t="s">
        <v>3399</v>
      </c>
      <c r="CFU8" s="1" t="s">
        <v>0</v>
      </c>
      <c r="CFV8" s="2" t="s">
        <v>1</v>
      </c>
      <c r="CFW8" s="2" t="s">
        <v>2</v>
      </c>
      <c r="CFX8" s="2" t="s">
        <v>3</v>
      </c>
      <c r="CFY8" s="2" t="s">
        <v>4</v>
      </c>
      <c r="CFZ8" s="2" t="s">
        <v>5</v>
      </c>
      <c r="CGA8" s="2" t="s">
        <v>6</v>
      </c>
      <c r="CGB8" s="2" t="s">
        <v>7</v>
      </c>
      <c r="CGC8" s="2" t="s">
        <v>8</v>
      </c>
      <c r="CGD8" s="2" t="s">
        <v>9</v>
      </c>
      <c r="CGE8" s="3" t="s">
        <v>10</v>
      </c>
      <c r="CGF8" s="2" t="s">
        <v>11</v>
      </c>
      <c r="CGG8" s="2" t="s">
        <v>12</v>
      </c>
      <c r="CGH8" s="2" t="s">
        <v>13</v>
      </c>
      <c r="CGI8" s="2" t="s">
        <v>14</v>
      </c>
      <c r="CGJ8" s="2" t="s">
        <v>15</v>
      </c>
      <c r="CGK8" s="4" t="s">
        <v>16</v>
      </c>
      <c r="CGL8" s="2" t="s">
        <v>17</v>
      </c>
      <c r="CGM8" s="2" t="s">
        <v>18</v>
      </c>
      <c r="CGN8" s="2" t="s">
        <v>19</v>
      </c>
      <c r="CGO8" s="2" t="s">
        <v>20</v>
      </c>
      <c r="CGP8" s="2" t="s">
        <v>21</v>
      </c>
      <c r="CGQ8" s="2" t="s">
        <v>22</v>
      </c>
      <c r="CGR8" s="2" t="s">
        <v>23</v>
      </c>
      <c r="CGS8" s="2" t="s">
        <v>24</v>
      </c>
      <c r="CGT8" s="2" t="s">
        <v>25</v>
      </c>
      <c r="CGU8" s="2" t="s">
        <v>26</v>
      </c>
      <c r="CGV8" s="2" t="s">
        <v>27</v>
      </c>
      <c r="CGW8" s="2" t="s">
        <v>28</v>
      </c>
      <c r="CGX8" s="2" t="s">
        <v>29</v>
      </c>
      <c r="CGY8" s="2" t="s">
        <v>30</v>
      </c>
      <c r="CGZ8" s="2" t="s">
        <v>31</v>
      </c>
      <c r="CHA8" s="2" t="s">
        <v>32</v>
      </c>
      <c r="CHB8" s="2" t="s">
        <v>33</v>
      </c>
      <c r="CHC8" s="2" t="s">
        <v>34</v>
      </c>
      <c r="CHD8" s="2" t="s">
        <v>35</v>
      </c>
      <c r="CHE8" s="2" t="s">
        <v>36</v>
      </c>
      <c r="CHF8" s="2" t="s">
        <v>37</v>
      </c>
      <c r="CHG8" s="2" t="s">
        <v>38</v>
      </c>
      <c r="CHH8" s="2" t="s">
        <v>39</v>
      </c>
      <c r="CHI8" s="2" t="s">
        <v>40</v>
      </c>
      <c r="CHJ8" s="2" t="s">
        <v>41</v>
      </c>
      <c r="CHK8" s="2" t="s">
        <v>42</v>
      </c>
      <c r="CHL8" s="2" t="s">
        <v>43</v>
      </c>
      <c r="CHM8" s="2" t="s">
        <v>44</v>
      </c>
      <c r="CHN8" s="2" t="s">
        <v>45</v>
      </c>
      <c r="CHO8" s="2" t="s">
        <v>46</v>
      </c>
      <c r="CHP8" s="2" t="s">
        <v>47</v>
      </c>
      <c r="CHQ8" s="2" t="s">
        <v>48</v>
      </c>
      <c r="CHR8" s="2" t="s">
        <v>49</v>
      </c>
      <c r="CHS8" s="2" t="s">
        <v>50</v>
      </c>
      <c r="CHT8" s="2" t="s">
        <v>51</v>
      </c>
      <c r="CHU8" s="2" t="s">
        <v>52</v>
      </c>
      <c r="CHV8" s="2" t="s">
        <v>53</v>
      </c>
      <c r="CHW8" s="3" t="s">
        <v>54</v>
      </c>
      <c r="CHX8" s="5" t="s">
        <v>55</v>
      </c>
      <c r="CHY8" s="5" t="s">
        <v>56</v>
      </c>
      <c r="CHZ8" s="5" t="s">
        <v>57</v>
      </c>
      <c r="CIA8" s="5" t="s">
        <v>58</v>
      </c>
      <c r="CIB8" s="5" t="s">
        <v>59</v>
      </c>
      <c r="CIC8" s="4" t="s">
        <v>3396</v>
      </c>
      <c r="CID8" s="4" t="s">
        <v>3397</v>
      </c>
      <c r="CIE8" s="4" t="s">
        <v>3398</v>
      </c>
      <c r="CIF8" s="46" t="s">
        <v>3399</v>
      </c>
      <c r="CIG8" s="1" t="s">
        <v>0</v>
      </c>
      <c r="CIH8" s="2" t="s">
        <v>1</v>
      </c>
      <c r="CII8" s="2" t="s">
        <v>2</v>
      </c>
      <c r="CIJ8" s="2" t="s">
        <v>3</v>
      </c>
      <c r="CIK8" s="2" t="s">
        <v>4</v>
      </c>
      <c r="CIL8" s="2" t="s">
        <v>5</v>
      </c>
      <c r="CIM8" s="2" t="s">
        <v>6</v>
      </c>
      <c r="CIN8" s="2" t="s">
        <v>7</v>
      </c>
      <c r="CIO8" s="2" t="s">
        <v>8</v>
      </c>
      <c r="CIP8" s="2" t="s">
        <v>9</v>
      </c>
      <c r="CIQ8" s="3" t="s">
        <v>10</v>
      </c>
      <c r="CIR8" s="2" t="s">
        <v>11</v>
      </c>
      <c r="CIS8" s="2" t="s">
        <v>12</v>
      </c>
      <c r="CIT8" s="2" t="s">
        <v>13</v>
      </c>
      <c r="CIU8" s="2" t="s">
        <v>14</v>
      </c>
      <c r="CIV8" s="2" t="s">
        <v>15</v>
      </c>
      <c r="CIW8" s="4" t="s">
        <v>16</v>
      </c>
      <c r="CIX8" s="2" t="s">
        <v>17</v>
      </c>
      <c r="CIY8" s="2" t="s">
        <v>18</v>
      </c>
      <c r="CIZ8" s="2" t="s">
        <v>19</v>
      </c>
      <c r="CJA8" s="2" t="s">
        <v>20</v>
      </c>
      <c r="CJB8" s="2" t="s">
        <v>21</v>
      </c>
      <c r="CJC8" s="2" t="s">
        <v>22</v>
      </c>
      <c r="CJD8" s="2" t="s">
        <v>23</v>
      </c>
      <c r="CJE8" s="2" t="s">
        <v>24</v>
      </c>
      <c r="CJF8" s="2" t="s">
        <v>25</v>
      </c>
      <c r="CJG8" s="2" t="s">
        <v>26</v>
      </c>
      <c r="CJH8" s="2" t="s">
        <v>27</v>
      </c>
      <c r="CJI8" s="2" t="s">
        <v>28</v>
      </c>
      <c r="CJJ8" s="2" t="s">
        <v>29</v>
      </c>
      <c r="CJK8" s="2" t="s">
        <v>30</v>
      </c>
      <c r="CJL8" s="2" t="s">
        <v>31</v>
      </c>
      <c r="CJM8" s="2" t="s">
        <v>32</v>
      </c>
      <c r="CJN8" s="2" t="s">
        <v>33</v>
      </c>
      <c r="CJO8" s="2" t="s">
        <v>34</v>
      </c>
      <c r="CJP8" s="2" t="s">
        <v>35</v>
      </c>
      <c r="CJQ8" s="2" t="s">
        <v>36</v>
      </c>
      <c r="CJR8" s="2" t="s">
        <v>37</v>
      </c>
      <c r="CJS8" s="2" t="s">
        <v>38</v>
      </c>
      <c r="CJT8" s="2" t="s">
        <v>39</v>
      </c>
      <c r="CJU8" s="2" t="s">
        <v>40</v>
      </c>
      <c r="CJV8" s="2" t="s">
        <v>41</v>
      </c>
      <c r="CJW8" s="2" t="s">
        <v>42</v>
      </c>
      <c r="CJX8" s="2" t="s">
        <v>43</v>
      </c>
      <c r="CJY8" s="2" t="s">
        <v>44</v>
      </c>
      <c r="CJZ8" s="2" t="s">
        <v>45</v>
      </c>
      <c r="CKA8" s="2" t="s">
        <v>46</v>
      </c>
      <c r="CKB8" s="2" t="s">
        <v>47</v>
      </c>
      <c r="CKC8" s="2" t="s">
        <v>48</v>
      </c>
      <c r="CKD8" s="2" t="s">
        <v>49</v>
      </c>
      <c r="CKE8" s="2" t="s">
        <v>50</v>
      </c>
      <c r="CKF8" s="2" t="s">
        <v>51</v>
      </c>
      <c r="CKG8" s="2" t="s">
        <v>52</v>
      </c>
      <c r="CKH8" s="2" t="s">
        <v>53</v>
      </c>
      <c r="CKI8" s="3" t="s">
        <v>54</v>
      </c>
      <c r="CKJ8" s="5" t="s">
        <v>55</v>
      </c>
      <c r="CKK8" s="5" t="s">
        <v>56</v>
      </c>
      <c r="CKL8" s="5" t="s">
        <v>57</v>
      </c>
      <c r="CKM8" s="5" t="s">
        <v>58</v>
      </c>
      <c r="CKN8" s="5" t="s">
        <v>59</v>
      </c>
      <c r="CKO8" s="4" t="s">
        <v>3396</v>
      </c>
      <c r="CKP8" s="4" t="s">
        <v>3397</v>
      </c>
      <c r="CKQ8" s="4" t="s">
        <v>3398</v>
      </c>
      <c r="CKR8" s="46" t="s">
        <v>3399</v>
      </c>
      <c r="CKS8" s="1" t="s">
        <v>0</v>
      </c>
      <c r="CKT8" s="2" t="s">
        <v>1</v>
      </c>
      <c r="CKU8" s="2" t="s">
        <v>2</v>
      </c>
      <c r="CKV8" s="2" t="s">
        <v>3</v>
      </c>
      <c r="CKW8" s="2" t="s">
        <v>4</v>
      </c>
      <c r="CKX8" s="2" t="s">
        <v>5</v>
      </c>
      <c r="CKY8" s="2" t="s">
        <v>6</v>
      </c>
      <c r="CKZ8" s="2" t="s">
        <v>7</v>
      </c>
      <c r="CLA8" s="2" t="s">
        <v>8</v>
      </c>
      <c r="CLB8" s="2" t="s">
        <v>9</v>
      </c>
      <c r="CLC8" s="3" t="s">
        <v>10</v>
      </c>
      <c r="CLD8" s="2" t="s">
        <v>11</v>
      </c>
      <c r="CLE8" s="2" t="s">
        <v>12</v>
      </c>
      <c r="CLF8" s="2" t="s">
        <v>13</v>
      </c>
      <c r="CLG8" s="2" t="s">
        <v>14</v>
      </c>
      <c r="CLH8" s="2" t="s">
        <v>15</v>
      </c>
      <c r="CLI8" s="4" t="s">
        <v>16</v>
      </c>
      <c r="CLJ8" s="2" t="s">
        <v>17</v>
      </c>
      <c r="CLK8" s="2" t="s">
        <v>18</v>
      </c>
      <c r="CLL8" s="2" t="s">
        <v>19</v>
      </c>
      <c r="CLM8" s="2" t="s">
        <v>20</v>
      </c>
      <c r="CLN8" s="2" t="s">
        <v>21</v>
      </c>
      <c r="CLO8" s="2" t="s">
        <v>22</v>
      </c>
      <c r="CLP8" s="2" t="s">
        <v>23</v>
      </c>
      <c r="CLQ8" s="2" t="s">
        <v>24</v>
      </c>
      <c r="CLR8" s="2" t="s">
        <v>25</v>
      </c>
      <c r="CLS8" s="2" t="s">
        <v>26</v>
      </c>
      <c r="CLT8" s="2" t="s">
        <v>27</v>
      </c>
      <c r="CLU8" s="2" t="s">
        <v>28</v>
      </c>
      <c r="CLV8" s="2" t="s">
        <v>29</v>
      </c>
      <c r="CLW8" s="2" t="s">
        <v>30</v>
      </c>
      <c r="CLX8" s="2" t="s">
        <v>31</v>
      </c>
      <c r="CLY8" s="2" t="s">
        <v>32</v>
      </c>
      <c r="CLZ8" s="2" t="s">
        <v>33</v>
      </c>
      <c r="CMA8" s="2" t="s">
        <v>34</v>
      </c>
      <c r="CMB8" s="2" t="s">
        <v>35</v>
      </c>
      <c r="CMC8" s="2" t="s">
        <v>36</v>
      </c>
      <c r="CMD8" s="2" t="s">
        <v>37</v>
      </c>
      <c r="CME8" s="2" t="s">
        <v>38</v>
      </c>
      <c r="CMF8" s="2" t="s">
        <v>39</v>
      </c>
      <c r="CMG8" s="2" t="s">
        <v>40</v>
      </c>
      <c r="CMH8" s="2" t="s">
        <v>41</v>
      </c>
      <c r="CMI8" s="2" t="s">
        <v>42</v>
      </c>
      <c r="CMJ8" s="2" t="s">
        <v>43</v>
      </c>
      <c r="CMK8" s="2" t="s">
        <v>44</v>
      </c>
      <c r="CML8" s="2" t="s">
        <v>45</v>
      </c>
      <c r="CMM8" s="2" t="s">
        <v>46</v>
      </c>
      <c r="CMN8" s="2" t="s">
        <v>47</v>
      </c>
      <c r="CMO8" s="2" t="s">
        <v>48</v>
      </c>
      <c r="CMP8" s="2" t="s">
        <v>49</v>
      </c>
      <c r="CMQ8" s="2" t="s">
        <v>50</v>
      </c>
      <c r="CMR8" s="2" t="s">
        <v>51</v>
      </c>
      <c r="CMS8" s="2" t="s">
        <v>52</v>
      </c>
      <c r="CMT8" s="2" t="s">
        <v>53</v>
      </c>
      <c r="CMU8" s="3" t="s">
        <v>54</v>
      </c>
      <c r="CMV8" s="5" t="s">
        <v>55</v>
      </c>
      <c r="CMW8" s="5" t="s">
        <v>56</v>
      </c>
      <c r="CMX8" s="5" t="s">
        <v>57</v>
      </c>
      <c r="CMY8" s="5" t="s">
        <v>58</v>
      </c>
      <c r="CMZ8" s="5" t="s">
        <v>59</v>
      </c>
      <c r="CNA8" s="4" t="s">
        <v>3396</v>
      </c>
      <c r="CNB8" s="4" t="s">
        <v>3397</v>
      </c>
      <c r="CNC8" s="4" t="s">
        <v>3398</v>
      </c>
      <c r="CND8" s="46" t="s">
        <v>3399</v>
      </c>
      <c r="CNE8" s="1" t="s">
        <v>0</v>
      </c>
      <c r="CNF8" s="2" t="s">
        <v>1</v>
      </c>
      <c r="CNG8" s="2" t="s">
        <v>2</v>
      </c>
      <c r="CNH8" s="2" t="s">
        <v>3</v>
      </c>
      <c r="CNI8" s="2" t="s">
        <v>4</v>
      </c>
      <c r="CNJ8" s="2" t="s">
        <v>5</v>
      </c>
      <c r="CNK8" s="2" t="s">
        <v>6</v>
      </c>
      <c r="CNL8" s="2" t="s">
        <v>7</v>
      </c>
      <c r="CNM8" s="2" t="s">
        <v>8</v>
      </c>
      <c r="CNN8" s="2" t="s">
        <v>9</v>
      </c>
      <c r="CNO8" s="3" t="s">
        <v>10</v>
      </c>
      <c r="CNP8" s="2" t="s">
        <v>11</v>
      </c>
      <c r="CNQ8" s="2" t="s">
        <v>12</v>
      </c>
      <c r="CNR8" s="2" t="s">
        <v>13</v>
      </c>
      <c r="CNS8" s="2" t="s">
        <v>14</v>
      </c>
      <c r="CNT8" s="2" t="s">
        <v>15</v>
      </c>
      <c r="CNU8" s="4" t="s">
        <v>16</v>
      </c>
      <c r="CNV8" s="2" t="s">
        <v>17</v>
      </c>
      <c r="CNW8" s="2" t="s">
        <v>18</v>
      </c>
      <c r="CNX8" s="2" t="s">
        <v>19</v>
      </c>
      <c r="CNY8" s="2" t="s">
        <v>20</v>
      </c>
      <c r="CNZ8" s="2" t="s">
        <v>21</v>
      </c>
      <c r="COA8" s="2" t="s">
        <v>22</v>
      </c>
      <c r="COB8" s="2" t="s">
        <v>23</v>
      </c>
      <c r="COC8" s="2" t="s">
        <v>24</v>
      </c>
      <c r="COD8" s="2" t="s">
        <v>25</v>
      </c>
      <c r="COE8" s="2" t="s">
        <v>26</v>
      </c>
      <c r="COF8" s="2" t="s">
        <v>27</v>
      </c>
      <c r="COG8" s="2" t="s">
        <v>28</v>
      </c>
      <c r="COH8" s="2" t="s">
        <v>29</v>
      </c>
      <c r="COI8" s="2" t="s">
        <v>30</v>
      </c>
      <c r="COJ8" s="2" t="s">
        <v>31</v>
      </c>
      <c r="COK8" s="2" t="s">
        <v>32</v>
      </c>
      <c r="COL8" s="2" t="s">
        <v>33</v>
      </c>
      <c r="COM8" s="2" t="s">
        <v>34</v>
      </c>
      <c r="CON8" s="2" t="s">
        <v>35</v>
      </c>
      <c r="COO8" s="2" t="s">
        <v>36</v>
      </c>
      <c r="COP8" s="2" t="s">
        <v>37</v>
      </c>
      <c r="COQ8" s="2" t="s">
        <v>38</v>
      </c>
      <c r="COR8" s="2" t="s">
        <v>39</v>
      </c>
      <c r="COS8" s="2" t="s">
        <v>40</v>
      </c>
      <c r="COT8" s="2" t="s">
        <v>41</v>
      </c>
      <c r="COU8" s="2" t="s">
        <v>42</v>
      </c>
      <c r="COV8" s="2" t="s">
        <v>43</v>
      </c>
      <c r="COW8" s="2" t="s">
        <v>44</v>
      </c>
      <c r="COX8" s="2" t="s">
        <v>45</v>
      </c>
      <c r="COY8" s="2" t="s">
        <v>46</v>
      </c>
      <c r="COZ8" s="2" t="s">
        <v>47</v>
      </c>
      <c r="CPA8" s="2" t="s">
        <v>48</v>
      </c>
      <c r="CPB8" s="2" t="s">
        <v>49</v>
      </c>
      <c r="CPC8" s="2" t="s">
        <v>50</v>
      </c>
      <c r="CPD8" s="2" t="s">
        <v>51</v>
      </c>
      <c r="CPE8" s="2" t="s">
        <v>52</v>
      </c>
      <c r="CPF8" s="2" t="s">
        <v>53</v>
      </c>
      <c r="CPG8" s="3" t="s">
        <v>54</v>
      </c>
      <c r="CPH8" s="5" t="s">
        <v>55</v>
      </c>
      <c r="CPI8" s="5" t="s">
        <v>56</v>
      </c>
      <c r="CPJ8" s="5" t="s">
        <v>57</v>
      </c>
      <c r="CPK8" s="5" t="s">
        <v>58</v>
      </c>
      <c r="CPL8" s="5" t="s">
        <v>59</v>
      </c>
      <c r="CPM8" s="4" t="s">
        <v>3396</v>
      </c>
      <c r="CPN8" s="4" t="s">
        <v>3397</v>
      </c>
      <c r="CPO8" s="4" t="s">
        <v>3398</v>
      </c>
      <c r="CPP8" s="46" t="s">
        <v>3399</v>
      </c>
      <c r="CPQ8" s="1" t="s">
        <v>0</v>
      </c>
      <c r="CPR8" s="2" t="s">
        <v>1</v>
      </c>
      <c r="CPS8" s="2" t="s">
        <v>2</v>
      </c>
      <c r="CPT8" s="2" t="s">
        <v>3</v>
      </c>
      <c r="CPU8" s="2" t="s">
        <v>4</v>
      </c>
      <c r="CPV8" s="2" t="s">
        <v>5</v>
      </c>
      <c r="CPW8" s="2" t="s">
        <v>6</v>
      </c>
      <c r="CPX8" s="2" t="s">
        <v>7</v>
      </c>
      <c r="CPY8" s="2" t="s">
        <v>8</v>
      </c>
      <c r="CPZ8" s="2" t="s">
        <v>9</v>
      </c>
      <c r="CQA8" s="3" t="s">
        <v>10</v>
      </c>
      <c r="CQB8" s="2" t="s">
        <v>11</v>
      </c>
      <c r="CQC8" s="2" t="s">
        <v>12</v>
      </c>
      <c r="CQD8" s="2" t="s">
        <v>13</v>
      </c>
      <c r="CQE8" s="2" t="s">
        <v>14</v>
      </c>
      <c r="CQF8" s="2" t="s">
        <v>15</v>
      </c>
      <c r="CQG8" s="4" t="s">
        <v>16</v>
      </c>
      <c r="CQH8" s="2" t="s">
        <v>17</v>
      </c>
      <c r="CQI8" s="2" t="s">
        <v>18</v>
      </c>
      <c r="CQJ8" s="2" t="s">
        <v>19</v>
      </c>
      <c r="CQK8" s="2" t="s">
        <v>20</v>
      </c>
      <c r="CQL8" s="2" t="s">
        <v>21</v>
      </c>
      <c r="CQM8" s="2" t="s">
        <v>22</v>
      </c>
      <c r="CQN8" s="2" t="s">
        <v>23</v>
      </c>
      <c r="CQO8" s="2" t="s">
        <v>24</v>
      </c>
      <c r="CQP8" s="2" t="s">
        <v>25</v>
      </c>
      <c r="CQQ8" s="2" t="s">
        <v>26</v>
      </c>
      <c r="CQR8" s="2" t="s">
        <v>27</v>
      </c>
      <c r="CQS8" s="2" t="s">
        <v>28</v>
      </c>
      <c r="CQT8" s="2" t="s">
        <v>29</v>
      </c>
      <c r="CQU8" s="2" t="s">
        <v>30</v>
      </c>
      <c r="CQV8" s="2" t="s">
        <v>31</v>
      </c>
      <c r="CQW8" s="2" t="s">
        <v>32</v>
      </c>
      <c r="CQX8" s="2" t="s">
        <v>33</v>
      </c>
      <c r="CQY8" s="2" t="s">
        <v>34</v>
      </c>
      <c r="CQZ8" s="2" t="s">
        <v>35</v>
      </c>
      <c r="CRA8" s="2" t="s">
        <v>36</v>
      </c>
      <c r="CRB8" s="2" t="s">
        <v>37</v>
      </c>
      <c r="CRC8" s="2" t="s">
        <v>38</v>
      </c>
      <c r="CRD8" s="2" t="s">
        <v>39</v>
      </c>
      <c r="CRE8" s="2" t="s">
        <v>40</v>
      </c>
      <c r="CRF8" s="2" t="s">
        <v>41</v>
      </c>
      <c r="CRG8" s="2" t="s">
        <v>42</v>
      </c>
      <c r="CRH8" s="2" t="s">
        <v>43</v>
      </c>
      <c r="CRI8" s="2" t="s">
        <v>44</v>
      </c>
      <c r="CRJ8" s="2" t="s">
        <v>45</v>
      </c>
      <c r="CRK8" s="2" t="s">
        <v>46</v>
      </c>
      <c r="CRL8" s="2" t="s">
        <v>47</v>
      </c>
      <c r="CRM8" s="2" t="s">
        <v>48</v>
      </c>
      <c r="CRN8" s="2" t="s">
        <v>49</v>
      </c>
      <c r="CRO8" s="2" t="s">
        <v>50</v>
      </c>
      <c r="CRP8" s="2" t="s">
        <v>51</v>
      </c>
      <c r="CRQ8" s="2" t="s">
        <v>52</v>
      </c>
      <c r="CRR8" s="2" t="s">
        <v>53</v>
      </c>
      <c r="CRS8" s="3" t="s">
        <v>54</v>
      </c>
      <c r="CRT8" s="5" t="s">
        <v>55</v>
      </c>
      <c r="CRU8" s="5" t="s">
        <v>56</v>
      </c>
      <c r="CRV8" s="5" t="s">
        <v>57</v>
      </c>
      <c r="CRW8" s="5" t="s">
        <v>58</v>
      </c>
      <c r="CRX8" s="5" t="s">
        <v>59</v>
      </c>
      <c r="CRY8" s="4" t="s">
        <v>3396</v>
      </c>
      <c r="CRZ8" s="4" t="s">
        <v>3397</v>
      </c>
      <c r="CSA8" s="4" t="s">
        <v>3398</v>
      </c>
      <c r="CSB8" s="46" t="s">
        <v>3399</v>
      </c>
      <c r="CSC8" s="1" t="s">
        <v>0</v>
      </c>
      <c r="CSD8" s="2" t="s">
        <v>1</v>
      </c>
      <c r="CSE8" s="2" t="s">
        <v>2</v>
      </c>
      <c r="CSF8" s="2" t="s">
        <v>3</v>
      </c>
      <c r="CSG8" s="2" t="s">
        <v>4</v>
      </c>
      <c r="CSH8" s="2" t="s">
        <v>5</v>
      </c>
      <c r="CSI8" s="2" t="s">
        <v>6</v>
      </c>
      <c r="CSJ8" s="2" t="s">
        <v>7</v>
      </c>
      <c r="CSK8" s="2" t="s">
        <v>8</v>
      </c>
      <c r="CSL8" s="2" t="s">
        <v>9</v>
      </c>
      <c r="CSM8" s="3" t="s">
        <v>10</v>
      </c>
      <c r="CSN8" s="2" t="s">
        <v>11</v>
      </c>
      <c r="CSO8" s="2" t="s">
        <v>12</v>
      </c>
      <c r="CSP8" s="2" t="s">
        <v>13</v>
      </c>
      <c r="CSQ8" s="2" t="s">
        <v>14</v>
      </c>
      <c r="CSR8" s="2" t="s">
        <v>15</v>
      </c>
      <c r="CSS8" s="4" t="s">
        <v>16</v>
      </c>
      <c r="CST8" s="2" t="s">
        <v>17</v>
      </c>
      <c r="CSU8" s="2" t="s">
        <v>18</v>
      </c>
      <c r="CSV8" s="2" t="s">
        <v>19</v>
      </c>
      <c r="CSW8" s="2" t="s">
        <v>20</v>
      </c>
      <c r="CSX8" s="2" t="s">
        <v>21</v>
      </c>
      <c r="CSY8" s="2" t="s">
        <v>22</v>
      </c>
      <c r="CSZ8" s="2" t="s">
        <v>23</v>
      </c>
      <c r="CTA8" s="2" t="s">
        <v>24</v>
      </c>
      <c r="CTB8" s="2" t="s">
        <v>25</v>
      </c>
      <c r="CTC8" s="2" t="s">
        <v>26</v>
      </c>
      <c r="CTD8" s="2" t="s">
        <v>27</v>
      </c>
      <c r="CTE8" s="2" t="s">
        <v>28</v>
      </c>
      <c r="CTF8" s="2" t="s">
        <v>29</v>
      </c>
      <c r="CTG8" s="2" t="s">
        <v>30</v>
      </c>
      <c r="CTH8" s="2" t="s">
        <v>31</v>
      </c>
      <c r="CTI8" s="2" t="s">
        <v>32</v>
      </c>
      <c r="CTJ8" s="2" t="s">
        <v>33</v>
      </c>
      <c r="CTK8" s="2" t="s">
        <v>34</v>
      </c>
      <c r="CTL8" s="2" t="s">
        <v>35</v>
      </c>
      <c r="CTM8" s="2" t="s">
        <v>36</v>
      </c>
      <c r="CTN8" s="2" t="s">
        <v>37</v>
      </c>
      <c r="CTO8" s="2" t="s">
        <v>38</v>
      </c>
      <c r="CTP8" s="2" t="s">
        <v>39</v>
      </c>
      <c r="CTQ8" s="2" t="s">
        <v>40</v>
      </c>
      <c r="CTR8" s="2" t="s">
        <v>41</v>
      </c>
      <c r="CTS8" s="2" t="s">
        <v>42</v>
      </c>
      <c r="CTT8" s="2" t="s">
        <v>43</v>
      </c>
      <c r="CTU8" s="2" t="s">
        <v>44</v>
      </c>
      <c r="CTV8" s="2" t="s">
        <v>45</v>
      </c>
      <c r="CTW8" s="2" t="s">
        <v>46</v>
      </c>
      <c r="CTX8" s="2" t="s">
        <v>47</v>
      </c>
      <c r="CTY8" s="2" t="s">
        <v>48</v>
      </c>
      <c r="CTZ8" s="2" t="s">
        <v>49</v>
      </c>
      <c r="CUA8" s="2" t="s">
        <v>50</v>
      </c>
      <c r="CUB8" s="2" t="s">
        <v>51</v>
      </c>
      <c r="CUC8" s="2" t="s">
        <v>52</v>
      </c>
      <c r="CUD8" s="2" t="s">
        <v>53</v>
      </c>
      <c r="CUE8" s="3" t="s">
        <v>54</v>
      </c>
      <c r="CUF8" s="5" t="s">
        <v>55</v>
      </c>
      <c r="CUG8" s="5" t="s">
        <v>56</v>
      </c>
      <c r="CUH8" s="5" t="s">
        <v>57</v>
      </c>
      <c r="CUI8" s="5" t="s">
        <v>58</v>
      </c>
      <c r="CUJ8" s="5" t="s">
        <v>59</v>
      </c>
      <c r="CUK8" s="4" t="s">
        <v>3396</v>
      </c>
      <c r="CUL8" s="4" t="s">
        <v>3397</v>
      </c>
      <c r="CUM8" s="4" t="s">
        <v>3398</v>
      </c>
      <c r="CUN8" s="46" t="s">
        <v>3399</v>
      </c>
      <c r="CUO8" s="1" t="s">
        <v>0</v>
      </c>
      <c r="CUP8" s="2" t="s">
        <v>1</v>
      </c>
      <c r="CUQ8" s="2" t="s">
        <v>2</v>
      </c>
      <c r="CUR8" s="2" t="s">
        <v>3</v>
      </c>
      <c r="CUS8" s="2" t="s">
        <v>4</v>
      </c>
      <c r="CUT8" s="2" t="s">
        <v>5</v>
      </c>
      <c r="CUU8" s="2" t="s">
        <v>6</v>
      </c>
      <c r="CUV8" s="2" t="s">
        <v>7</v>
      </c>
      <c r="CUW8" s="2" t="s">
        <v>8</v>
      </c>
      <c r="CUX8" s="2" t="s">
        <v>9</v>
      </c>
      <c r="CUY8" s="3" t="s">
        <v>10</v>
      </c>
      <c r="CUZ8" s="2" t="s">
        <v>11</v>
      </c>
      <c r="CVA8" s="2" t="s">
        <v>12</v>
      </c>
      <c r="CVB8" s="2" t="s">
        <v>13</v>
      </c>
      <c r="CVC8" s="2" t="s">
        <v>14</v>
      </c>
      <c r="CVD8" s="2" t="s">
        <v>15</v>
      </c>
      <c r="CVE8" s="4" t="s">
        <v>16</v>
      </c>
      <c r="CVF8" s="2" t="s">
        <v>17</v>
      </c>
      <c r="CVG8" s="2" t="s">
        <v>18</v>
      </c>
      <c r="CVH8" s="2" t="s">
        <v>19</v>
      </c>
      <c r="CVI8" s="2" t="s">
        <v>20</v>
      </c>
      <c r="CVJ8" s="2" t="s">
        <v>21</v>
      </c>
      <c r="CVK8" s="2" t="s">
        <v>22</v>
      </c>
      <c r="CVL8" s="2" t="s">
        <v>23</v>
      </c>
      <c r="CVM8" s="2" t="s">
        <v>24</v>
      </c>
      <c r="CVN8" s="2" t="s">
        <v>25</v>
      </c>
      <c r="CVO8" s="2" t="s">
        <v>26</v>
      </c>
      <c r="CVP8" s="2" t="s">
        <v>27</v>
      </c>
      <c r="CVQ8" s="2" t="s">
        <v>28</v>
      </c>
      <c r="CVR8" s="2" t="s">
        <v>29</v>
      </c>
      <c r="CVS8" s="2" t="s">
        <v>30</v>
      </c>
      <c r="CVT8" s="2" t="s">
        <v>31</v>
      </c>
      <c r="CVU8" s="2" t="s">
        <v>32</v>
      </c>
      <c r="CVV8" s="2" t="s">
        <v>33</v>
      </c>
      <c r="CVW8" s="2" t="s">
        <v>34</v>
      </c>
      <c r="CVX8" s="2" t="s">
        <v>35</v>
      </c>
      <c r="CVY8" s="2" t="s">
        <v>36</v>
      </c>
      <c r="CVZ8" s="2" t="s">
        <v>37</v>
      </c>
      <c r="CWA8" s="2" t="s">
        <v>38</v>
      </c>
      <c r="CWB8" s="2" t="s">
        <v>39</v>
      </c>
      <c r="CWC8" s="2" t="s">
        <v>40</v>
      </c>
      <c r="CWD8" s="2" t="s">
        <v>41</v>
      </c>
      <c r="CWE8" s="2" t="s">
        <v>42</v>
      </c>
      <c r="CWF8" s="2" t="s">
        <v>43</v>
      </c>
      <c r="CWG8" s="2" t="s">
        <v>44</v>
      </c>
      <c r="CWH8" s="2" t="s">
        <v>45</v>
      </c>
      <c r="CWI8" s="2" t="s">
        <v>46</v>
      </c>
      <c r="CWJ8" s="2" t="s">
        <v>47</v>
      </c>
      <c r="CWK8" s="2" t="s">
        <v>48</v>
      </c>
      <c r="CWL8" s="2" t="s">
        <v>49</v>
      </c>
      <c r="CWM8" s="2" t="s">
        <v>50</v>
      </c>
      <c r="CWN8" s="2" t="s">
        <v>51</v>
      </c>
      <c r="CWO8" s="2" t="s">
        <v>52</v>
      </c>
      <c r="CWP8" s="2" t="s">
        <v>53</v>
      </c>
      <c r="CWQ8" s="3" t="s">
        <v>54</v>
      </c>
      <c r="CWR8" s="5" t="s">
        <v>55</v>
      </c>
      <c r="CWS8" s="5" t="s">
        <v>56</v>
      </c>
      <c r="CWT8" s="5" t="s">
        <v>57</v>
      </c>
      <c r="CWU8" s="5" t="s">
        <v>58</v>
      </c>
      <c r="CWV8" s="5" t="s">
        <v>59</v>
      </c>
      <c r="CWW8" s="4" t="s">
        <v>3396</v>
      </c>
      <c r="CWX8" s="4" t="s">
        <v>3397</v>
      </c>
      <c r="CWY8" s="4" t="s">
        <v>3398</v>
      </c>
      <c r="CWZ8" s="46" t="s">
        <v>3399</v>
      </c>
      <c r="CXA8" s="1" t="s">
        <v>0</v>
      </c>
      <c r="CXB8" s="2" t="s">
        <v>1</v>
      </c>
      <c r="CXC8" s="2" t="s">
        <v>2</v>
      </c>
      <c r="CXD8" s="2" t="s">
        <v>3</v>
      </c>
      <c r="CXE8" s="2" t="s">
        <v>4</v>
      </c>
      <c r="CXF8" s="2" t="s">
        <v>5</v>
      </c>
      <c r="CXG8" s="2" t="s">
        <v>6</v>
      </c>
      <c r="CXH8" s="2" t="s">
        <v>7</v>
      </c>
      <c r="CXI8" s="2" t="s">
        <v>8</v>
      </c>
      <c r="CXJ8" s="2" t="s">
        <v>9</v>
      </c>
      <c r="CXK8" s="3" t="s">
        <v>10</v>
      </c>
      <c r="CXL8" s="2" t="s">
        <v>11</v>
      </c>
      <c r="CXM8" s="2" t="s">
        <v>12</v>
      </c>
      <c r="CXN8" s="2" t="s">
        <v>13</v>
      </c>
      <c r="CXO8" s="2" t="s">
        <v>14</v>
      </c>
      <c r="CXP8" s="2" t="s">
        <v>15</v>
      </c>
      <c r="CXQ8" s="4" t="s">
        <v>16</v>
      </c>
      <c r="CXR8" s="2" t="s">
        <v>17</v>
      </c>
      <c r="CXS8" s="2" t="s">
        <v>18</v>
      </c>
      <c r="CXT8" s="2" t="s">
        <v>19</v>
      </c>
      <c r="CXU8" s="2" t="s">
        <v>20</v>
      </c>
      <c r="CXV8" s="2" t="s">
        <v>21</v>
      </c>
      <c r="CXW8" s="2" t="s">
        <v>22</v>
      </c>
      <c r="CXX8" s="2" t="s">
        <v>23</v>
      </c>
      <c r="CXY8" s="2" t="s">
        <v>24</v>
      </c>
      <c r="CXZ8" s="2" t="s">
        <v>25</v>
      </c>
      <c r="CYA8" s="2" t="s">
        <v>26</v>
      </c>
      <c r="CYB8" s="2" t="s">
        <v>27</v>
      </c>
      <c r="CYC8" s="2" t="s">
        <v>28</v>
      </c>
      <c r="CYD8" s="2" t="s">
        <v>29</v>
      </c>
      <c r="CYE8" s="2" t="s">
        <v>30</v>
      </c>
      <c r="CYF8" s="2" t="s">
        <v>31</v>
      </c>
      <c r="CYG8" s="2" t="s">
        <v>32</v>
      </c>
      <c r="CYH8" s="2" t="s">
        <v>33</v>
      </c>
      <c r="CYI8" s="2" t="s">
        <v>34</v>
      </c>
      <c r="CYJ8" s="2" t="s">
        <v>35</v>
      </c>
      <c r="CYK8" s="2" t="s">
        <v>36</v>
      </c>
      <c r="CYL8" s="2" t="s">
        <v>37</v>
      </c>
      <c r="CYM8" s="2" t="s">
        <v>38</v>
      </c>
      <c r="CYN8" s="2" t="s">
        <v>39</v>
      </c>
      <c r="CYO8" s="2" t="s">
        <v>40</v>
      </c>
      <c r="CYP8" s="2" t="s">
        <v>41</v>
      </c>
      <c r="CYQ8" s="2" t="s">
        <v>42</v>
      </c>
      <c r="CYR8" s="2" t="s">
        <v>43</v>
      </c>
      <c r="CYS8" s="2" t="s">
        <v>44</v>
      </c>
      <c r="CYT8" s="2" t="s">
        <v>45</v>
      </c>
      <c r="CYU8" s="2" t="s">
        <v>46</v>
      </c>
      <c r="CYV8" s="2" t="s">
        <v>47</v>
      </c>
      <c r="CYW8" s="2" t="s">
        <v>48</v>
      </c>
      <c r="CYX8" s="2" t="s">
        <v>49</v>
      </c>
      <c r="CYY8" s="2" t="s">
        <v>50</v>
      </c>
      <c r="CYZ8" s="2" t="s">
        <v>51</v>
      </c>
      <c r="CZA8" s="2" t="s">
        <v>52</v>
      </c>
      <c r="CZB8" s="2" t="s">
        <v>53</v>
      </c>
      <c r="CZC8" s="3" t="s">
        <v>54</v>
      </c>
      <c r="CZD8" s="5" t="s">
        <v>55</v>
      </c>
      <c r="CZE8" s="5" t="s">
        <v>56</v>
      </c>
      <c r="CZF8" s="5" t="s">
        <v>57</v>
      </c>
      <c r="CZG8" s="5" t="s">
        <v>58</v>
      </c>
      <c r="CZH8" s="5" t="s">
        <v>59</v>
      </c>
      <c r="CZI8" s="4" t="s">
        <v>3396</v>
      </c>
      <c r="CZJ8" s="4" t="s">
        <v>3397</v>
      </c>
      <c r="CZK8" s="4" t="s">
        <v>3398</v>
      </c>
      <c r="CZL8" s="46" t="s">
        <v>3399</v>
      </c>
      <c r="CZM8" s="1" t="s">
        <v>0</v>
      </c>
      <c r="CZN8" s="2" t="s">
        <v>1</v>
      </c>
      <c r="CZO8" s="2" t="s">
        <v>2</v>
      </c>
      <c r="CZP8" s="2" t="s">
        <v>3</v>
      </c>
      <c r="CZQ8" s="2" t="s">
        <v>4</v>
      </c>
      <c r="CZR8" s="2" t="s">
        <v>5</v>
      </c>
      <c r="CZS8" s="2" t="s">
        <v>6</v>
      </c>
      <c r="CZT8" s="2" t="s">
        <v>7</v>
      </c>
      <c r="CZU8" s="2" t="s">
        <v>8</v>
      </c>
      <c r="CZV8" s="2" t="s">
        <v>9</v>
      </c>
      <c r="CZW8" s="3" t="s">
        <v>10</v>
      </c>
      <c r="CZX8" s="2" t="s">
        <v>11</v>
      </c>
      <c r="CZY8" s="2" t="s">
        <v>12</v>
      </c>
      <c r="CZZ8" s="2" t="s">
        <v>13</v>
      </c>
      <c r="DAA8" s="2" t="s">
        <v>14</v>
      </c>
      <c r="DAB8" s="2" t="s">
        <v>15</v>
      </c>
      <c r="DAC8" s="4" t="s">
        <v>16</v>
      </c>
      <c r="DAD8" s="2" t="s">
        <v>17</v>
      </c>
      <c r="DAE8" s="2" t="s">
        <v>18</v>
      </c>
      <c r="DAF8" s="2" t="s">
        <v>19</v>
      </c>
      <c r="DAG8" s="2" t="s">
        <v>20</v>
      </c>
      <c r="DAH8" s="2" t="s">
        <v>21</v>
      </c>
      <c r="DAI8" s="2" t="s">
        <v>22</v>
      </c>
      <c r="DAJ8" s="2" t="s">
        <v>23</v>
      </c>
      <c r="DAK8" s="2" t="s">
        <v>24</v>
      </c>
      <c r="DAL8" s="2" t="s">
        <v>25</v>
      </c>
      <c r="DAM8" s="2" t="s">
        <v>26</v>
      </c>
      <c r="DAN8" s="2" t="s">
        <v>27</v>
      </c>
      <c r="DAO8" s="2" t="s">
        <v>28</v>
      </c>
      <c r="DAP8" s="2" t="s">
        <v>29</v>
      </c>
      <c r="DAQ8" s="2" t="s">
        <v>30</v>
      </c>
      <c r="DAR8" s="2" t="s">
        <v>31</v>
      </c>
      <c r="DAS8" s="2" t="s">
        <v>32</v>
      </c>
      <c r="DAT8" s="2" t="s">
        <v>33</v>
      </c>
      <c r="DAU8" s="2" t="s">
        <v>34</v>
      </c>
      <c r="DAV8" s="2" t="s">
        <v>35</v>
      </c>
      <c r="DAW8" s="2" t="s">
        <v>36</v>
      </c>
      <c r="DAX8" s="2" t="s">
        <v>37</v>
      </c>
      <c r="DAY8" s="2" t="s">
        <v>38</v>
      </c>
      <c r="DAZ8" s="2" t="s">
        <v>39</v>
      </c>
      <c r="DBA8" s="2" t="s">
        <v>40</v>
      </c>
      <c r="DBB8" s="2" t="s">
        <v>41</v>
      </c>
      <c r="DBC8" s="2" t="s">
        <v>42</v>
      </c>
      <c r="DBD8" s="2" t="s">
        <v>43</v>
      </c>
      <c r="DBE8" s="2" t="s">
        <v>44</v>
      </c>
      <c r="DBF8" s="2" t="s">
        <v>45</v>
      </c>
      <c r="DBG8" s="2" t="s">
        <v>46</v>
      </c>
      <c r="DBH8" s="2" t="s">
        <v>47</v>
      </c>
      <c r="DBI8" s="2" t="s">
        <v>48</v>
      </c>
      <c r="DBJ8" s="2" t="s">
        <v>49</v>
      </c>
      <c r="DBK8" s="2" t="s">
        <v>50</v>
      </c>
      <c r="DBL8" s="2" t="s">
        <v>51</v>
      </c>
      <c r="DBM8" s="2" t="s">
        <v>52</v>
      </c>
      <c r="DBN8" s="2" t="s">
        <v>53</v>
      </c>
      <c r="DBO8" s="3" t="s">
        <v>54</v>
      </c>
      <c r="DBP8" s="5" t="s">
        <v>55</v>
      </c>
      <c r="DBQ8" s="5" t="s">
        <v>56</v>
      </c>
      <c r="DBR8" s="5" t="s">
        <v>57</v>
      </c>
      <c r="DBS8" s="5" t="s">
        <v>58</v>
      </c>
      <c r="DBT8" s="5" t="s">
        <v>59</v>
      </c>
      <c r="DBU8" s="4" t="s">
        <v>3396</v>
      </c>
      <c r="DBV8" s="4" t="s">
        <v>3397</v>
      </c>
      <c r="DBW8" s="4" t="s">
        <v>3398</v>
      </c>
      <c r="DBX8" s="46" t="s">
        <v>3399</v>
      </c>
      <c r="DBY8" s="1" t="s">
        <v>0</v>
      </c>
      <c r="DBZ8" s="2" t="s">
        <v>1</v>
      </c>
      <c r="DCA8" s="2" t="s">
        <v>2</v>
      </c>
      <c r="DCB8" s="2" t="s">
        <v>3</v>
      </c>
      <c r="DCC8" s="2" t="s">
        <v>4</v>
      </c>
      <c r="DCD8" s="2" t="s">
        <v>5</v>
      </c>
      <c r="DCE8" s="2" t="s">
        <v>6</v>
      </c>
      <c r="DCF8" s="2" t="s">
        <v>7</v>
      </c>
      <c r="DCG8" s="2" t="s">
        <v>8</v>
      </c>
      <c r="DCH8" s="2" t="s">
        <v>9</v>
      </c>
      <c r="DCI8" s="3" t="s">
        <v>10</v>
      </c>
      <c r="DCJ8" s="2" t="s">
        <v>11</v>
      </c>
      <c r="DCK8" s="2" t="s">
        <v>12</v>
      </c>
      <c r="DCL8" s="2" t="s">
        <v>13</v>
      </c>
      <c r="DCM8" s="2" t="s">
        <v>14</v>
      </c>
      <c r="DCN8" s="2" t="s">
        <v>15</v>
      </c>
      <c r="DCO8" s="4" t="s">
        <v>16</v>
      </c>
      <c r="DCP8" s="2" t="s">
        <v>17</v>
      </c>
      <c r="DCQ8" s="2" t="s">
        <v>18</v>
      </c>
      <c r="DCR8" s="2" t="s">
        <v>19</v>
      </c>
      <c r="DCS8" s="2" t="s">
        <v>20</v>
      </c>
      <c r="DCT8" s="2" t="s">
        <v>21</v>
      </c>
      <c r="DCU8" s="2" t="s">
        <v>22</v>
      </c>
      <c r="DCV8" s="2" t="s">
        <v>23</v>
      </c>
      <c r="DCW8" s="2" t="s">
        <v>24</v>
      </c>
      <c r="DCX8" s="2" t="s">
        <v>25</v>
      </c>
      <c r="DCY8" s="2" t="s">
        <v>26</v>
      </c>
      <c r="DCZ8" s="2" t="s">
        <v>27</v>
      </c>
      <c r="DDA8" s="2" t="s">
        <v>28</v>
      </c>
      <c r="DDB8" s="2" t="s">
        <v>29</v>
      </c>
      <c r="DDC8" s="2" t="s">
        <v>30</v>
      </c>
      <c r="DDD8" s="2" t="s">
        <v>31</v>
      </c>
      <c r="DDE8" s="2" t="s">
        <v>32</v>
      </c>
      <c r="DDF8" s="2" t="s">
        <v>33</v>
      </c>
      <c r="DDG8" s="2" t="s">
        <v>34</v>
      </c>
      <c r="DDH8" s="2" t="s">
        <v>35</v>
      </c>
      <c r="DDI8" s="2" t="s">
        <v>36</v>
      </c>
      <c r="DDJ8" s="2" t="s">
        <v>37</v>
      </c>
      <c r="DDK8" s="2" t="s">
        <v>38</v>
      </c>
      <c r="DDL8" s="2" t="s">
        <v>39</v>
      </c>
      <c r="DDM8" s="2" t="s">
        <v>40</v>
      </c>
      <c r="DDN8" s="2" t="s">
        <v>41</v>
      </c>
      <c r="DDO8" s="2" t="s">
        <v>42</v>
      </c>
      <c r="DDP8" s="2" t="s">
        <v>43</v>
      </c>
      <c r="DDQ8" s="2" t="s">
        <v>44</v>
      </c>
      <c r="DDR8" s="2" t="s">
        <v>45</v>
      </c>
      <c r="DDS8" s="2" t="s">
        <v>46</v>
      </c>
      <c r="DDT8" s="2" t="s">
        <v>47</v>
      </c>
      <c r="DDU8" s="2" t="s">
        <v>48</v>
      </c>
      <c r="DDV8" s="2" t="s">
        <v>49</v>
      </c>
      <c r="DDW8" s="2" t="s">
        <v>50</v>
      </c>
      <c r="DDX8" s="2" t="s">
        <v>51</v>
      </c>
      <c r="DDY8" s="2" t="s">
        <v>52</v>
      </c>
      <c r="DDZ8" s="2" t="s">
        <v>53</v>
      </c>
      <c r="DEA8" s="3" t="s">
        <v>54</v>
      </c>
      <c r="DEB8" s="5" t="s">
        <v>55</v>
      </c>
      <c r="DEC8" s="5" t="s">
        <v>56</v>
      </c>
      <c r="DED8" s="5" t="s">
        <v>57</v>
      </c>
      <c r="DEE8" s="5" t="s">
        <v>58</v>
      </c>
      <c r="DEF8" s="5" t="s">
        <v>59</v>
      </c>
      <c r="DEG8" s="4" t="s">
        <v>3396</v>
      </c>
      <c r="DEH8" s="4" t="s">
        <v>3397</v>
      </c>
      <c r="DEI8" s="4" t="s">
        <v>3398</v>
      </c>
      <c r="DEJ8" s="46" t="s">
        <v>3399</v>
      </c>
      <c r="DEK8" s="1" t="s">
        <v>0</v>
      </c>
      <c r="DEL8" s="2" t="s">
        <v>1</v>
      </c>
      <c r="DEM8" s="2" t="s">
        <v>2</v>
      </c>
      <c r="DEN8" s="2" t="s">
        <v>3</v>
      </c>
      <c r="DEO8" s="2" t="s">
        <v>4</v>
      </c>
      <c r="DEP8" s="2" t="s">
        <v>5</v>
      </c>
      <c r="DEQ8" s="2" t="s">
        <v>6</v>
      </c>
      <c r="DER8" s="2" t="s">
        <v>7</v>
      </c>
      <c r="DES8" s="2" t="s">
        <v>8</v>
      </c>
      <c r="DET8" s="2" t="s">
        <v>9</v>
      </c>
      <c r="DEU8" s="3" t="s">
        <v>10</v>
      </c>
      <c r="DEV8" s="2" t="s">
        <v>11</v>
      </c>
      <c r="DEW8" s="2" t="s">
        <v>12</v>
      </c>
      <c r="DEX8" s="2" t="s">
        <v>13</v>
      </c>
      <c r="DEY8" s="2" t="s">
        <v>14</v>
      </c>
      <c r="DEZ8" s="2" t="s">
        <v>15</v>
      </c>
      <c r="DFA8" s="4" t="s">
        <v>16</v>
      </c>
      <c r="DFB8" s="2" t="s">
        <v>17</v>
      </c>
      <c r="DFC8" s="2" t="s">
        <v>18</v>
      </c>
      <c r="DFD8" s="2" t="s">
        <v>19</v>
      </c>
      <c r="DFE8" s="2" t="s">
        <v>20</v>
      </c>
      <c r="DFF8" s="2" t="s">
        <v>21</v>
      </c>
      <c r="DFG8" s="2" t="s">
        <v>22</v>
      </c>
      <c r="DFH8" s="2" t="s">
        <v>23</v>
      </c>
      <c r="DFI8" s="2" t="s">
        <v>24</v>
      </c>
      <c r="DFJ8" s="2" t="s">
        <v>25</v>
      </c>
      <c r="DFK8" s="2" t="s">
        <v>26</v>
      </c>
      <c r="DFL8" s="2" t="s">
        <v>27</v>
      </c>
      <c r="DFM8" s="2" t="s">
        <v>28</v>
      </c>
      <c r="DFN8" s="2" t="s">
        <v>29</v>
      </c>
      <c r="DFO8" s="2" t="s">
        <v>30</v>
      </c>
      <c r="DFP8" s="2" t="s">
        <v>31</v>
      </c>
      <c r="DFQ8" s="2" t="s">
        <v>32</v>
      </c>
      <c r="DFR8" s="2" t="s">
        <v>33</v>
      </c>
      <c r="DFS8" s="2" t="s">
        <v>34</v>
      </c>
      <c r="DFT8" s="2" t="s">
        <v>35</v>
      </c>
      <c r="DFU8" s="2" t="s">
        <v>36</v>
      </c>
      <c r="DFV8" s="2" t="s">
        <v>37</v>
      </c>
      <c r="DFW8" s="2" t="s">
        <v>38</v>
      </c>
      <c r="DFX8" s="2" t="s">
        <v>39</v>
      </c>
      <c r="DFY8" s="2" t="s">
        <v>40</v>
      </c>
      <c r="DFZ8" s="2" t="s">
        <v>41</v>
      </c>
      <c r="DGA8" s="2" t="s">
        <v>42</v>
      </c>
      <c r="DGB8" s="2" t="s">
        <v>43</v>
      </c>
      <c r="DGC8" s="2" t="s">
        <v>44</v>
      </c>
      <c r="DGD8" s="2" t="s">
        <v>45</v>
      </c>
      <c r="DGE8" s="2" t="s">
        <v>46</v>
      </c>
      <c r="DGF8" s="2" t="s">
        <v>47</v>
      </c>
      <c r="DGG8" s="2" t="s">
        <v>48</v>
      </c>
      <c r="DGH8" s="2" t="s">
        <v>49</v>
      </c>
      <c r="DGI8" s="2" t="s">
        <v>50</v>
      </c>
      <c r="DGJ8" s="2" t="s">
        <v>51</v>
      </c>
      <c r="DGK8" s="2" t="s">
        <v>52</v>
      </c>
      <c r="DGL8" s="2" t="s">
        <v>53</v>
      </c>
      <c r="DGM8" s="3" t="s">
        <v>54</v>
      </c>
      <c r="DGN8" s="5" t="s">
        <v>55</v>
      </c>
      <c r="DGO8" s="5" t="s">
        <v>56</v>
      </c>
      <c r="DGP8" s="5" t="s">
        <v>57</v>
      </c>
      <c r="DGQ8" s="5" t="s">
        <v>58</v>
      </c>
      <c r="DGR8" s="5" t="s">
        <v>59</v>
      </c>
      <c r="DGS8" s="4" t="s">
        <v>3396</v>
      </c>
      <c r="DGT8" s="4" t="s">
        <v>3397</v>
      </c>
      <c r="DGU8" s="4" t="s">
        <v>3398</v>
      </c>
      <c r="DGV8" s="46" t="s">
        <v>3399</v>
      </c>
      <c r="DGW8" s="1" t="s">
        <v>0</v>
      </c>
      <c r="DGX8" s="2" t="s">
        <v>1</v>
      </c>
      <c r="DGY8" s="2" t="s">
        <v>2</v>
      </c>
      <c r="DGZ8" s="2" t="s">
        <v>3</v>
      </c>
      <c r="DHA8" s="2" t="s">
        <v>4</v>
      </c>
      <c r="DHB8" s="2" t="s">
        <v>5</v>
      </c>
      <c r="DHC8" s="2" t="s">
        <v>6</v>
      </c>
      <c r="DHD8" s="2" t="s">
        <v>7</v>
      </c>
      <c r="DHE8" s="2" t="s">
        <v>8</v>
      </c>
      <c r="DHF8" s="2" t="s">
        <v>9</v>
      </c>
      <c r="DHG8" s="3" t="s">
        <v>10</v>
      </c>
      <c r="DHH8" s="2" t="s">
        <v>11</v>
      </c>
      <c r="DHI8" s="2" t="s">
        <v>12</v>
      </c>
      <c r="DHJ8" s="2" t="s">
        <v>13</v>
      </c>
      <c r="DHK8" s="2" t="s">
        <v>14</v>
      </c>
      <c r="DHL8" s="2" t="s">
        <v>15</v>
      </c>
      <c r="DHM8" s="4" t="s">
        <v>16</v>
      </c>
      <c r="DHN8" s="2" t="s">
        <v>17</v>
      </c>
      <c r="DHO8" s="2" t="s">
        <v>18</v>
      </c>
      <c r="DHP8" s="2" t="s">
        <v>19</v>
      </c>
      <c r="DHQ8" s="2" t="s">
        <v>20</v>
      </c>
      <c r="DHR8" s="2" t="s">
        <v>21</v>
      </c>
      <c r="DHS8" s="2" t="s">
        <v>22</v>
      </c>
      <c r="DHT8" s="2" t="s">
        <v>23</v>
      </c>
      <c r="DHU8" s="2" t="s">
        <v>24</v>
      </c>
      <c r="DHV8" s="2" t="s">
        <v>25</v>
      </c>
      <c r="DHW8" s="2" t="s">
        <v>26</v>
      </c>
      <c r="DHX8" s="2" t="s">
        <v>27</v>
      </c>
      <c r="DHY8" s="2" t="s">
        <v>28</v>
      </c>
      <c r="DHZ8" s="2" t="s">
        <v>29</v>
      </c>
      <c r="DIA8" s="2" t="s">
        <v>30</v>
      </c>
      <c r="DIB8" s="2" t="s">
        <v>31</v>
      </c>
      <c r="DIC8" s="2" t="s">
        <v>32</v>
      </c>
      <c r="DID8" s="2" t="s">
        <v>33</v>
      </c>
      <c r="DIE8" s="2" t="s">
        <v>34</v>
      </c>
      <c r="DIF8" s="2" t="s">
        <v>35</v>
      </c>
      <c r="DIG8" s="2" t="s">
        <v>36</v>
      </c>
      <c r="DIH8" s="2" t="s">
        <v>37</v>
      </c>
      <c r="DII8" s="2" t="s">
        <v>38</v>
      </c>
      <c r="DIJ8" s="2" t="s">
        <v>39</v>
      </c>
      <c r="DIK8" s="2" t="s">
        <v>40</v>
      </c>
      <c r="DIL8" s="2" t="s">
        <v>41</v>
      </c>
      <c r="DIM8" s="2" t="s">
        <v>42</v>
      </c>
      <c r="DIN8" s="2" t="s">
        <v>43</v>
      </c>
      <c r="DIO8" s="2" t="s">
        <v>44</v>
      </c>
      <c r="DIP8" s="2" t="s">
        <v>45</v>
      </c>
      <c r="DIQ8" s="2" t="s">
        <v>46</v>
      </c>
      <c r="DIR8" s="2" t="s">
        <v>47</v>
      </c>
      <c r="DIS8" s="2" t="s">
        <v>48</v>
      </c>
      <c r="DIT8" s="2" t="s">
        <v>49</v>
      </c>
      <c r="DIU8" s="2" t="s">
        <v>50</v>
      </c>
      <c r="DIV8" s="2" t="s">
        <v>51</v>
      </c>
      <c r="DIW8" s="2" t="s">
        <v>52</v>
      </c>
      <c r="DIX8" s="2" t="s">
        <v>53</v>
      </c>
      <c r="DIY8" s="3" t="s">
        <v>54</v>
      </c>
      <c r="DIZ8" s="5" t="s">
        <v>55</v>
      </c>
      <c r="DJA8" s="5" t="s">
        <v>56</v>
      </c>
      <c r="DJB8" s="5" t="s">
        <v>57</v>
      </c>
      <c r="DJC8" s="5" t="s">
        <v>58</v>
      </c>
      <c r="DJD8" s="5" t="s">
        <v>59</v>
      </c>
      <c r="DJE8" s="4" t="s">
        <v>3396</v>
      </c>
      <c r="DJF8" s="4" t="s">
        <v>3397</v>
      </c>
      <c r="DJG8" s="4" t="s">
        <v>3398</v>
      </c>
      <c r="DJH8" s="46" t="s">
        <v>3399</v>
      </c>
      <c r="DJI8" s="1" t="s">
        <v>0</v>
      </c>
      <c r="DJJ8" s="2" t="s">
        <v>1</v>
      </c>
      <c r="DJK8" s="2" t="s">
        <v>2</v>
      </c>
      <c r="DJL8" s="2" t="s">
        <v>3</v>
      </c>
      <c r="DJM8" s="2" t="s">
        <v>4</v>
      </c>
      <c r="DJN8" s="2" t="s">
        <v>5</v>
      </c>
      <c r="DJO8" s="2" t="s">
        <v>6</v>
      </c>
      <c r="DJP8" s="2" t="s">
        <v>7</v>
      </c>
      <c r="DJQ8" s="2" t="s">
        <v>8</v>
      </c>
      <c r="DJR8" s="2" t="s">
        <v>9</v>
      </c>
      <c r="DJS8" s="3" t="s">
        <v>10</v>
      </c>
      <c r="DJT8" s="2" t="s">
        <v>11</v>
      </c>
      <c r="DJU8" s="2" t="s">
        <v>12</v>
      </c>
      <c r="DJV8" s="2" t="s">
        <v>13</v>
      </c>
      <c r="DJW8" s="2" t="s">
        <v>14</v>
      </c>
      <c r="DJX8" s="2" t="s">
        <v>15</v>
      </c>
      <c r="DJY8" s="4" t="s">
        <v>16</v>
      </c>
      <c r="DJZ8" s="2" t="s">
        <v>17</v>
      </c>
      <c r="DKA8" s="2" t="s">
        <v>18</v>
      </c>
      <c r="DKB8" s="2" t="s">
        <v>19</v>
      </c>
      <c r="DKC8" s="2" t="s">
        <v>20</v>
      </c>
      <c r="DKD8" s="2" t="s">
        <v>21</v>
      </c>
      <c r="DKE8" s="2" t="s">
        <v>22</v>
      </c>
      <c r="DKF8" s="2" t="s">
        <v>23</v>
      </c>
      <c r="DKG8" s="2" t="s">
        <v>24</v>
      </c>
      <c r="DKH8" s="2" t="s">
        <v>25</v>
      </c>
      <c r="DKI8" s="2" t="s">
        <v>26</v>
      </c>
      <c r="DKJ8" s="2" t="s">
        <v>27</v>
      </c>
      <c r="DKK8" s="2" t="s">
        <v>28</v>
      </c>
      <c r="DKL8" s="2" t="s">
        <v>29</v>
      </c>
      <c r="DKM8" s="2" t="s">
        <v>30</v>
      </c>
      <c r="DKN8" s="2" t="s">
        <v>31</v>
      </c>
      <c r="DKO8" s="2" t="s">
        <v>32</v>
      </c>
      <c r="DKP8" s="2" t="s">
        <v>33</v>
      </c>
      <c r="DKQ8" s="2" t="s">
        <v>34</v>
      </c>
      <c r="DKR8" s="2" t="s">
        <v>35</v>
      </c>
      <c r="DKS8" s="2" t="s">
        <v>36</v>
      </c>
      <c r="DKT8" s="2" t="s">
        <v>37</v>
      </c>
      <c r="DKU8" s="2" t="s">
        <v>38</v>
      </c>
      <c r="DKV8" s="2" t="s">
        <v>39</v>
      </c>
      <c r="DKW8" s="2" t="s">
        <v>40</v>
      </c>
      <c r="DKX8" s="2" t="s">
        <v>41</v>
      </c>
      <c r="DKY8" s="2" t="s">
        <v>42</v>
      </c>
      <c r="DKZ8" s="2" t="s">
        <v>43</v>
      </c>
      <c r="DLA8" s="2" t="s">
        <v>44</v>
      </c>
      <c r="DLB8" s="2" t="s">
        <v>45</v>
      </c>
      <c r="DLC8" s="2" t="s">
        <v>46</v>
      </c>
      <c r="DLD8" s="2" t="s">
        <v>47</v>
      </c>
      <c r="DLE8" s="2" t="s">
        <v>48</v>
      </c>
      <c r="DLF8" s="2" t="s">
        <v>49</v>
      </c>
      <c r="DLG8" s="2" t="s">
        <v>50</v>
      </c>
      <c r="DLH8" s="2" t="s">
        <v>51</v>
      </c>
      <c r="DLI8" s="2" t="s">
        <v>52</v>
      </c>
      <c r="DLJ8" s="2" t="s">
        <v>53</v>
      </c>
      <c r="DLK8" s="3" t="s">
        <v>54</v>
      </c>
      <c r="DLL8" s="5" t="s">
        <v>55</v>
      </c>
      <c r="DLM8" s="5" t="s">
        <v>56</v>
      </c>
      <c r="DLN8" s="5" t="s">
        <v>57</v>
      </c>
      <c r="DLO8" s="5" t="s">
        <v>58</v>
      </c>
      <c r="DLP8" s="5" t="s">
        <v>59</v>
      </c>
      <c r="DLQ8" s="4" t="s">
        <v>3396</v>
      </c>
      <c r="DLR8" s="4" t="s">
        <v>3397</v>
      </c>
      <c r="DLS8" s="4" t="s">
        <v>3398</v>
      </c>
      <c r="DLT8" s="46" t="s">
        <v>3399</v>
      </c>
      <c r="DLU8" s="1" t="s">
        <v>0</v>
      </c>
      <c r="DLV8" s="2" t="s">
        <v>1</v>
      </c>
      <c r="DLW8" s="2" t="s">
        <v>2</v>
      </c>
      <c r="DLX8" s="2" t="s">
        <v>3</v>
      </c>
      <c r="DLY8" s="2" t="s">
        <v>4</v>
      </c>
      <c r="DLZ8" s="2" t="s">
        <v>5</v>
      </c>
      <c r="DMA8" s="2" t="s">
        <v>6</v>
      </c>
      <c r="DMB8" s="2" t="s">
        <v>7</v>
      </c>
      <c r="DMC8" s="2" t="s">
        <v>8</v>
      </c>
      <c r="DMD8" s="2" t="s">
        <v>9</v>
      </c>
      <c r="DME8" s="3" t="s">
        <v>10</v>
      </c>
      <c r="DMF8" s="2" t="s">
        <v>11</v>
      </c>
      <c r="DMG8" s="2" t="s">
        <v>12</v>
      </c>
      <c r="DMH8" s="2" t="s">
        <v>13</v>
      </c>
      <c r="DMI8" s="2" t="s">
        <v>14</v>
      </c>
      <c r="DMJ8" s="2" t="s">
        <v>15</v>
      </c>
      <c r="DMK8" s="4" t="s">
        <v>16</v>
      </c>
      <c r="DML8" s="2" t="s">
        <v>17</v>
      </c>
      <c r="DMM8" s="2" t="s">
        <v>18</v>
      </c>
      <c r="DMN8" s="2" t="s">
        <v>19</v>
      </c>
      <c r="DMO8" s="2" t="s">
        <v>20</v>
      </c>
      <c r="DMP8" s="2" t="s">
        <v>21</v>
      </c>
      <c r="DMQ8" s="2" t="s">
        <v>22</v>
      </c>
      <c r="DMR8" s="2" t="s">
        <v>23</v>
      </c>
      <c r="DMS8" s="2" t="s">
        <v>24</v>
      </c>
      <c r="DMT8" s="2" t="s">
        <v>25</v>
      </c>
      <c r="DMU8" s="2" t="s">
        <v>26</v>
      </c>
      <c r="DMV8" s="2" t="s">
        <v>27</v>
      </c>
      <c r="DMW8" s="2" t="s">
        <v>28</v>
      </c>
      <c r="DMX8" s="2" t="s">
        <v>29</v>
      </c>
      <c r="DMY8" s="2" t="s">
        <v>30</v>
      </c>
      <c r="DMZ8" s="2" t="s">
        <v>31</v>
      </c>
      <c r="DNA8" s="2" t="s">
        <v>32</v>
      </c>
      <c r="DNB8" s="2" t="s">
        <v>33</v>
      </c>
      <c r="DNC8" s="2" t="s">
        <v>34</v>
      </c>
      <c r="DND8" s="2" t="s">
        <v>35</v>
      </c>
      <c r="DNE8" s="2" t="s">
        <v>36</v>
      </c>
      <c r="DNF8" s="2" t="s">
        <v>37</v>
      </c>
      <c r="DNG8" s="2" t="s">
        <v>38</v>
      </c>
      <c r="DNH8" s="2" t="s">
        <v>39</v>
      </c>
      <c r="DNI8" s="2" t="s">
        <v>40</v>
      </c>
      <c r="DNJ8" s="2" t="s">
        <v>41</v>
      </c>
      <c r="DNK8" s="2" t="s">
        <v>42</v>
      </c>
      <c r="DNL8" s="2" t="s">
        <v>43</v>
      </c>
      <c r="DNM8" s="2" t="s">
        <v>44</v>
      </c>
      <c r="DNN8" s="2" t="s">
        <v>45</v>
      </c>
      <c r="DNO8" s="2" t="s">
        <v>46</v>
      </c>
      <c r="DNP8" s="2" t="s">
        <v>47</v>
      </c>
      <c r="DNQ8" s="2" t="s">
        <v>48</v>
      </c>
      <c r="DNR8" s="2" t="s">
        <v>49</v>
      </c>
      <c r="DNS8" s="2" t="s">
        <v>50</v>
      </c>
      <c r="DNT8" s="2" t="s">
        <v>51</v>
      </c>
      <c r="DNU8" s="2" t="s">
        <v>52</v>
      </c>
      <c r="DNV8" s="2" t="s">
        <v>53</v>
      </c>
      <c r="DNW8" s="3" t="s">
        <v>54</v>
      </c>
      <c r="DNX8" s="5" t="s">
        <v>55</v>
      </c>
      <c r="DNY8" s="5" t="s">
        <v>56</v>
      </c>
      <c r="DNZ8" s="5" t="s">
        <v>57</v>
      </c>
      <c r="DOA8" s="5" t="s">
        <v>58</v>
      </c>
      <c r="DOB8" s="5" t="s">
        <v>59</v>
      </c>
      <c r="DOC8" s="4" t="s">
        <v>3396</v>
      </c>
      <c r="DOD8" s="4" t="s">
        <v>3397</v>
      </c>
      <c r="DOE8" s="4" t="s">
        <v>3398</v>
      </c>
      <c r="DOF8" s="46" t="s">
        <v>3399</v>
      </c>
      <c r="DOG8" s="1" t="s">
        <v>0</v>
      </c>
      <c r="DOH8" s="2" t="s">
        <v>1</v>
      </c>
      <c r="DOI8" s="2" t="s">
        <v>2</v>
      </c>
      <c r="DOJ8" s="2" t="s">
        <v>3</v>
      </c>
      <c r="DOK8" s="2" t="s">
        <v>4</v>
      </c>
      <c r="DOL8" s="2" t="s">
        <v>5</v>
      </c>
      <c r="DOM8" s="2" t="s">
        <v>6</v>
      </c>
      <c r="DON8" s="2" t="s">
        <v>7</v>
      </c>
      <c r="DOO8" s="2" t="s">
        <v>8</v>
      </c>
      <c r="DOP8" s="2" t="s">
        <v>9</v>
      </c>
      <c r="DOQ8" s="3" t="s">
        <v>10</v>
      </c>
      <c r="DOR8" s="2" t="s">
        <v>11</v>
      </c>
      <c r="DOS8" s="2" t="s">
        <v>12</v>
      </c>
      <c r="DOT8" s="2" t="s">
        <v>13</v>
      </c>
      <c r="DOU8" s="2" t="s">
        <v>14</v>
      </c>
      <c r="DOV8" s="2" t="s">
        <v>15</v>
      </c>
      <c r="DOW8" s="4" t="s">
        <v>16</v>
      </c>
      <c r="DOX8" s="2" t="s">
        <v>17</v>
      </c>
      <c r="DOY8" s="2" t="s">
        <v>18</v>
      </c>
      <c r="DOZ8" s="2" t="s">
        <v>19</v>
      </c>
      <c r="DPA8" s="2" t="s">
        <v>20</v>
      </c>
      <c r="DPB8" s="2" t="s">
        <v>21</v>
      </c>
      <c r="DPC8" s="2" t="s">
        <v>22</v>
      </c>
      <c r="DPD8" s="2" t="s">
        <v>23</v>
      </c>
      <c r="DPE8" s="2" t="s">
        <v>24</v>
      </c>
      <c r="DPF8" s="2" t="s">
        <v>25</v>
      </c>
      <c r="DPG8" s="2" t="s">
        <v>26</v>
      </c>
      <c r="DPH8" s="2" t="s">
        <v>27</v>
      </c>
      <c r="DPI8" s="2" t="s">
        <v>28</v>
      </c>
      <c r="DPJ8" s="2" t="s">
        <v>29</v>
      </c>
      <c r="DPK8" s="2" t="s">
        <v>30</v>
      </c>
      <c r="DPL8" s="2" t="s">
        <v>31</v>
      </c>
      <c r="DPM8" s="2" t="s">
        <v>32</v>
      </c>
      <c r="DPN8" s="2" t="s">
        <v>33</v>
      </c>
      <c r="DPO8" s="2" t="s">
        <v>34</v>
      </c>
      <c r="DPP8" s="2" t="s">
        <v>35</v>
      </c>
      <c r="DPQ8" s="2" t="s">
        <v>36</v>
      </c>
      <c r="DPR8" s="2" t="s">
        <v>37</v>
      </c>
      <c r="DPS8" s="2" t="s">
        <v>38</v>
      </c>
      <c r="DPT8" s="2" t="s">
        <v>39</v>
      </c>
      <c r="DPU8" s="2" t="s">
        <v>40</v>
      </c>
      <c r="DPV8" s="2" t="s">
        <v>41</v>
      </c>
      <c r="DPW8" s="2" t="s">
        <v>42</v>
      </c>
      <c r="DPX8" s="2" t="s">
        <v>43</v>
      </c>
      <c r="DPY8" s="2" t="s">
        <v>44</v>
      </c>
      <c r="DPZ8" s="2" t="s">
        <v>45</v>
      </c>
      <c r="DQA8" s="2" t="s">
        <v>46</v>
      </c>
      <c r="DQB8" s="2" t="s">
        <v>47</v>
      </c>
      <c r="DQC8" s="2" t="s">
        <v>48</v>
      </c>
      <c r="DQD8" s="2" t="s">
        <v>49</v>
      </c>
      <c r="DQE8" s="2" t="s">
        <v>50</v>
      </c>
      <c r="DQF8" s="2" t="s">
        <v>51</v>
      </c>
      <c r="DQG8" s="2" t="s">
        <v>52</v>
      </c>
      <c r="DQH8" s="2" t="s">
        <v>53</v>
      </c>
      <c r="DQI8" s="3" t="s">
        <v>54</v>
      </c>
      <c r="DQJ8" s="5" t="s">
        <v>55</v>
      </c>
      <c r="DQK8" s="5" t="s">
        <v>56</v>
      </c>
      <c r="DQL8" s="5" t="s">
        <v>57</v>
      </c>
      <c r="DQM8" s="5" t="s">
        <v>58</v>
      </c>
      <c r="DQN8" s="5" t="s">
        <v>59</v>
      </c>
      <c r="DQO8" s="4" t="s">
        <v>3396</v>
      </c>
      <c r="DQP8" s="4" t="s">
        <v>3397</v>
      </c>
      <c r="DQQ8" s="4" t="s">
        <v>3398</v>
      </c>
      <c r="DQR8" s="46" t="s">
        <v>3399</v>
      </c>
      <c r="DQS8" s="1" t="s">
        <v>0</v>
      </c>
      <c r="DQT8" s="2" t="s">
        <v>1</v>
      </c>
      <c r="DQU8" s="2" t="s">
        <v>2</v>
      </c>
      <c r="DQV8" s="2" t="s">
        <v>3</v>
      </c>
      <c r="DQW8" s="2" t="s">
        <v>4</v>
      </c>
      <c r="DQX8" s="2" t="s">
        <v>5</v>
      </c>
      <c r="DQY8" s="2" t="s">
        <v>6</v>
      </c>
      <c r="DQZ8" s="2" t="s">
        <v>7</v>
      </c>
      <c r="DRA8" s="2" t="s">
        <v>8</v>
      </c>
      <c r="DRB8" s="2" t="s">
        <v>9</v>
      </c>
      <c r="DRC8" s="3" t="s">
        <v>10</v>
      </c>
      <c r="DRD8" s="2" t="s">
        <v>11</v>
      </c>
      <c r="DRE8" s="2" t="s">
        <v>12</v>
      </c>
      <c r="DRF8" s="2" t="s">
        <v>13</v>
      </c>
      <c r="DRG8" s="2" t="s">
        <v>14</v>
      </c>
      <c r="DRH8" s="2" t="s">
        <v>15</v>
      </c>
      <c r="DRI8" s="4" t="s">
        <v>16</v>
      </c>
      <c r="DRJ8" s="2" t="s">
        <v>17</v>
      </c>
      <c r="DRK8" s="2" t="s">
        <v>18</v>
      </c>
      <c r="DRL8" s="2" t="s">
        <v>19</v>
      </c>
      <c r="DRM8" s="2" t="s">
        <v>20</v>
      </c>
      <c r="DRN8" s="2" t="s">
        <v>21</v>
      </c>
      <c r="DRO8" s="2" t="s">
        <v>22</v>
      </c>
      <c r="DRP8" s="2" t="s">
        <v>23</v>
      </c>
      <c r="DRQ8" s="2" t="s">
        <v>24</v>
      </c>
      <c r="DRR8" s="2" t="s">
        <v>25</v>
      </c>
      <c r="DRS8" s="2" t="s">
        <v>26</v>
      </c>
      <c r="DRT8" s="2" t="s">
        <v>27</v>
      </c>
      <c r="DRU8" s="2" t="s">
        <v>28</v>
      </c>
      <c r="DRV8" s="2" t="s">
        <v>29</v>
      </c>
      <c r="DRW8" s="2" t="s">
        <v>30</v>
      </c>
      <c r="DRX8" s="2" t="s">
        <v>31</v>
      </c>
      <c r="DRY8" s="2" t="s">
        <v>32</v>
      </c>
      <c r="DRZ8" s="2" t="s">
        <v>33</v>
      </c>
      <c r="DSA8" s="2" t="s">
        <v>34</v>
      </c>
      <c r="DSB8" s="2" t="s">
        <v>35</v>
      </c>
      <c r="DSC8" s="2" t="s">
        <v>36</v>
      </c>
      <c r="DSD8" s="2" t="s">
        <v>37</v>
      </c>
      <c r="DSE8" s="2" t="s">
        <v>38</v>
      </c>
      <c r="DSF8" s="2" t="s">
        <v>39</v>
      </c>
      <c r="DSG8" s="2" t="s">
        <v>40</v>
      </c>
      <c r="DSH8" s="2" t="s">
        <v>41</v>
      </c>
      <c r="DSI8" s="2" t="s">
        <v>42</v>
      </c>
      <c r="DSJ8" s="2" t="s">
        <v>43</v>
      </c>
      <c r="DSK8" s="2" t="s">
        <v>44</v>
      </c>
      <c r="DSL8" s="2" t="s">
        <v>45</v>
      </c>
      <c r="DSM8" s="2" t="s">
        <v>46</v>
      </c>
      <c r="DSN8" s="2" t="s">
        <v>47</v>
      </c>
      <c r="DSO8" s="2" t="s">
        <v>48</v>
      </c>
      <c r="DSP8" s="2" t="s">
        <v>49</v>
      </c>
      <c r="DSQ8" s="2" t="s">
        <v>50</v>
      </c>
      <c r="DSR8" s="2" t="s">
        <v>51</v>
      </c>
      <c r="DSS8" s="2" t="s">
        <v>52</v>
      </c>
      <c r="DST8" s="2" t="s">
        <v>53</v>
      </c>
      <c r="DSU8" s="3" t="s">
        <v>54</v>
      </c>
      <c r="DSV8" s="5" t="s">
        <v>55</v>
      </c>
      <c r="DSW8" s="5" t="s">
        <v>56</v>
      </c>
      <c r="DSX8" s="5" t="s">
        <v>57</v>
      </c>
      <c r="DSY8" s="5" t="s">
        <v>58</v>
      </c>
      <c r="DSZ8" s="5" t="s">
        <v>59</v>
      </c>
      <c r="DTA8" s="4" t="s">
        <v>3396</v>
      </c>
      <c r="DTB8" s="4" t="s">
        <v>3397</v>
      </c>
      <c r="DTC8" s="4" t="s">
        <v>3398</v>
      </c>
      <c r="DTD8" s="46" t="s">
        <v>3399</v>
      </c>
      <c r="DTE8" s="1" t="s">
        <v>0</v>
      </c>
      <c r="DTF8" s="2" t="s">
        <v>1</v>
      </c>
      <c r="DTG8" s="2" t="s">
        <v>2</v>
      </c>
      <c r="DTH8" s="2" t="s">
        <v>3</v>
      </c>
      <c r="DTI8" s="2" t="s">
        <v>4</v>
      </c>
      <c r="DTJ8" s="2" t="s">
        <v>5</v>
      </c>
      <c r="DTK8" s="2" t="s">
        <v>6</v>
      </c>
      <c r="DTL8" s="2" t="s">
        <v>7</v>
      </c>
      <c r="DTM8" s="2" t="s">
        <v>8</v>
      </c>
      <c r="DTN8" s="2" t="s">
        <v>9</v>
      </c>
      <c r="DTO8" s="3" t="s">
        <v>10</v>
      </c>
      <c r="DTP8" s="2" t="s">
        <v>11</v>
      </c>
      <c r="DTQ8" s="2" t="s">
        <v>12</v>
      </c>
      <c r="DTR8" s="2" t="s">
        <v>13</v>
      </c>
      <c r="DTS8" s="2" t="s">
        <v>14</v>
      </c>
      <c r="DTT8" s="2" t="s">
        <v>15</v>
      </c>
      <c r="DTU8" s="4" t="s">
        <v>16</v>
      </c>
      <c r="DTV8" s="2" t="s">
        <v>17</v>
      </c>
      <c r="DTW8" s="2" t="s">
        <v>18</v>
      </c>
      <c r="DTX8" s="2" t="s">
        <v>19</v>
      </c>
      <c r="DTY8" s="2" t="s">
        <v>20</v>
      </c>
      <c r="DTZ8" s="2" t="s">
        <v>21</v>
      </c>
      <c r="DUA8" s="2" t="s">
        <v>22</v>
      </c>
      <c r="DUB8" s="2" t="s">
        <v>23</v>
      </c>
      <c r="DUC8" s="2" t="s">
        <v>24</v>
      </c>
      <c r="DUD8" s="2" t="s">
        <v>25</v>
      </c>
      <c r="DUE8" s="2" t="s">
        <v>26</v>
      </c>
      <c r="DUF8" s="2" t="s">
        <v>27</v>
      </c>
      <c r="DUG8" s="2" t="s">
        <v>28</v>
      </c>
      <c r="DUH8" s="2" t="s">
        <v>29</v>
      </c>
      <c r="DUI8" s="2" t="s">
        <v>30</v>
      </c>
      <c r="DUJ8" s="2" t="s">
        <v>31</v>
      </c>
      <c r="DUK8" s="2" t="s">
        <v>32</v>
      </c>
      <c r="DUL8" s="2" t="s">
        <v>33</v>
      </c>
      <c r="DUM8" s="2" t="s">
        <v>34</v>
      </c>
      <c r="DUN8" s="2" t="s">
        <v>35</v>
      </c>
      <c r="DUO8" s="2" t="s">
        <v>36</v>
      </c>
      <c r="DUP8" s="2" t="s">
        <v>37</v>
      </c>
      <c r="DUQ8" s="2" t="s">
        <v>38</v>
      </c>
      <c r="DUR8" s="2" t="s">
        <v>39</v>
      </c>
      <c r="DUS8" s="2" t="s">
        <v>40</v>
      </c>
      <c r="DUT8" s="2" t="s">
        <v>41</v>
      </c>
      <c r="DUU8" s="2" t="s">
        <v>42</v>
      </c>
      <c r="DUV8" s="2" t="s">
        <v>43</v>
      </c>
      <c r="DUW8" s="2" t="s">
        <v>44</v>
      </c>
      <c r="DUX8" s="2" t="s">
        <v>45</v>
      </c>
      <c r="DUY8" s="2" t="s">
        <v>46</v>
      </c>
      <c r="DUZ8" s="2" t="s">
        <v>47</v>
      </c>
      <c r="DVA8" s="2" t="s">
        <v>48</v>
      </c>
      <c r="DVB8" s="2" t="s">
        <v>49</v>
      </c>
      <c r="DVC8" s="2" t="s">
        <v>50</v>
      </c>
      <c r="DVD8" s="2" t="s">
        <v>51</v>
      </c>
      <c r="DVE8" s="2" t="s">
        <v>52</v>
      </c>
      <c r="DVF8" s="2" t="s">
        <v>53</v>
      </c>
      <c r="DVG8" s="3" t="s">
        <v>54</v>
      </c>
      <c r="DVH8" s="5" t="s">
        <v>55</v>
      </c>
      <c r="DVI8" s="5" t="s">
        <v>56</v>
      </c>
      <c r="DVJ8" s="5" t="s">
        <v>57</v>
      </c>
      <c r="DVK8" s="5" t="s">
        <v>58</v>
      </c>
      <c r="DVL8" s="5" t="s">
        <v>59</v>
      </c>
      <c r="DVM8" s="4" t="s">
        <v>3396</v>
      </c>
      <c r="DVN8" s="4" t="s">
        <v>3397</v>
      </c>
      <c r="DVO8" s="4" t="s">
        <v>3398</v>
      </c>
      <c r="DVP8" s="46" t="s">
        <v>3399</v>
      </c>
      <c r="DVQ8" s="1" t="s">
        <v>0</v>
      </c>
      <c r="DVR8" s="2" t="s">
        <v>1</v>
      </c>
      <c r="DVS8" s="2" t="s">
        <v>2</v>
      </c>
      <c r="DVT8" s="2" t="s">
        <v>3</v>
      </c>
      <c r="DVU8" s="2" t="s">
        <v>4</v>
      </c>
      <c r="DVV8" s="2" t="s">
        <v>5</v>
      </c>
      <c r="DVW8" s="2" t="s">
        <v>6</v>
      </c>
      <c r="DVX8" s="2" t="s">
        <v>7</v>
      </c>
      <c r="DVY8" s="2" t="s">
        <v>8</v>
      </c>
      <c r="DVZ8" s="2" t="s">
        <v>9</v>
      </c>
      <c r="DWA8" s="3" t="s">
        <v>10</v>
      </c>
      <c r="DWB8" s="2" t="s">
        <v>11</v>
      </c>
      <c r="DWC8" s="2" t="s">
        <v>12</v>
      </c>
      <c r="DWD8" s="2" t="s">
        <v>13</v>
      </c>
      <c r="DWE8" s="2" t="s">
        <v>14</v>
      </c>
      <c r="DWF8" s="2" t="s">
        <v>15</v>
      </c>
      <c r="DWG8" s="4" t="s">
        <v>16</v>
      </c>
      <c r="DWH8" s="2" t="s">
        <v>17</v>
      </c>
      <c r="DWI8" s="2" t="s">
        <v>18</v>
      </c>
      <c r="DWJ8" s="2" t="s">
        <v>19</v>
      </c>
      <c r="DWK8" s="2" t="s">
        <v>20</v>
      </c>
      <c r="DWL8" s="2" t="s">
        <v>21</v>
      </c>
      <c r="DWM8" s="2" t="s">
        <v>22</v>
      </c>
      <c r="DWN8" s="2" t="s">
        <v>23</v>
      </c>
      <c r="DWO8" s="2" t="s">
        <v>24</v>
      </c>
      <c r="DWP8" s="2" t="s">
        <v>25</v>
      </c>
      <c r="DWQ8" s="2" t="s">
        <v>26</v>
      </c>
      <c r="DWR8" s="2" t="s">
        <v>27</v>
      </c>
      <c r="DWS8" s="2" t="s">
        <v>28</v>
      </c>
      <c r="DWT8" s="2" t="s">
        <v>29</v>
      </c>
      <c r="DWU8" s="2" t="s">
        <v>30</v>
      </c>
      <c r="DWV8" s="2" t="s">
        <v>31</v>
      </c>
      <c r="DWW8" s="2" t="s">
        <v>32</v>
      </c>
      <c r="DWX8" s="2" t="s">
        <v>33</v>
      </c>
      <c r="DWY8" s="2" t="s">
        <v>34</v>
      </c>
      <c r="DWZ8" s="2" t="s">
        <v>35</v>
      </c>
      <c r="DXA8" s="2" t="s">
        <v>36</v>
      </c>
      <c r="DXB8" s="2" t="s">
        <v>37</v>
      </c>
      <c r="DXC8" s="2" t="s">
        <v>38</v>
      </c>
      <c r="DXD8" s="2" t="s">
        <v>39</v>
      </c>
      <c r="DXE8" s="2" t="s">
        <v>40</v>
      </c>
      <c r="DXF8" s="2" t="s">
        <v>41</v>
      </c>
      <c r="DXG8" s="2" t="s">
        <v>42</v>
      </c>
      <c r="DXH8" s="2" t="s">
        <v>43</v>
      </c>
      <c r="DXI8" s="2" t="s">
        <v>44</v>
      </c>
      <c r="DXJ8" s="2" t="s">
        <v>45</v>
      </c>
      <c r="DXK8" s="2" t="s">
        <v>46</v>
      </c>
      <c r="DXL8" s="2" t="s">
        <v>47</v>
      </c>
      <c r="DXM8" s="2" t="s">
        <v>48</v>
      </c>
      <c r="DXN8" s="2" t="s">
        <v>49</v>
      </c>
      <c r="DXO8" s="2" t="s">
        <v>50</v>
      </c>
      <c r="DXP8" s="2" t="s">
        <v>51</v>
      </c>
      <c r="DXQ8" s="2" t="s">
        <v>52</v>
      </c>
      <c r="DXR8" s="2" t="s">
        <v>53</v>
      </c>
      <c r="DXS8" s="3" t="s">
        <v>54</v>
      </c>
      <c r="DXT8" s="5" t="s">
        <v>55</v>
      </c>
      <c r="DXU8" s="5" t="s">
        <v>56</v>
      </c>
      <c r="DXV8" s="5" t="s">
        <v>57</v>
      </c>
      <c r="DXW8" s="5" t="s">
        <v>58</v>
      </c>
      <c r="DXX8" s="5" t="s">
        <v>59</v>
      </c>
      <c r="DXY8" s="4" t="s">
        <v>3396</v>
      </c>
      <c r="DXZ8" s="4" t="s">
        <v>3397</v>
      </c>
      <c r="DYA8" s="4" t="s">
        <v>3398</v>
      </c>
      <c r="DYB8" s="46" t="s">
        <v>3399</v>
      </c>
      <c r="DYC8" s="1" t="s">
        <v>0</v>
      </c>
      <c r="DYD8" s="2" t="s">
        <v>1</v>
      </c>
      <c r="DYE8" s="2" t="s">
        <v>2</v>
      </c>
      <c r="DYF8" s="2" t="s">
        <v>3</v>
      </c>
      <c r="DYG8" s="2" t="s">
        <v>4</v>
      </c>
      <c r="DYH8" s="2" t="s">
        <v>5</v>
      </c>
      <c r="DYI8" s="2" t="s">
        <v>6</v>
      </c>
      <c r="DYJ8" s="2" t="s">
        <v>7</v>
      </c>
      <c r="DYK8" s="2" t="s">
        <v>8</v>
      </c>
      <c r="DYL8" s="2" t="s">
        <v>9</v>
      </c>
      <c r="DYM8" s="3" t="s">
        <v>10</v>
      </c>
      <c r="DYN8" s="2" t="s">
        <v>11</v>
      </c>
      <c r="DYO8" s="2" t="s">
        <v>12</v>
      </c>
      <c r="DYP8" s="2" t="s">
        <v>13</v>
      </c>
      <c r="DYQ8" s="2" t="s">
        <v>14</v>
      </c>
      <c r="DYR8" s="2" t="s">
        <v>15</v>
      </c>
      <c r="DYS8" s="4" t="s">
        <v>16</v>
      </c>
      <c r="DYT8" s="2" t="s">
        <v>17</v>
      </c>
      <c r="DYU8" s="2" t="s">
        <v>18</v>
      </c>
      <c r="DYV8" s="2" t="s">
        <v>19</v>
      </c>
      <c r="DYW8" s="2" t="s">
        <v>20</v>
      </c>
      <c r="DYX8" s="2" t="s">
        <v>21</v>
      </c>
      <c r="DYY8" s="2" t="s">
        <v>22</v>
      </c>
      <c r="DYZ8" s="2" t="s">
        <v>23</v>
      </c>
      <c r="DZA8" s="2" t="s">
        <v>24</v>
      </c>
      <c r="DZB8" s="2" t="s">
        <v>25</v>
      </c>
      <c r="DZC8" s="2" t="s">
        <v>26</v>
      </c>
      <c r="DZD8" s="2" t="s">
        <v>27</v>
      </c>
      <c r="DZE8" s="2" t="s">
        <v>28</v>
      </c>
      <c r="DZF8" s="2" t="s">
        <v>29</v>
      </c>
      <c r="DZG8" s="2" t="s">
        <v>30</v>
      </c>
      <c r="DZH8" s="2" t="s">
        <v>31</v>
      </c>
      <c r="DZI8" s="2" t="s">
        <v>32</v>
      </c>
      <c r="DZJ8" s="2" t="s">
        <v>33</v>
      </c>
      <c r="DZK8" s="2" t="s">
        <v>34</v>
      </c>
      <c r="DZL8" s="2" t="s">
        <v>35</v>
      </c>
      <c r="DZM8" s="2" t="s">
        <v>36</v>
      </c>
      <c r="DZN8" s="2" t="s">
        <v>37</v>
      </c>
      <c r="DZO8" s="2" t="s">
        <v>38</v>
      </c>
      <c r="DZP8" s="2" t="s">
        <v>39</v>
      </c>
      <c r="DZQ8" s="2" t="s">
        <v>40</v>
      </c>
      <c r="DZR8" s="2" t="s">
        <v>41</v>
      </c>
      <c r="DZS8" s="2" t="s">
        <v>42</v>
      </c>
      <c r="DZT8" s="2" t="s">
        <v>43</v>
      </c>
      <c r="DZU8" s="2" t="s">
        <v>44</v>
      </c>
      <c r="DZV8" s="2" t="s">
        <v>45</v>
      </c>
      <c r="DZW8" s="2" t="s">
        <v>46</v>
      </c>
      <c r="DZX8" s="2" t="s">
        <v>47</v>
      </c>
      <c r="DZY8" s="2" t="s">
        <v>48</v>
      </c>
      <c r="DZZ8" s="2" t="s">
        <v>49</v>
      </c>
      <c r="EAA8" s="2" t="s">
        <v>50</v>
      </c>
      <c r="EAB8" s="2" t="s">
        <v>51</v>
      </c>
      <c r="EAC8" s="2" t="s">
        <v>52</v>
      </c>
      <c r="EAD8" s="2" t="s">
        <v>53</v>
      </c>
      <c r="EAE8" s="3" t="s">
        <v>54</v>
      </c>
      <c r="EAF8" s="5" t="s">
        <v>55</v>
      </c>
      <c r="EAG8" s="5" t="s">
        <v>56</v>
      </c>
      <c r="EAH8" s="5" t="s">
        <v>57</v>
      </c>
      <c r="EAI8" s="5" t="s">
        <v>58</v>
      </c>
      <c r="EAJ8" s="5" t="s">
        <v>59</v>
      </c>
      <c r="EAK8" s="4" t="s">
        <v>3396</v>
      </c>
      <c r="EAL8" s="4" t="s">
        <v>3397</v>
      </c>
      <c r="EAM8" s="4" t="s">
        <v>3398</v>
      </c>
      <c r="EAN8" s="46" t="s">
        <v>3399</v>
      </c>
      <c r="EAO8" s="1" t="s">
        <v>0</v>
      </c>
      <c r="EAP8" s="2" t="s">
        <v>1</v>
      </c>
      <c r="EAQ8" s="2" t="s">
        <v>2</v>
      </c>
      <c r="EAR8" s="2" t="s">
        <v>3</v>
      </c>
      <c r="EAS8" s="2" t="s">
        <v>4</v>
      </c>
      <c r="EAT8" s="2" t="s">
        <v>5</v>
      </c>
      <c r="EAU8" s="2" t="s">
        <v>6</v>
      </c>
      <c r="EAV8" s="2" t="s">
        <v>7</v>
      </c>
      <c r="EAW8" s="2" t="s">
        <v>8</v>
      </c>
      <c r="EAX8" s="2" t="s">
        <v>9</v>
      </c>
      <c r="EAY8" s="3" t="s">
        <v>10</v>
      </c>
      <c r="EAZ8" s="2" t="s">
        <v>11</v>
      </c>
      <c r="EBA8" s="2" t="s">
        <v>12</v>
      </c>
      <c r="EBB8" s="2" t="s">
        <v>13</v>
      </c>
      <c r="EBC8" s="2" t="s">
        <v>14</v>
      </c>
      <c r="EBD8" s="2" t="s">
        <v>15</v>
      </c>
      <c r="EBE8" s="4" t="s">
        <v>16</v>
      </c>
      <c r="EBF8" s="2" t="s">
        <v>17</v>
      </c>
      <c r="EBG8" s="2" t="s">
        <v>18</v>
      </c>
      <c r="EBH8" s="2" t="s">
        <v>19</v>
      </c>
      <c r="EBI8" s="2" t="s">
        <v>20</v>
      </c>
      <c r="EBJ8" s="2" t="s">
        <v>21</v>
      </c>
      <c r="EBK8" s="2" t="s">
        <v>22</v>
      </c>
      <c r="EBL8" s="2" t="s">
        <v>23</v>
      </c>
      <c r="EBM8" s="2" t="s">
        <v>24</v>
      </c>
      <c r="EBN8" s="2" t="s">
        <v>25</v>
      </c>
      <c r="EBO8" s="2" t="s">
        <v>26</v>
      </c>
      <c r="EBP8" s="2" t="s">
        <v>27</v>
      </c>
      <c r="EBQ8" s="2" t="s">
        <v>28</v>
      </c>
      <c r="EBR8" s="2" t="s">
        <v>29</v>
      </c>
      <c r="EBS8" s="2" t="s">
        <v>30</v>
      </c>
      <c r="EBT8" s="2" t="s">
        <v>31</v>
      </c>
      <c r="EBU8" s="2" t="s">
        <v>32</v>
      </c>
      <c r="EBV8" s="2" t="s">
        <v>33</v>
      </c>
      <c r="EBW8" s="2" t="s">
        <v>34</v>
      </c>
      <c r="EBX8" s="2" t="s">
        <v>35</v>
      </c>
      <c r="EBY8" s="2" t="s">
        <v>36</v>
      </c>
      <c r="EBZ8" s="2" t="s">
        <v>37</v>
      </c>
      <c r="ECA8" s="2" t="s">
        <v>38</v>
      </c>
      <c r="ECB8" s="2" t="s">
        <v>39</v>
      </c>
      <c r="ECC8" s="2" t="s">
        <v>40</v>
      </c>
      <c r="ECD8" s="2" t="s">
        <v>41</v>
      </c>
      <c r="ECE8" s="2" t="s">
        <v>42</v>
      </c>
      <c r="ECF8" s="2" t="s">
        <v>43</v>
      </c>
      <c r="ECG8" s="2" t="s">
        <v>44</v>
      </c>
      <c r="ECH8" s="2" t="s">
        <v>45</v>
      </c>
      <c r="ECI8" s="2" t="s">
        <v>46</v>
      </c>
      <c r="ECJ8" s="2" t="s">
        <v>47</v>
      </c>
      <c r="ECK8" s="2" t="s">
        <v>48</v>
      </c>
      <c r="ECL8" s="2" t="s">
        <v>49</v>
      </c>
      <c r="ECM8" s="2" t="s">
        <v>50</v>
      </c>
      <c r="ECN8" s="2" t="s">
        <v>51</v>
      </c>
      <c r="ECO8" s="2" t="s">
        <v>52</v>
      </c>
      <c r="ECP8" s="2" t="s">
        <v>53</v>
      </c>
      <c r="ECQ8" s="3" t="s">
        <v>54</v>
      </c>
      <c r="ECR8" s="5" t="s">
        <v>55</v>
      </c>
      <c r="ECS8" s="5" t="s">
        <v>56</v>
      </c>
      <c r="ECT8" s="5" t="s">
        <v>57</v>
      </c>
      <c r="ECU8" s="5" t="s">
        <v>58</v>
      </c>
      <c r="ECV8" s="5" t="s">
        <v>59</v>
      </c>
      <c r="ECW8" s="4" t="s">
        <v>3396</v>
      </c>
      <c r="ECX8" s="4" t="s">
        <v>3397</v>
      </c>
      <c r="ECY8" s="4" t="s">
        <v>3398</v>
      </c>
      <c r="ECZ8" s="46" t="s">
        <v>3399</v>
      </c>
      <c r="EDA8" s="1" t="s">
        <v>0</v>
      </c>
      <c r="EDB8" s="2" t="s">
        <v>1</v>
      </c>
      <c r="EDC8" s="2" t="s">
        <v>2</v>
      </c>
      <c r="EDD8" s="2" t="s">
        <v>3</v>
      </c>
      <c r="EDE8" s="2" t="s">
        <v>4</v>
      </c>
      <c r="EDF8" s="2" t="s">
        <v>5</v>
      </c>
      <c r="EDG8" s="2" t="s">
        <v>6</v>
      </c>
      <c r="EDH8" s="2" t="s">
        <v>7</v>
      </c>
      <c r="EDI8" s="2" t="s">
        <v>8</v>
      </c>
      <c r="EDJ8" s="2" t="s">
        <v>9</v>
      </c>
      <c r="EDK8" s="3" t="s">
        <v>10</v>
      </c>
      <c r="EDL8" s="2" t="s">
        <v>11</v>
      </c>
      <c r="EDM8" s="2" t="s">
        <v>12</v>
      </c>
      <c r="EDN8" s="2" t="s">
        <v>13</v>
      </c>
      <c r="EDO8" s="2" t="s">
        <v>14</v>
      </c>
      <c r="EDP8" s="2" t="s">
        <v>15</v>
      </c>
      <c r="EDQ8" s="4" t="s">
        <v>16</v>
      </c>
      <c r="EDR8" s="2" t="s">
        <v>17</v>
      </c>
      <c r="EDS8" s="2" t="s">
        <v>18</v>
      </c>
      <c r="EDT8" s="2" t="s">
        <v>19</v>
      </c>
      <c r="EDU8" s="2" t="s">
        <v>20</v>
      </c>
      <c r="EDV8" s="2" t="s">
        <v>21</v>
      </c>
      <c r="EDW8" s="2" t="s">
        <v>22</v>
      </c>
      <c r="EDX8" s="2" t="s">
        <v>23</v>
      </c>
      <c r="EDY8" s="2" t="s">
        <v>24</v>
      </c>
      <c r="EDZ8" s="2" t="s">
        <v>25</v>
      </c>
      <c r="EEA8" s="2" t="s">
        <v>26</v>
      </c>
      <c r="EEB8" s="2" t="s">
        <v>27</v>
      </c>
      <c r="EEC8" s="2" t="s">
        <v>28</v>
      </c>
      <c r="EED8" s="2" t="s">
        <v>29</v>
      </c>
      <c r="EEE8" s="2" t="s">
        <v>30</v>
      </c>
      <c r="EEF8" s="2" t="s">
        <v>31</v>
      </c>
      <c r="EEG8" s="2" t="s">
        <v>32</v>
      </c>
      <c r="EEH8" s="2" t="s">
        <v>33</v>
      </c>
      <c r="EEI8" s="2" t="s">
        <v>34</v>
      </c>
      <c r="EEJ8" s="2" t="s">
        <v>35</v>
      </c>
      <c r="EEK8" s="2" t="s">
        <v>36</v>
      </c>
      <c r="EEL8" s="2" t="s">
        <v>37</v>
      </c>
      <c r="EEM8" s="2" t="s">
        <v>38</v>
      </c>
      <c r="EEN8" s="2" t="s">
        <v>39</v>
      </c>
      <c r="EEO8" s="2" t="s">
        <v>40</v>
      </c>
      <c r="EEP8" s="2" t="s">
        <v>41</v>
      </c>
      <c r="EEQ8" s="2" t="s">
        <v>42</v>
      </c>
      <c r="EER8" s="2" t="s">
        <v>43</v>
      </c>
      <c r="EES8" s="2" t="s">
        <v>44</v>
      </c>
      <c r="EET8" s="2" t="s">
        <v>45</v>
      </c>
      <c r="EEU8" s="2" t="s">
        <v>46</v>
      </c>
      <c r="EEV8" s="2" t="s">
        <v>47</v>
      </c>
      <c r="EEW8" s="2" t="s">
        <v>48</v>
      </c>
      <c r="EEX8" s="2" t="s">
        <v>49</v>
      </c>
      <c r="EEY8" s="2" t="s">
        <v>50</v>
      </c>
      <c r="EEZ8" s="2" t="s">
        <v>51</v>
      </c>
      <c r="EFA8" s="2" t="s">
        <v>52</v>
      </c>
      <c r="EFB8" s="2" t="s">
        <v>53</v>
      </c>
      <c r="EFC8" s="3" t="s">
        <v>54</v>
      </c>
      <c r="EFD8" s="5" t="s">
        <v>55</v>
      </c>
      <c r="EFE8" s="5" t="s">
        <v>56</v>
      </c>
      <c r="EFF8" s="5" t="s">
        <v>57</v>
      </c>
      <c r="EFG8" s="5" t="s">
        <v>58</v>
      </c>
      <c r="EFH8" s="5" t="s">
        <v>59</v>
      </c>
      <c r="EFI8" s="4" t="s">
        <v>3396</v>
      </c>
      <c r="EFJ8" s="4" t="s">
        <v>3397</v>
      </c>
      <c r="EFK8" s="4" t="s">
        <v>3398</v>
      </c>
      <c r="EFL8" s="46" t="s">
        <v>3399</v>
      </c>
      <c r="EFM8" s="1" t="s">
        <v>0</v>
      </c>
      <c r="EFN8" s="2" t="s">
        <v>1</v>
      </c>
      <c r="EFO8" s="2" t="s">
        <v>2</v>
      </c>
      <c r="EFP8" s="2" t="s">
        <v>3</v>
      </c>
      <c r="EFQ8" s="2" t="s">
        <v>4</v>
      </c>
      <c r="EFR8" s="2" t="s">
        <v>5</v>
      </c>
      <c r="EFS8" s="2" t="s">
        <v>6</v>
      </c>
      <c r="EFT8" s="2" t="s">
        <v>7</v>
      </c>
      <c r="EFU8" s="2" t="s">
        <v>8</v>
      </c>
      <c r="EFV8" s="2" t="s">
        <v>9</v>
      </c>
      <c r="EFW8" s="3" t="s">
        <v>10</v>
      </c>
      <c r="EFX8" s="2" t="s">
        <v>11</v>
      </c>
      <c r="EFY8" s="2" t="s">
        <v>12</v>
      </c>
      <c r="EFZ8" s="2" t="s">
        <v>13</v>
      </c>
      <c r="EGA8" s="2" t="s">
        <v>14</v>
      </c>
      <c r="EGB8" s="2" t="s">
        <v>15</v>
      </c>
      <c r="EGC8" s="4" t="s">
        <v>16</v>
      </c>
      <c r="EGD8" s="2" t="s">
        <v>17</v>
      </c>
      <c r="EGE8" s="2" t="s">
        <v>18</v>
      </c>
      <c r="EGF8" s="2" t="s">
        <v>19</v>
      </c>
      <c r="EGG8" s="2" t="s">
        <v>20</v>
      </c>
      <c r="EGH8" s="2" t="s">
        <v>21</v>
      </c>
      <c r="EGI8" s="2" t="s">
        <v>22</v>
      </c>
      <c r="EGJ8" s="2" t="s">
        <v>23</v>
      </c>
      <c r="EGK8" s="2" t="s">
        <v>24</v>
      </c>
      <c r="EGL8" s="2" t="s">
        <v>25</v>
      </c>
      <c r="EGM8" s="2" t="s">
        <v>26</v>
      </c>
      <c r="EGN8" s="2" t="s">
        <v>27</v>
      </c>
      <c r="EGO8" s="2" t="s">
        <v>28</v>
      </c>
      <c r="EGP8" s="2" t="s">
        <v>29</v>
      </c>
      <c r="EGQ8" s="2" t="s">
        <v>30</v>
      </c>
      <c r="EGR8" s="2" t="s">
        <v>31</v>
      </c>
      <c r="EGS8" s="2" t="s">
        <v>32</v>
      </c>
      <c r="EGT8" s="2" t="s">
        <v>33</v>
      </c>
      <c r="EGU8" s="2" t="s">
        <v>34</v>
      </c>
      <c r="EGV8" s="2" t="s">
        <v>35</v>
      </c>
      <c r="EGW8" s="2" t="s">
        <v>36</v>
      </c>
      <c r="EGX8" s="2" t="s">
        <v>37</v>
      </c>
      <c r="EGY8" s="2" t="s">
        <v>38</v>
      </c>
      <c r="EGZ8" s="2" t="s">
        <v>39</v>
      </c>
      <c r="EHA8" s="2" t="s">
        <v>40</v>
      </c>
      <c r="EHB8" s="2" t="s">
        <v>41</v>
      </c>
      <c r="EHC8" s="2" t="s">
        <v>42</v>
      </c>
      <c r="EHD8" s="2" t="s">
        <v>43</v>
      </c>
      <c r="EHE8" s="2" t="s">
        <v>44</v>
      </c>
      <c r="EHF8" s="2" t="s">
        <v>45</v>
      </c>
      <c r="EHG8" s="2" t="s">
        <v>46</v>
      </c>
      <c r="EHH8" s="2" t="s">
        <v>47</v>
      </c>
      <c r="EHI8" s="2" t="s">
        <v>48</v>
      </c>
      <c r="EHJ8" s="2" t="s">
        <v>49</v>
      </c>
      <c r="EHK8" s="2" t="s">
        <v>50</v>
      </c>
      <c r="EHL8" s="2" t="s">
        <v>51</v>
      </c>
      <c r="EHM8" s="2" t="s">
        <v>52</v>
      </c>
      <c r="EHN8" s="2" t="s">
        <v>53</v>
      </c>
      <c r="EHO8" s="3" t="s">
        <v>54</v>
      </c>
      <c r="EHP8" s="5" t="s">
        <v>55</v>
      </c>
      <c r="EHQ8" s="5" t="s">
        <v>56</v>
      </c>
      <c r="EHR8" s="5" t="s">
        <v>57</v>
      </c>
      <c r="EHS8" s="5" t="s">
        <v>58</v>
      </c>
      <c r="EHT8" s="5" t="s">
        <v>59</v>
      </c>
      <c r="EHU8" s="4" t="s">
        <v>3396</v>
      </c>
      <c r="EHV8" s="4" t="s">
        <v>3397</v>
      </c>
      <c r="EHW8" s="4" t="s">
        <v>3398</v>
      </c>
      <c r="EHX8" s="46" t="s">
        <v>3399</v>
      </c>
      <c r="EHY8" s="1" t="s">
        <v>0</v>
      </c>
      <c r="EHZ8" s="2" t="s">
        <v>1</v>
      </c>
      <c r="EIA8" s="2" t="s">
        <v>2</v>
      </c>
      <c r="EIB8" s="2" t="s">
        <v>3</v>
      </c>
      <c r="EIC8" s="2" t="s">
        <v>4</v>
      </c>
      <c r="EID8" s="2" t="s">
        <v>5</v>
      </c>
      <c r="EIE8" s="2" t="s">
        <v>6</v>
      </c>
      <c r="EIF8" s="2" t="s">
        <v>7</v>
      </c>
      <c r="EIG8" s="2" t="s">
        <v>8</v>
      </c>
      <c r="EIH8" s="2" t="s">
        <v>9</v>
      </c>
      <c r="EII8" s="3" t="s">
        <v>10</v>
      </c>
      <c r="EIJ8" s="2" t="s">
        <v>11</v>
      </c>
      <c r="EIK8" s="2" t="s">
        <v>12</v>
      </c>
      <c r="EIL8" s="2" t="s">
        <v>13</v>
      </c>
      <c r="EIM8" s="2" t="s">
        <v>14</v>
      </c>
      <c r="EIN8" s="2" t="s">
        <v>15</v>
      </c>
      <c r="EIO8" s="4" t="s">
        <v>16</v>
      </c>
      <c r="EIP8" s="2" t="s">
        <v>17</v>
      </c>
      <c r="EIQ8" s="2" t="s">
        <v>18</v>
      </c>
      <c r="EIR8" s="2" t="s">
        <v>19</v>
      </c>
      <c r="EIS8" s="2" t="s">
        <v>20</v>
      </c>
      <c r="EIT8" s="2" t="s">
        <v>21</v>
      </c>
      <c r="EIU8" s="2" t="s">
        <v>22</v>
      </c>
      <c r="EIV8" s="2" t="s">
        <v>23</v>
      </c>
      <c r="EIW8" s="2" t="s">
        <v>24</v>
      </c>
      <c r="EIX8" s="2" t="s">
        <v>25</v>
      </c>
      <c r="EIY8" s="2" t="s">
        <v>26</v>
      </c>
      <c r="EIZ8" s="2" t="s">
        <v>27</v>
      </c>
      <c r="EJA8" s="2" t="s">
        <v>28</v>
      </c>
      <c r="EJB8" s="2" t="s">
        <v>29</v>
      </c>
      <c r="EJC8" s="2" t="s">
        <v>30</v>
      </c>
      <c r="EJD8" s="2" t="s">
        <v>31</v>
      </c>
      <c r="EJE8" s="2" t="s">
        <v>32</v>
      </c>
      <c r="EJF8" s="2" t="s">
        <v>33</v>
      </c>
      <c r="EJG8" s="2" t="s">
        <v>34</v>
      </c>
      <c r="EJH8" s="2" t="s">
        <v>35</v>
      </c>
      <c r="EJI8" s="2" t="s">
        <v>36</v>
      </c>
      <c r="EJJ8" s="2" t="s">
        <v>37</v>
      </c>
      <c r="EJK8" s="2" t="s">
        <v>38</v>
      </c>
      <c r="EJL8" s="2" t="s">
        <v>39</v>
      </c>
      <c r="EJM8" s="2" t="s">
        <v>40</v>
      </c>
      <c r="EJN8" s="2" t="s">
        <v>41</v>
      </c>
      <c r="EJO8" s="2" t="s">
        <v>42</v>
      </c>
      <c r="EJP8" s="2" t="s">
        <v>43</v>
      </c>
      <c r="EJQ8" s="2" t="s">
        <v>44</v>
      </c>
      <c r="EJR8" s="2" t="s">
        <v>45</v>
      </c>
      <c r="EJS8" s="2" t="s">
        <v>46</v>
      </c>
      <c r="EJT8" s="2" t="s">
        <v>47</v>
      </c>
      <c r="EJU8" s="2" t="s">
        <v>48</v>
      </c>
      <c r="EJV8" s="2" t="s">
        <v>49</v>
      </c>
      <c r="EJW8" s="2" t="s">
        <v>50</v>
      </c>
      <c r="EJX8" s="2" t="s">
        <v>51</v>
      </c>
      <c r="EJY8" s="2" t="s">
        <v>52</v>
      </c>
      <c r="EJZ8" s="2" t="s">
        <v>53</v>
      </c>
      <c r="EKA8" s="3" t="s">
        <v>54</v>
      </c>
      <c r="EKB8" s="5" t="s">
        <v>55</v>
      </c>
      <c r="EKC8" s="5" t="s">
        <v>56</v>
      </c>
      <c r="EKD8" s="5" t="s">
        <v>57</v>
      </c>
      <c r="EKE8" s="5" t="s">
        <v>58</v>
      </c>
      <c r="EKF8" s="5" t="s">
        <v>59</v>
      </c>
      <c r="EKG8" s="4" t="s">
        <v>3396</v>
      </c>
      <c r="EKH8" s="4" t="s">
        <v>3397</v>
      </c>
      <c r="EKI8" s="4" t="s">
        <v>3398</v>
      </c>
      <c r="EKJ8" s="46" t="s">
        <v>3399</v>
      </c>
      <c r="EKK8" s="1" t="s">
        <v>0</v>
      </c>
      <c r="EKL8" s="2" t="s">
        <v>1</v>
      </c>
      <c r="EKM8" s="2" t="s">
        <v>2</v>
      </c>
      <c r="EKN8" s="2" t="s">
        <v>3</v>
      </c>
      <c r="EKO8" s="2" t="s">
        <v>4</v>
      </c>
      <c r="EKP8" s="2" t="s">
        <v>5</v>
      </c>
      <c r="EKQ8" s="2" t="s">
        <v>6</v>
      </c>
      <c r="EKR8" s="2" t="s">
        <v>7</v>
      </c>
      <c r="EKS8" s="2" t="s">
        <v>8</v>
      </c>
      <c r="EKT8" s="2" t="s">
        <v>9</v>
      </c>
      <c r="EKU8" s="3" t="s">
        <v>10</v>
      </c>
      <c r="EKV8" s="2" t="s">
        <v>11</v>
      </c>
      <c r="EKW8" s="2" t="s">
        <v>12</v>
      </c>
      <c r="EKX8" s="2" t="s">
        <v>13</v>
      </c>
      <c r="EKY8" s="2" t="s">
        <v>14</v>
      </c>
      <c r="EKZ8" s="2" t="s">
        <v>15</v>
      </c>
      <c r="ELA8" s="4" t="s">
        <v>16</v>
      </c>
      <c r="ELB8" s="2" t="s">
        <v>17</v>
      </c>
      <c r="ELC8" s="2" t="s">
        <v>18</v>
      </c>
      <c r="ELD8" s="2" t="s">
        <v>19</v>
      </c>
      <c r="ELE8" s="2" t="s">
        <v>20</v>
      </c>
      <c r="ELF8" s="2" t="s">
        <v>21</v>
      </c>
      <c r="ELG8" s="2" t="s">
        <v>22</v>
      </c>
      <c r="ELH8" s="2" t="s">
        <v>23</v>
      </c>
      <c r="ELI8" s="2" t="s">
        <v>24</v>
      </c>
      <c r="ELJ8" s="2" t="s">
        <v>25</v>
      </c>
      <c r="ELK8" s="2" t="s">
        <v>26</v>
      </c>
      <c r="ELL8" s="2" t="s">
        <v>27</v>
      </c>
      <c r="ELM8" s="2" t="s">
        <v>28</v>
      </c>
      <c r="ELN8" s="2" t="s">
        <v>29</v>
      </c>
      <c r="ELO8" s="2" t="s">
        <v>30</v>
      </c>
      <c r="ELP8" s="2" t="s">
        <v>31</v>
      </c>
      <c r="ELQ8" s="2" t="s">
        <v>32</v>
      </c>
      <c r="ELR8" s="2" t="s">
        <v>33</v>
      </c>
      <c r="ELS8" s="2" t="s">
        <v>34</v>
      </c>
      <c r="ELT8" s="2" t="s">
        <v>35</v>
      </c>
      <c r="ELU8" s="2" t="s">
        <v>36</v>
      </c>
      <c r="ELV8" s="2" t="s">
        <v>37</v>
      </c>
      <c r="ELW8" s="2" t="s">
        <v>38</v>
      </c>
      <c r="ELX8" s="2" t="s">
        <v>39</v>
      </c>
      <c r="ELY8" s="2" t="s">
        <v>40</v>
      </c>
      <c r="ELZ8" s="2" t="s">
        <v>41</v>
      </c>
      <c r="EMA8" s="2" t="s">
        <v>42</v>
      </c>
      <c r="EMB8" s="2" t="s">
        <v>43</v>
      </c>
      <c r="EMC8" s="2" t="s">
        <v>44</v>
      </c>
      <c r="EMD8" s="2" t="s">
        <v>45</v>
      </c>
      <c r="EME8" s="2" t="s">
        <v>46</v>
      </c>
      <c r="EMF8" s="2" t="s">
        <v>47</v>
      </c>
      <c r="EMG8" s="2" t="s">
        <v>48</v>
      </c>
      <c r="EMH8" s="2" t="s">
        <v>49</v>
      </c>
      <c r="EMI8" s="2" t="s">
        <v>50</v>
      </c>
      <c r="EMJ8" s="2" t="s">
        <v>51</v>
      </c>
      <c r="EMK8" s="2" t="s">
        <v>52</v>
      </c>
      <c r="EML8" s="2" t="s">
        <v>53</v>
      </c>
      <c r="EMM8" s="3" t="s">
        <v>54</v>
      </c>
      <c r="EMN8" s="5" t="s">
        <v>55</v>
      </c>
      <c r="EMO8" s="5" t="s">
        <v>56</v>
      </c>
      <c r="EMP8" s="5" t="s">
        <v>57</v>
      </c>
      <c r="EMQ8" s="5" t="s">
        <v>58</v>
      </c>
      <c r="EMR8" s="5" t="s">
        <v>59</v>
      </c>
      <c r="EMS8" s="4" t="s">
        <v>3396</v>
      </c>
      <c r="EMT8" s="4" t="s">
        <v>3397</v>
      </c>
      <c r="EMU8" s="4" t="s">
        <v>3398</v>
      </c>
      <c r="EMV8" s="46" t="s">
        <v>3399</v>
      </c>
      <c r="EMW8" s="1" t="s">
        <v>0</v>
      </c>
      <c r="EMX8" s="2" t="s">
        <v>1</v>
      </c>
      <c r="EMY8" s="2" t="s">
        <v>2</v>
      </c>
      <c r="EMZ8" s="2" t="s">
        <v>3</v>
      </c>
      <c r="ENA8" s="2" t="s">
        <v>4</v>
      </c>
      <c r="ENB8" s="2" t="s">
        <v>5</v>
      </c>
      <c r="ENC8" s="2" t="s">
        <v>6</v>
      </c>
      <c r="END8" s="2" t="s">
        <v>7</v>
      </c>
      <c r="ENE8" s="2" t="s">
        <v>8</v>
      </c>
      <c r="ENF8" s="2" t="s">
        <v>9</v>
      </c>
      <c r="ENG8" s="3" t="s">
        <v>10</v>
      </c>
      <c r="ENH8" s="2" t="s">
        <v>11</v>
      </c>
      <c r="ENI8" s="2" t="s">
        <v>12</v>
      </c>
      <c r="ENJ8" s="2" t="s">
        <v>13</v>
      </c>
      <c r="ENK8" s="2" t="s">
        <v>14</v>
      </c>
      <c r="ENL8" s="2" t="s">
        <v>15</v>
      </c>
      <c r="ENM8" s="4" t="s">
        <v>16</v>
      </c>
      <c r="ENN8" s="2" t="s">
        <v>17</v>
      </c>
      <c r="ENO8" s="2" t="s">
        <v>18</v>
      </c>
      <c r="ENP8" s="2" t="s">
        <v>19</v>
      </c>
      <c r="ENQ8" s="2" t="s">
        <v>20</v>
      </c>
      <c r="ENR8" s="2" t="s">
        <v>21</v>
      </c>
      <c r="ENS8" s="2" t="s">
        <v>22</v>
      </c>
      <c r="ENT8" s="2" t="s">
        <v>23</v>
      </c>
      <c r="ENU8" s="2" t="s">
        <v>24</v>
      </c>
      <c r="ENV8" s="2" t="s">
        <v>25</v>
      </c>
      <c r="ENW8" s="2" t="s">
        <v>26</v>
      </c>
      <c r="ENX8" s="2" t="s">
        <v>27</v>
      </c>
      <c r="ENY8" s="2" t="s">
        <v>28</v>
      </c>
      <c r="ENZ8" s="2" t="s">
        <v>29</v>
      </c>
      <c r="EOA8" s="2" t="s">
        <v>30</v>
      </c>
      <c r="EOB8" s="2" t="s">
        <v>31</v>
      </c>
      <c r="EOC8" s="2" t="s">
        <v>32</v>
      </c>
      <c r="EOD8" s="2" t="s">
        <v>33</v>
      </c>
      <c r="EOE8" s="2" t="s">
        <v>34</v>
      </c>
      <c r="EOF8" s="2" t="s">
        <v>35</v>
      </c>
      <c r="EOG8" s="2" t="s">
        <v>36</v>
      </c>
      <c r="EOH8" s="2" t="s">
        <v>37</v>
      </c>
      <c r="EOI8" s="2" t="s">
        <v>38</v>
      </c>
      <c r="EOJ8" s="2" t="s">
        <v>39</v>
      </c>
      <c r="EOK8" s="2" t="s">
        <v>40</v>
      </c>
      <c r="EOL8" s="2" t="s">
        <v>41</v>
      </c>
      <c r="EOM8" s="2" t="s">
        <v>42</v>
      </c>
      <c r="EON8" s="2" t="s">
        <v>43</v>
      </c>
      <c r="EOO8" s="2" t="s">
        <v>44</v>
      </c>
      <c r="EOP8" s="2" t="s">
        <v>45</v>
      </c>
      <c r="EOQ8" s="2" t="s">
        <v>46</v>
      </c>
      <c r="EOR8" s="2" t="s">
        <v>47</v>
      </c>
      <c r="EOS8" s="2" t="s">
        <v>48</v>
      </c>
      <c r="EOT8" s="2" t="s">
        <v>49</v>
      </c>
      <c r="EOU8" s="2" t="s">
        <v>50</v>
      </c>
      <c r="EOV8" s="2" t="s">
        <v>51</v>
      </c>
      <c r="EOW8" s="2" t="s">
        <v>52</v>
      </c>
      <c r="EOX8" s="2" t="s">
        <v>53</v>
      </c>
      <c r="EOY8" s="3" t="s">
        <v>54</v>
      </c>
      <c r="EOZ8" s="5" t="s">
        <v>55</v>
      </c>
      <c r="EPA8" s="5" t="s">
        <v>56</v>
      </c>
      <c r="EPB8" s="5" t="s">
        <v>57</v>
      </c>
      <c r="EPC8" s="5" t="s">
        <v>58</v>
      </c>
      <c r="EPD8" s="5" t="s">
        <v>59</v>
      </c>
      <c r="EPE8" s="4" t="s">
        <v>3396</v>
      </c>
      <c r="EPF8" s="4" t="s">
        <v>3397</v>
      </c>
      <c r="EPG8" s="4" t="s">
        <v>3398</v>
      </c>
      <c r="EPH8" s="46" t="s">
        <v>3399</v>
      </c>
      <c r="EPI8" s="1" t="s">
        <v>0</v>
      </c>
      <c r="EPJ8" s="2" t="s">
        <v>1</v>
      </c>
      <c r="EPK8" s="2" t="s">
        <v>2</v>
      </c>
      <c r="EPL8" s="2" t="s">
        <v>3</v>
      </c>
      <c r="EPM8" s="2" t="s">
        <v>4</v>
      </c>
      <c r="EPN8" s="2" t="s">
        <v>5</v>
      </c>
      <c r="EPO8" s="2" t="s">
        <v>6</v>
      </c>
      <c r="EPP8" s="2" t="s">
        <v>7</v>
      </c>
      <c r="EPQ8" s="2" t="s">
        <v>8</v>
      </c>
      <c r="EPR8" s="2" t="s">
        <v>9</v>
      </c>
      <c r="EPS8" s="3" t="s">
        <v>10</v>
      </c>
      <c r="EPT8" s="2" t="s">
        <v>11</v>
      </c>
      <c r="EPU8" s="2" t="s">
        <v>12</v>
      </c>
      <c r="EPV8" s="2" t="s">
        <v>13</v>
      </c>
      <c r="EPW8" s="2" t="s">
        <v>14</v>
      </c>
      <c r="EPX8" s="2" t="s">
        <v>15</v>
      </c>
      <c r="EPY8" s="4" t="s">
        <v>16</v>
      </c>
      <c r="EPZ8" s="2" t="s">
        <v>17</v>
      </c>
      <c r="EQA8" s="2" t="s">
        <v>18</v>
      </c>
      <c r="EQB8" s="2" t="s">
        <v>19</v>
      </c>
      <c r="EQC8" s="2" t="s">
        <v>20</v>
      </c>
      <c r="EQD8" s="2" t="s">
        <v>21</v>
      </c>
      <c r="EQE8" s="2" t="s">
        <v>22</v>
      </c>
      <c r="EQF8" s="2" t="s">
        <v>23</v>
      </c>
      <c r="EQG8" s="2" t="s">
        <v>24</v>
      </c>
      <c r="EQH8" s="2" t="s">
        <v>25</v>
      </c>
      <c r="EQI8" s="2" t="s">
        <v>26</v>
      </c>
      <c r="EQJ8" s="2" t="s">
        <v>27</v>
      </c>
      <c r="EQK8" s="2" t="s">
        <v>28</v>
      </c>
      <c r="EQL8" s="2" t="s">
        <v>29</v>
      </c>
      <c r="EQM8" s="2" t="s">
        <v>30</v>
      </c>
      <c r="EQN8" s="2" t="s">
        <v>31</v>
      </c>
      <c r="EQO8" s="2" t="s">
        <v>32</v>
      </c>
      <c r="EQP8" s="2" t="s">
        <v>33</v>
      </c>
      <c r="EQQ8" s="2" t="s">
        <v>34</v>
      </c>
      <c r="EQR8" s="2" t="s">
        <v>35</v>
      </c>
      <c r="EQS8" s="2" t="s">
        <v>36</v>
      </c>
      <c r="EQT8" s="2" t="s">
        <v>37</v>
      </c>
      <c r="EQU8" s="2" t="s">
        <v>38</v>
      </c>
      <c r="EQV8" s="2" t="s">
        <v>39</v>
      </c>
      <c r="EQW8" s="2" t="s">
        <v>40</v>
      </c>
      <c r="EQX8" s="2" t="s">
        <v>41</v>
      </c>
      <c r="EQY8" s="2" t="s">
        <v>42</v>
      </c>
      <c r="EQZ8" s="2" t="s">
        <v>43</v>
      </c>
      <c r="ERA8" s="2" t="s">
        <v>44</v>
      </c>
      <c r="ERB8" s="2" t="s">
        <v>45</v>
      </c>
      <c r="ERC8" s="2" t="s">
        <v>46</v>
      </c>
      <c r="ERD8" s="2" t="s">
        <v>47</v>
      </c>
      <c r="ERE8" s="2" t="s">
        <v>48</v>
      </c>
      <c r="ERF8" s="2" t="s">
        <v>49</v>
      </c>
      <c r="ERG8" s="2" t="s">
        <v>50</v>
      </c>
      <c r="ERH8" s="2" t="s">
        <v>51</v>
      </c>
      <c r="ERI8" s="2" t="s">
        <v>52</v>
      </c>
      <c r="ERJ8" s="2" t="s">
        <v>53</v>
      </c>
      <c r="ERK8" s="3" t="s">
        <v>54</v>
      </c>
      <c r="ERL8" s="5" t="s">
        <v>55</v>
      </c>
      <c r="ERM8" s="5" t="s">
        <v>56</v>
      </c>
      <c r="ERN8" s="5" t="s">
        <v>57</v>
      </c>
      <c r="ERO8" s="5" t="s">
        <v>58</v>
      </c>
      <c r="ERP8" s="5" t="s">
        <v>59</v>
      </c>
      <c r="ERQ8" s="4" t="s">
        <v>3396</v>
      </c>
      <c r="ERR8" s="4" t="s">
        <v>3397</v>
      </c>
      <c r="ERS8" s="4" t="s">
        <v>3398</v>
      </c>
      <c r="ERT8" s="46" t="s">
        <v>3399</v>
      </c>
      <c r="ERU8" s="1" t="s">
        <v>0</v>
      </c>
      <c r="ERV8" s="2" t="s">
        <v>1</v>
      </c>
      <c r="ERW8" s="2" t="s">
        <v>2</v>
      </c>
      <c r="ERX8" s="2" t="s">
        <v>3</v>
      </c>
      <c r="ERY8" s="2" t="s">
        <v>4</v>
      </c>
      <c r="ERZ8" s="2" t="s">
        <v>5</v>
      </c>
      <c r="ESA8" s="2" t="s">
        <v>6</v>
      </c>
      <c r="ESB8" s="2" t="s">
        <v>7</v>
      </c>
      <c r="ESC8" s="2" t="s">
        <v>8</v>
      </c>
      <c r="ESD8" s="2" t="s">
        <v>9</v>
      </c>
      <c r="ESE8" s="3" t="s">
        <v>10</v>
      </c>
      <c r="ESF8" s="2" t="s">
        <v>11</v>
      </c>
      <c r="ESG8" s="2" t="s">
        <v>12</v>
      </c>
      <c r="ESH8" s="2" t="s">
        <v>13</v>
      </c>
      <c r="ESI8" s="2" t="s">
        <v>14</v>
      </c>
      <c r="ESJ8" s="2" t="s">
        <v>15</v>
      </c>
      <c r="ESK8" s="4" t="s">
        <v>16</v>
      </c>
      <c r="ESL8" s="2" t="s">
        <v>17</v>
      </c>
      <c r="ESM8" s="2" t="s">
        <v>18</v>
      </c>
      <c r="ESN8" s="2" t="s">
        <v>19</v>
      </c>
      <c r="ESO8" s="2" t="s">
        <v>20</v>
      </c>
      <c r="ESP8" s="2" t="s">
        <v>21</v>
      </c>
      <c r="ESQ8" s="2" t="s">
        <v>22</v>
      </c>
      <c r="ESR8" s="2" t="s">
        <v>23</v>
      </c>
      <c r="ESS8" s="2" t="s">
        <v>24</v>
      </c>
      <c r="EST8" s="2" t="s">
        <v>25</v>
      </c>
      <c r="ESU8" s="2" t="s">
        <v>26</v>
      </c>
      <c r="ESV8" s="2" t="s">
        <v>27</v>
      </c>
      <c r="ESW8" s="2" t="s">
        <v>28</v>
      </c>
      <c r="ESX8" s="2" t="s">
        <v>29</v>
      </c>
      <c r="ESY8" s="2" t="s">
        <v>30</v>
      </c>
      <c r="ESZ8" s="2" t="s">
        <v>31</v>
      </c>
      <c r="ETA8" s="2" t="s">
        <v>32</v>
      </c>
      <c r="ETB8" s="2" t="s">
        <v>33</v>
      </c>
      <c r="ETC8" s="2" t="s">
        <v>34</v>
      </c>
      <c r="ETD8" s="2" t="s">
        <v>35</v>
      </c>
      <c r="ETE8" s="2" t="s">
        <v>36</v>
      </c>
      <c r="ETF8" s="2" t="s">
        <v>37</v>
      </c>
      <c r="ETG8" s="2" t="s">
        <v>38</v>
      </c>
      <c r="ETH8" s="2" t="s">
        <v>39</v>
      </c>
      <c r="ETI8" s="2" t="s">
        <v>40</v>
      </c>
      <c r="ETJ8" s="2" t="s">
        <v>41</v>
      </c>
      <c r="ETK8" s="2" t="s">
        <v>42</v>
      </c>
      <c r="ETL8" s="2" t="s">
        <v>43</v>
      </c>
      <c r="ETM8" s="2" t="s">
        <v>44</v>
      </c>
      <c r="ETN8" s="2" t="s">
        <v>45</v>
      </c>
      <c r="ETO8" s="2" t="s">
        <v>46</v>
      </c>
      <c r="ETP8" s="2" t="s">
        <v>47</v>
      </c>
      <c r="ETQ8" s="2" t="s">
        <v>48</v>
      </c>
      <c r="ETR8" s="2" t="s">
        <v>49</v>
      </c>
      <c r="ETS8" s="2" t="s">
        <v>50</v>
      </c>
      <c r="ETT8" s="2" t="s">
        <v>51</v>
      </c>
      <c r="ETU8" s="2" t="s">
        <v>52</v>
      </c>
      <c r="ETV8" s="2" t="s">
        <v>53</v>
      </c>
      <c r="ETW8" s="3" t="s">
        <v>54</v>
      </c>
      <c r="ETX8" s="5" t="s">
        <v>55</v>
      </c>
      <c r="ETY8" s="5" t="s">
        <v>56</v>
      </c>
      <c r="ETZ8" s="5" t="s">
        <v>57</v>
      </c>
      <c r="EUA8" s="5" t="s">
        <v>58</v>
      </c>
      <c r="EUB8" s="5" t="s">
        <v>59</v>
      </c>
      <c r="EUC8" s="4" t="s">
        <v>3396</v>
      </c>
      <c r="EUD8" s="4" t="s">
        <v>3397</v>
      </c>
      <c r="EUE8" s="4" t="s">
        <v>3398</v>
      </c>
      <c r="EUF8" s="46" t="s">
        <v>3399</v>
      </c>
      <c r="EUG8" s="1" t="s">
        <v>0</v>
      </c>
      <c r="EUH8" s="2" t="s">
        <v>1</v>
      </c>
      <c r="EUI8" s="2" t="s">
        <v>2</v>
      </c>
      <c r="EUJ8" s="2" t="s">
        <v>3</v>
      </c>
      <c r="EUK8" s="2" t="s">
        <v>4</v>
      </c>
      <c r="EUL8" s="2" t="s">
        <v>5</v>
      </c>
      <c r="EUM8" s="2" t="s">
        <v>6</v>
      </c>
      <c r="EUN8" s="2" t="s">
        <v>7</v>
      </c>
      <c r="EUO8" s="2" t="s">
        <v>8</v>
      </c>
      <c r="EUP8" s="2" t="s">
        <v>9</v>
      </c>
      <c r="EUQ8" s="3" t="s">
        <v>10</v>
      </c>
      <c r="EUR8" s="2" t="s">
        <v>11</v>
      </c>
      <c r="EUS8" s="2" t="s">
        <v>12</v>
      </c>
      <c r="EUT8" s="2" t="s">
        <v>13</v>
      </c>
      <c r="EUU8" s="2" t="s">
        <v>14</v>
      </c>
      <c r="EUV8" s="2" t="s">
        <v>15</v>
      </c>
      <c r="EUW8" s="4" t="s">
        <v>16</v>
      </c>
      <c r="EUX8" s="2" t="s">
        <v>17</v>
      </c>
      <c r="EUY8" s="2" t="s">
        <v>18</v>
      </c>
      <c r="EUZ8" s="2" t="s">
        <v>19</v>
      </c>
      <c r="EVA8" s="2" t="s">
        <v>20</v>
      </c>
      <c r="EVB8" s="2" t="s">
        <v>21</v>
      </c>
      <c r="EVC8" s="2" t="s">
        <v>22</v>
      </c>
      <c r="EVD8" s="2" t="s">
        <v>23</v>
      </c>
      <c r="EVE8" s="2" t="s">
        <v>24</v>
      </c>
      <c r="EVF8" s="2" t="s">
        <v>25</v>
      </c>
      <c r="EVG8" s="2" t="s">
        <v>26</v>
      </c>
      <c r="EVH8" s="2" t="s">
        <v>27</v>
      </c>
      <c r="EVI8" s="2" t="s">
        <v>28</v>
      </c>
      <c r="EVJ8" s="2" t="s">
        <v>29</v>
      </c>
      <c r="EVK8" s="2" t="s">
        <v>30</v>
      </c>
      <c r="EVL8" s="2" t="s">
        <v>31</v>
      </c>
      <c r="EVM8" s="2" t="s">
        <v>32</v>
      </c>
      <c r="EVN8" s="2" t="s">
        <v>33</v>
      </c>
      <c r="EVO8" s="2" t="s">
        <v>34</v>
      </c>
      <c r="EVP8" s="2" t="s">
        <v>35</v>
      </c>
      <c r="EVQ8" s="2" t="s">
        <v>36</v>
      </c>
      <c r="EVR8" s="2" t="s">
        <v>37</v>
      </c>
      <c r="EVS8" s="2" t="s">
        <v>38</v>
      </c>
      <c r="EVT8" s="2" t="s">
        <v>39</v>
      </c>
      <c r="EVU8" s="2" t="s">
        <v>40</v>
      </c>
      <c r="EVV8" s="2" t="s">
        <v>41</v>
      </c>
      <c r="EVW8" s="2" t="s">
        <v>42</v>
      </c>
      <c r="EVX8" s="2" t="s">
        <v>43</v>
      </c>
      <c r="EVY8" s="2" t="s">
        <v>44</v>
      </c>
      <c r="EVZ8" s="2" t="s">
        <v>45</v>
      </c>
      <c r="EWA8" s="2" t="s">
        <v>46</v>
      </c>
      <c r="EWB8" s="2" t="s">
        <v>47</v>
      </c>
      <c r="EWC8" s="2" t="s">
        <v>48</v>
      </c>
      <c r="EWD8" s="2" t="s">
        <v>49</v>
      </c>
      <c r="EWE8" s="2" t="s">
        <v>50</v>
      </c>
      <c r="EWF8" s="2" t="s">
        <v>51</v>
      </c>
      <c r="EWG8" s="2" t="s">
        <v>52</v>
      </c>
      <c r="EWH8" s="2" t="s">
        <v>53</v>
      </c>
      <c r="EWI8" s="3" t="s">
        <v>54</v>
      </c>
      <c r="EWJ8" s="5" t="s">
        <v>55</v>
      </c>
      <c r="EWK8" s="5" t="s">
        <v>56</v>
      </c>
      <c r="EWL8" s="5" t="s">
        <v>57</v>
      </c>
      <c r="EWM8" s="5" t="s">
        <v>58</v>
      </c>
      <c r="EWN8" s="5" t="s">
        <v>59</v>
      </c>
      <c r="EWO8" s="4" t="s">
        <v>3396</v>
      </c>
      <c r="EWP8" s="4" t="s">
        <v>3397</v>
      </c>
      <c r="EWQ8" s="4" t="s">
        <v>3398</v>
      </c>
      <c r="EWR8" s="46" t="s">
        <v>3399</v>
      </c>
      <c r="EWS8" s="1" t="s">
        <v>0</v>
      </c>
      <c r="EWT8" s="2" t="s">
        <v>1</v>
      </c>
      <c r="EWU8" s="2" t="s">
        <v>2</v>
      </c>
      <c r="EWV8" s="2" t="s">
        <v>3</v>
      </c>
      <c r="EWW8" s="2" t="s">
        <v>4</v>
      </c>
      <c r="EWX8" s="2" t="s">
        <v>5</v>
      </c>
      <c r="EWY8" s="2" t="s">
        <v>6</v>
      </c>
      <c r="EWZ8" s="2" t="s">
        <v>7</v>
      </c>
      <c r="EXA8" s="2" t="s">
        <v>8</v>
      </c>
      <c r="EXB8" s="2" t="s">
        <v>9</v>
      </c>
      <c r="EXC8" s="3" t="s">
        <v>10</v>
      </c>
      <c r="EXD8" s="2" t="s">
        <v>11</v>
      </c>
      <c r="EXE8" s="2" t="s">
        <v>12</v>
      </c>
      <c r="EXF8" s="2" t="s">
        <v>13</v>
      </c>
      <c r="EXG8" s="2" t="s">
        <v>14</v>
      </c>
      <c r="EXH8" s="2" t="s">
        <v>15</v>
      </c>
      <c r="EXI8" s="4" t="s">
        <v>16</v>
      </c>
      <c r="EXJ8" s="2" t="s">
        <v>17</v>
      </c>
      <c r="EXK8" s="2" t="s">
        <v>18</v>
      </c>
      <c r="EXL8" s="2" t="s">
        <v>19</v>
      </c>
      <c r="EXM8" s="2" t="s">
        <v>20</v>
      </c>
      <c r="EXN8" s="2" t="s">
        <v>21</v>
      </c>
      <c r="EXO8" s="2" t="s">
        <v>22</v>
      </c>
      <c r="EXP8" s="2" t="s">
        <v>23</v>
      </c>
      <c r="EXQ8" s="2" t="s">
        <v>24</v>
      </c>
      <c r="EXR8" s="2" t="s">
        <v>25</v>
      </c>
      <c r="EXS8" s="2" t="s">
        <v>26</v>
      </c>
      <c r="EXT8" s="2" t="s">
        <v>27</v>
      </c>
      <c r="EXU8" s="2" t="s">
        <v>28</v>
      </c>
      <c r="EXV8" s="2" t="s">
        <v>29</v>
      </c>
      <c r="EXW8" s="2" t="s">
        <v>30</v>
      </c>
      <c r="EXX8" s="2" t="s">
        <v>31</v>
      </c>
      <c r="EXY8" s="2" t="s">
        <v>32</v>
      </c>
      <c r="EXZ8" s="2" t="s">
        <v>33</v>
      </c>
      <c r="EYA8" s="2" t="s">
        <v>34</v>
      </c>
      <c r="EYB8" s="2" t="s">
        <v>35</v>
      </c>
      <c r="EYC8" s="2" t="s">
        <v>36</v>
      </c>
      <c r="EYD8" s="2" t="s">
        <v>37</v>
      </c>
      <c r="EYE8" s="2" t="s">
        <v>38</v>
      </c>
      <c r="EYF8" s="2" t="s">
        <v>39</v>
      </c>
      <c r="EYG8" s="2" t="s">
        <v>40</v>
      </c>
      <c r="EYH8" s="2" t="s">
        <v>41</v>
      </c>
      <c r="EYI8" s="2" t="s">
        <v>42</v>
      </c>
      <c r="EYJ8" s="2" t="s">
        <v>43</v>
      </c>
      <c r="EYK8" s="2" t="s">
        <v>44</v>
      </c>
      <c r="EYL8" s="2" t="s">
        <v>45</v>
      </c>
      <c r="EYM8" s="2" t="s">
        <v>46</v>
      </c>
      <c r="EYN8" s="2" t="s">
        <v>47</v>
      </c>
      <c r="EYO8" s="2" t="s">
        <v>48</v>
      </c>
      <c r="EYP8" s="2" t="s">
        <v>49</v>
      </c>
      <c r="EYQ8" s="2" t="s">
        <v>50</v>
      </c>
      <c r="EYR8" s="2" t="s">
        <v>51</v>
      </c>
      <c r="EYS8" s="2" t="s">
        <v>52</v>
      </c>
      <c r="EYT8" s="2" t="s">
        <v>53</v>
      </c>
      <c r="EYU8" s="3" t="s">
        <v>54</v>
      </c>
      <c r="EYV8" s="5" t="s">
        <v>55</v>
      </c>
      <c r="EYW8" s="5" t="s">
        <v>56</v>
      </c>
      <c r="EYX8" s="5" t="s">
        <v>57</v>
      </c>
      <c r="EYY8" s="5" t="s">
        <v>58</v>
      </c>
      <c r="EYZ8" s="5" t="s">
        <v>59</v>
      </c>
      <c r="EZA8" s="4" t="s">
        <v>3396</v>
      </c>
      <c r="EZB8" s="4" t="s">
        <v>3397</v>
      </c>
      <c r="EZC8" s="4" t="s">
        <v>3398</v>
      </c>
      <c r="EZD8" s="46" t="s">
        <v>3399</v>
      </c>
      <c r="EZE8" s="1" t="s">
        <v>0</v>
      </c>
      <c r="EZF8" s="2" t="s">
        <v>1</v>
      </c>
      <c r="EZG8" s="2" t="s">
        <v>2</v>
      </c>
      <c r="EZH8" s="2" t="s">
        <v>3</v>
      </c>
      <c r="EZI8" s="2" t="s">
        <v>4</v>
      </c>
      <c r="EZJ8" s="2" t="s">
        <v>5</v>
      </c>
      <c r="EZK8" s="2" t="s">
        <v>6</v>
      </c>
      <c r="EZL8" s="2" t="s">
        <v>7</v>
      </c>
      <c r="EZM8" s="2" t="s">
        <v>8</v>
      </c>
      <c r="EZN8" s="2" t="s">
        <v>9</v>
      </c>
      <c r="EZO8" s="3" t="s">
        <v>10</v>
      </c>
      <c r="EZP8" s="2" t="s">
        <v>11</v>
      </c>
      <c r="EZQ8" s="2" t="s">
        <v>12</v>
      </c>
      <c r="EZR8" s="2" t="s">
        <v>13</v>
      </c>
      <c r="EZS8" s="2" t="s">
        <v>14</v>
      </c>
      <c r="EZT8" s="2" t="s">
        <v>15</v>
      </c>
      <c r="EZU8" s="4" t="s">
        <v>16</v>
      </c>
      <c r="EZV8" s="2" t="s">
        <v>17</v>
      </c>
      <c r="EZW8" s="2" t="s">
        <v>18</v>
      </c>
      <c r="EZX8" s="2" t="s">
        <v>19</v>
      </c>
      <c r="EZY8" s="2" t="s">
        <v>20</v>
      </c>
      <c r="EZZ8" s="2" t="s">
        <v>21</v>
      </c>
      <c r="FAA8" s="2" t="s">
        <v>22</v>
      </c>
      <c r="FAB8" s="2" t="s">
        <v>23</v>
      </c>
      <c r="FAC8" s="2" t="s">
        <v>24</v>
      </c>
      <c r="FAD8" s="2" t="s">
        <v>25</v>
      </c>
      <c r="FAE8" s="2" t="s">
        <v>26</v>
      </c>
      <c r="FAF8" s="2" t="s">
        <v>27</v>
      </c>
      <c r="FAG8" s="2" t="s">
        <v>28</v>
      </c>
      <c r="FAH8" s="2" t="s">
        <v>29</v>
      </c>
      <c r="FAI8" s="2" t="s">
        <v>30</v>
      </c>
      <c r="FAJ8" s="2" t="s">
        <v>31</v>
      </c>
      <c r="FAK8" s="2" t="s">
        <v>32</v>
      </c>
      <c r="FAL8" s="2" t="s">
        <v>33</v>
      </c>
      <c r="FAM8" s="2" t="s">
        <v>34</v>
      </c>
      <c r="FAN8" s="2" t="s">
        <v>35</v>
      </c>
      <c r="FAO8" s="2" t="s">
        <v>36</v>
      </c>
      <c r="FAP8" s="2" t="s">
        <v>37</v>
      </c>
      <c r="FAQ8" s="2" t="s">
        <v>38</v>
      </c>
      <c r="FAR8" s="2" t="s">
        <v>39</v>
      </c>
      <c r="FAS8" s="2" t="s">
        <v>40</v>
      </c>
      <c r="FAT8" s="2" t="s">
        <v>41</v>
      </c>
      <c r="FAU8" s="2" t="s">
        <v>42</v>
      </c>
      <c r="FAV8" s="2" t="s">
        <v>43</v>
      </c>
      <c r="FAW8" s="2" t="s">
        <v>44</v>
      </c>
      <c r="FAX8" s="2" t="s">
        <v>45</v>
      </c>
      <c r="FAY8" s="2" t="s">
        <v>46</v>
      </c>
      <c r="FAZ8" s="2" t="s">
        <v>47</v>
      </c>
      <c r="FBA8" s="2" t="s">
        <v>48</v>
      </c>
      <c r="FBB8" s="2" t="s">
        <v>49</v>
      </c>
      <c r="FBC8" s="2" t="s">
        <v>50</v>
      </c>
      <c r="FBD8" s="2" t="s">
        <v>51</v>
      </c>
      <c r="FBE8" s="2" t="s">
        <v>52</v>
      </c>
      <c r="FBF8" s="2" t="s">
        <v>53</v>
      </c>
      <c r="FBG8" s="3" t="s">
        <v>54</v>
      </c>
      <c r="FBH8" s="5" t="s">
        <v>55</v>
      </c>
      <c r="FBI8" s="5" t="s">
        <v>56</v>
      </c>
      <c r="FBJ8" s="5" t="s">
        <v>57</v>
      </c>
      <c r="FBK8" s="5" t="s">
        <v>58</v>
      </c>
      <c r="FBL8" s="5" t="s">
        <v>59</v>
      </c>
      <c r="FBM8" s="4" t="s">
        <v>3396</v>
      </c>
      <c r="FBN8" s="4" t="s">
        <v>3397</v>
      </c>
      <c r="FBO8" s="4" t="s">
        <v>3398</v>
      </c>
      <c r="FBP8" s="46" t="s">
        <v>3399</v>
      </c>
      <c r="FBQ8" s="1" t="s">
        <v>0</v>
      </c>
      <c r="FBR8" s="2" t="s">
        <v>1</v>
      </c>
      <c r="FBS8" s="2" t="s">
        <v>2</v>
      </c>
      <c r="FBT8" s="2" t="s">
        <v>3</v>
      </c>
      <c r="FBU8" s="2" t="s">
        <v>4</v>
      </c>
      <c r="FBV8" s="2" t="s">
        <v>5</v>
      </c>
      <c r="FBW8" s="2" t="s">
        <v>6</v>
      </c>
      <c r="FBX8" s="2" t="s">
        <v>7</v>
      </c>
      <c r="FBY8" s="2" t="s">
        <v>8</v>
      </c>
      <c r="FBZ8" s="2" t="s">
        <v>9</v>
      </c>
      <c r="FCA8" s="3" t="s">
        <v>10</v>
      </c>
      <c r="FCB8" s="2" t="s">
        <v>11</v>
      </c>
      <c r="FCC8" s="2" t="s">
        <v>12</v>
      </c>
      <c r="FCD8" s="2" t="s">
        <v>13</v>
      </c>
      <c r="FCE8" s="2" t="s">
        <v>14</v>
      </c>
      <c r="FCF8" s="2" t="s">
        <v>15</v>
      </c>
      <c r="FCG8" s="4" t="s">
        <v>16</v>
      </c>
      <c r="FCH8" s="2" t="s">
        <v>17</v>
      </c>
      <c r="FCI8" s="2" t="s">
        <v>18</v>
      </c>
      <c r="FCJ8" s="2" t="s">
        <v>19</v>
      </c>
      <c r="FCK8" s="2" t="s">
        <v>20</v>
      </c>
      <c r="FCL8" s="2" t="s">
        <v>21</v>
      </c>
      <c r="FCM8" s="2" t="s">
        <v>22</v>
      </c>
      <c r="FCN8" s="2" t="s">
        <v>23</v>
      </c>
      <c r="FCO8" s="2" t="s">
        <v>24</v>
      </c>
      <c r="FCP8" s="2" t="s">
        <v>25</v>
      </c>
      <c r="FCQ8" s="2" t="s">
        <v>26</v>
      </c>
      <c r="FCR8" s="2" t="s">
        <v>27</v>
      </c>
      <c r="FCS8" s="2" t="s">
        <v>28</v>
      </c>
      <c r="FCT8" s="2" t="s">
        <v>29</v>
      </c>
      <c r="FCU8" s="2" t="s">
        <v>30</v>
      </c>
      <c r="FCV8" s="2" t="s">
        <v>31</v>
      </c>
      <c r="FCW8" s="2" t="s">
        <v>32</v>
      </c>
      <c r="FCX8" s="2" t="s">
        <v>33</v>
      </c>
      <c r="FCY8" s="2" t="s">
        <v>34</v>
      </c>
      <c r="FCZ8" s="2" t="s">
        <v>35</v>
      </c>
      <c r="FDA8" s="2" t="s">
        <v>36</v>
      </c>
      <c r="FDB8" s="2" t="s">
        <v>37</v>
      </c>
      <c r="FDC8" s="2" t="s">
        <v>38</v>
      </c>
      <c r="FDD8" s="2" t="s">
        <v>39</v>
      </c>
      <c r="FDE8" s="2" t="s">
        <v>40</v>
      </c>
      <c r="FDF8" s="2" t="s">
        <v>41</v>
      </c>
      <c r="FDG8" s="2" t="s">
        <v>42</v>
      </c>
      <c r="FDH8" s="2" t="s">
        <v>43</v>
      </c>
      <c r="FDI8" s="2" t="s">
        <v>44</v>
      </c>
      <c r="FDJ8" s="2" t="s">
        <v>45</v>
      </c>
      <c r="FDK8" s="2" t="s">
        <v>46</v>
      </c>
      <c r="FDL8" s="2" t="s">
        <v>47</v>
      </c>
      <c r="FDM8" s="2" t="s">
        <v>48</v>
      </c>
      <c r="FDN8" s="2" t="s">
        <v>49</v>
      </c>
      <c r="FDO8" s="2" t="s">
        <v>50</v>
      </c>
      <c r="FDP8" s="2" t="s">
        <v>51</v>
      </c>
      <c r="FDQ8" s="2" t="s">
        <v>52</v>
      </c>
      <c r="FDR8" s="2" t="s">
        <v>53</v>
      </c>
      <c r="FDS8" s="3" t="s">
        <v>54</v>
      </c>
      <c r="FDT8" s="5" t="s">
        <v>55</v>
      </c>
      <c r="FDU8" s="5" t="s">
        <v>56</v>
      </c>
      <c r="FDV8" s="5" t="s">
        <v>57</v>
      </c>
      <c r="FDW8" s="5" t="s">
        <v>58</v>
      </c>
      <c r="FDX8" s="5" t="s">
        <v>59</v>
      </c>
      <c r="FDY8" s="4" t="s">
        <v>3396</v>
      </c>
      <c r="FDZ8" s="4" t="s">
        <v>3397</v>
      </c>
      <c r="FEA8" s="4" t="s">
        <v>3398</v>
      </c>
      <c r="FEB8" s="46" t="s">
        <v>3399</v>
      </c>
      <c r="FEC8" s="1" t="s">
        <v>0</v>
      </c>
      <c r="FED8" s="2" t="s">
        <v>1</v>
      </c>
      <c r="FEE8" s="2" t="s">
        <v>2</v>
      </c>
      <c r="FEF8" s="2" t="s">
        <v>3</v>
      </c>
      <c r="FEG8" s="2" t="s">
        <v>4</v>
      </c>
      <c r="FEH8" s="2" t="s">
        <v>5</v>
      </c>
      <c r="FEI8" s="2" t="s">
        <v>6</v>
      </c>
      <c r="FEJ8" s="2" t="s">
        <v>7</v>
      </c>
      <c r="FEK8" s="2" t="s">
        <v>8</v>
      </c>
      <c r="FEL8" s="2" t="s">
        <v>9</v>
      </c>
      <c r="FEM8" s="3" t="s">
        <v>10</v>
      </c>
      <c r="FEN8" s="2" t="s">
        <v>11</v>
      </c>
      <c r="FEO8" s="2" t="s">
        <v>12</v>
      </c>
      <c r="FEP8" s="2" t="s">
        <v>13</v>
      </c>
      <c r="FEQ8" s="2" t="s">
        <v>14</v>
      </c>
      <c r="FER8" s="2" t="s">
        <v>15</v>
      </c>
      <c r="FES8" s="4" t="s">
        <v>16</v>
      </c>
      <c r="FET8" s="2" t="s">
        <v>17</v>
      </c>
      <c r="FEU8" s="2" t="s">
        <v>18</v>
      </c>
      <c r="FEV8" s="2" t="s">
        <v>19</v>
      </c>
      <c r="FEW8" s="2" t="s">
        <v>20</v>
      </c>
      <c r="FEX8" s="2" t="s">
        <v>21</v>
      </c>
      <c r="FEY8" s="2" t="s">
        <v>22</v>
      </c>
      <c r="FEZ8" s="2" t="s">
        <v>23</v>
      </c>
      <c r="FFA8" s="2" t="s">
        <v>24</v>
      </c>
      <c r="FFB8" s="2" t="s">
        <v>25</v>
      </c>
      <c r="FFC8" s="2" t="s">
        <v>26</v>
      </c>
      <c r="FFD8" s="2" t="s">
        <v>27</v>
      </c>
      <c r="FFE8" s="2" t="s">
        <v>28</v>
      </c>
      <c r="FFF8" s="2" t="s">
        <v>29</v>
      </c>
      <c r="FFG8" s="2" t="s">
        <v>30</v>
      </c>
      <c r="FFH8" s="2" t="s">
        <v>31</v>
      </c>
      <c r="FFI8" s="2" t="s">
        <v>32</v>
      </c>
      <c r="FFJ8" s="2" t="s">
        <v>33</v>
      </c>
      <c r="FFK8" s="2" t="s">
        <v>34</v>
      </c>
      <c r="FFL8" s="2" t="s">
        <v>35</v>
      </c>
      <c r="FFM8" s="2" t="s">
        <v>36</v>
      </c>
      <c r="FFN8" s="2" t="s">
        <v>37</v>
      </c>
      <c r="FFO8" s="2" t="s">
        <v>38</v>
      </c>
      <c r="FFP8" s="2" t="s">
        <v>39</v>
      </c>
      <c r="FFQ8" s="2" t="s">
        <v>40</v>
      </c>
      <c r="FFR8" s="2" t="s">
        <v>41</v>
      </c>
      <c r="FFS8" s="2" t="s">
        <v>42</v>
      </c>
      <c r="FFT8" s="2" t="s">
        <v>43</v>
      </c>
      <c r="FFU8" s="2" t="s">
        <v>44</v>
      </c>
      <c r="FFV8" s="2" t="s">
        <v>45</v>
      </c>
      <c r="FFW8" s="2" t="s">
        <v>46</v>
      </c>
      <c r="FFX8" s="2" t="s">
        <v>47</v>
      </c>
      <c r="FFY8" s="2" t="s">
        <v>48</v>
      </c>
      <c r="FFZ8" s="2" t="s">
        <v>49</v>
      </c>
      <c r="FGA8" s="2" t="s">
        <v>50</v>
      </c>
      <c r="FGB8" s="2" t="s">
        <v>51</v>
      </c>
      <c r="FGC8" s="2" t="s">
        <v>52</v>
      </c>
      <c r="FGD8" s="2" t="s">
        <v>53</v>
      </c>
      <c r="FGE8" s="3" t="s">
        <v>54</v>
      </c>
      <c r="FGF8" s="5" t="s">
        <v>55</v>
      </c>
      <c r="FGG8" s="5" t="s">
        <v>56</v>
      </c>
      <c r="FGH8" s="5" t="s">
        <v>57</v>
      </c>
      <c r="FGI8" s="5" t="s">
        <v>58</v>
      </c>
      <c r="FGJ8" s="5" t="s">
        <v>59</v>
      </c>
      <c r="FGK8" s="4" t="s">
        <v>3396</v>
      </c>
      <c r="FGL8" s="4" t="s">
        <v>3397</v>
      </c>
      <c r="FGM8" s="4" t="s">
        <v>3398</v>
      </c>
      <c r="FGN8" s="46" t="s">
        <v>3399</v>
      </c>
      <c r="FGO8" s="1" t="s">
        <v>0</v>
      </c>
      <c r="FGP8" s="2" t="s">
        <v>1</v>
      </c>
      <c r="FGQ8" s="2" t="s">
        <v>2</v>
      </c>
      <c r="FGR8" s="2" t="s">
        <v>3</v>
      </c>
      <c r="FGS8" s="2" t="s">
        <v>4</v>
      </c>
      <c r="FGT8" s="2" t="s">
        <v>5</v>
      </c>
      <c r="FGU8" s="2" t="s">
        <v>6</v>
      </c>
      <c r="FGV8" s="2" t="s">
        <v>7</v>
      </c>
      <c r="FGW8" s="2" t="s">
        <v>8</v>
      </c>
      <c r="FGX8" s="2" t="s">
        <v>9</v>
      </c>
      <c r="FGY8" s="3" t="s">
        <v>10</v>
      </c>
      <c r="FGZ8" s="2" t="s">
        <v>11</v>
      </c>
      <c r="FHA8" s="2" t="s">
        <v>12</v>
      </c>
      <c r="FHB8" s="2" t="s">
        <v>13</v>
      </c>
      <c r="FHC8" s="2" t="s">
        <v>14</v>
      </c>
      <c r="FHD8" s="2" t="s">
        <v>15</v>
      </c>
      <c r="FHE8" s="4" t="s">
        <v>16</v>
      </c>
      <c r="FHF8" s="2" t="s">
        <v>17</v>
      </c>
      <c r="FHG8" s="2" t="s">
        <v>18</v>
      </c>
      <c r="FHH8" s="2" t="s">
        <v>19</v>
      </c>
      <c r="FHI8" s="2" t="s">
        <v>20</v>
      </c>
      <c r="FHJ8" s="2" t="s">
        <v>21</v>
      </c>
      <c r="FHK8" s="2" t="s">
        <v>22</v>
      </c>
      <c r="FHL8" s="2" t="s">
        <v>23</v>
      </c>
      <c r="FHM8" s="2" t="s">
        <v>24</v>
      </c>
      <c r="FHN8" s="2" t="s">
        <v>25</v>
      </c>
      <c r="FHO8" s="2" t="s">
        <v>26</v>
      </c>
      <c r="FHP8" s="2" t="s">
        <v>27</v>
      </c>
      <c r="FHQ8" s="2" t="s">
        <v>28</v>
      </c>
      <c r="FHR8" s="2" t="s">
        <v>29</v>
      </c>
      <c r="FHS8" s="2" t="s">
        <v>30</v>
      </c>
      <c r="FHT8" s="2" t="s">
        <v>31</v>
      </c>
      <c r="FHU8" s="2" t="s">
        <v>32</v>
      </c>
      <c r="FHV8" s="2" t="s">
        <v>33</v>
      </c>
      <c r="FHW8" s="2" t="s">
        <v>34</v>
      </c>
      <c r="FHX8" s="2" t="s">
        <v>35</v>
      </c>
      <c r="FHY8" s="2" t="s">
        <v>36</v>
      </c>
      <c r="FHZ8" s="2" t="s">
        <v>37</v>
      </c>
      <c r="FIA8" s="2" t="s">
        <v>38</v>
      </c>
      <c r="FIB8" s="2" t="s">
        <v>39</v>
      </c>
      <c r="FIC8" s="2" t="s">
        <v>40</v>
      </c>
      <c r="FID8" s="2" t="s">
        <v>41</v>
      </c>
      <c r="FIE8" s="2" t="s">
        <v>42</v>
      </c>
      <c r="FIF8" s="2" t="s">
        <v>43</v>
      </c>
      <c r="FIG8" s="2" t="s">
        <v>44</v>
      </c>
      <c r="FIH8" s="2" t="s">
        <v>45</v>
      </c>
      <c r="FII8" s="2" t="s">
        <v>46</v>
      </c>
      <c r="FIJ8" s="2" t="s">
        <v>47</v>
      </c>
      <c r="FIK8" s="2" t="s">
        <v>48</v>
      </c>
      <c r="FIL8" s="2" t="s">
        <v>49</v>
      </c>
      <c r="FIM8" s="2" t="s">
        <v>50</v>
      </c>
      <c r="FIN8" s="2" t="s">
        <v>51</v>
      </c>
      <c r="FIO8" s="2" t="s">
        <v>52</v>
      </c>
      <c r="FIP8" s="2" t="s">
        <v>53</v>
      </c>
      <c r="FIQ8" s="3" t="s">
        <v>54</v>
      </c>
      <c r="FIR8" s="5" t="s">
        <v>55</v>
      </c>
      <c r="FIS8" s="5" t="s">
        <v>56</v>
      </c>
      <c r="FIT8" s="5" t="s">
        <v>57</v>
      </c>
      <c r="FIU8" s="5" t="s">
        <v>58</v>
      </c>
      <c r="FIV8" s="5" t="s">
        <v>59</v>
      </c>
      <c r="FIW8" s="4" t="s">
        <v>3396</v>
      </c>
      <c r="FIX8" s="4" t="s">
        <v>3397</v>
      </c>
      <c r="FIY8" s="4" t="s">
        <v>3398</v>
      </c>
      <c r="FIZ8" s="46" t="s">
        <v>3399</v>
      </c>
      <c r="FJA8" s="1" t="s">
        <v>0</v>
      </c>
      <c r="FJB8" s="2" t="s">
        <v>1</v>
      </c>
      <c r="FJC8" s="2" t="s">
        <v>2</v>
      </c>
      <c r="FJD8" s="2" t="s">
        <v>3</v>
      </c>
      <c r="FJE8" s="2" t="s">
        <v>4</v>
      </c>
      <c r="FJF8" s="2" t="s">
        <v>5</v>
      </c>
      <c r="FJG8" s="2" t="s">
        <v>6</v>
      </c>
      <c r="FJH8" s="2" t="s">
        <v>7</v>
      </c>
      <c r="FJI8" s="2" t="s">
        <v>8</v>
      </c>
      <c r="FJJ8" s="2" t="s">
        <v>9</v>
      </c>
      <c r="FJK8" s="3" t="s">
        <v>10</v>
      </c>
      <c r="FJL8" s="2" t="s">
        <v>11</v>
      </c>
      <c r="FJM8" s="2" t="s">
        <v>12</v>
      </c>
      <c r="FJN8" s="2" t="s">
        <v>13</v>
      </c>
      <c r="FJO8" s="2" t="s">
        <v>14</v>
      </c>
      <c r="FJP8" s="2" t="s">
        <v>15</v>
      </c>
      <c r="FJQ8" s="4" t="s">
        <v>16</v>
      </c>
      <c r="FJR8" s="2" t="s">
        <v>17</v>
      </c>
      <c r="FJS8" s="2" t="s">
        <v>18</v>
      </c>
      <c r="FJT8" s="2" t="s">
        <v>19</v>
      </c>
      <c r="FJU8" s="2" t="s">
        <v>20</v>
      </c>
      <c r="FJV8" s="2" t="s">
        <v>21</v>
      </c>
      <c r="FJW8" s="2" t="s">
        <v>22</v>
      </c>
      <c r="FJX8" s="2" t="s">
        <v>23</v>
      </c>
      <c r="FJY8" s="2" t="s">
        <v>24</v>
      </c>
      <c r="FJZ8" s="2" t="s">
        <v>25</v>
      </c>
      <c r="FKA8" s="2" t="s">
        <v>26</v>
      </c>
      <c r="FKB8" s="2" t="s">
        <v>27</v>
      </c>
      <c r="FKC8" s="2" t="s">
        <v>28</v>
      </c>
      <c r="FKD8" s="2" t="s">
        <v>29</v>
      </c>
      <c r="FKE8" s="2" t="s">
        <v>30</v>
      </c>
      <c r="FKF8" s="2" t="s">
        <v>31</v>
      </c>
      <c r="FKG8" s="2" t="s">
        <v>32</v>
      </c>
      <c r="FKH8" s="2" t="s">
        <v>33</v>
      </c>
      <c r="FKI8" s="2" t="s">
        <v>34</v>
      </c>
      <c r="FKJ8" s="2" t="s">
        <v>35</v>
      </c>
      <c r="FKK8" s="2" t="s">
        <v>36</v>
      </c>
      <c r="FKL8" s="2" t="s">
        <v>37</v>
      </c>
      <c r="FKM8" s="2" t="s">
        <v>38</v>
      </c>
      <c r="FKN8" s="2" t="s">
        <v>39</v>
      </c>
      <c r="FKO8" s="2" t="s">
        <v>40</v>
      </c>
      <c r="FKP8" s="2" t="s">
        <v>41</v>
      </c>
      <c r="FKQ8" s="2" t="s">
        <v>42</v>
      </c>
      <c r="FKR8" s="2" t="s">
        <v>43</v>
      </c>
      <c r="FKS8" s="2" t="s">
        <v>44</v>
      </c>
      <c r="FKT8" s="2" t="s">
        <v>45</v>
      </c>
      <c r="FKU8" s="2" t="s">
        <v>46</v>
      </c>
      <c r="FKV8" s="2" t="s">
        <v>47</v>
      </c>
      <c r="FKW8" s="2" t="s">
        <v>48</v>
      </c>
      <c r="FKX8" s="2" t="s">
        <v>49</v>
      </c>
      <c r="FKY8" s="2" t="s">
        <v>50</v>
      </c>
      <c r="FKZ8" s="2" t="s">
        <v>51</v>
      </c>
      <c r="FLA8" s="2" t="s">
        <v>52</v>
      </c>
      <c r="FLB8" s="2" t="s">
        <v>53</v>
      </c>
      <c r="FLC8" s="3" t="s">
        <v>54</v>
      </c>
      <c r="FLD8" s="5" t="s">
        <v>55</v>
      </c>
      <c r="FLE8" s="5" t="s">
        <v>56</v>
      </c>
      <c r="FLF8" s="5" t="s">
        <v>57</v>
      </c>
      <c r="FLG8" s="5" t="s">
        <v>58</v>
      </c>
      <c r="FLH8" s="5" t="s">
        <v>59</v>
      </c>
      <c r="FLI8" s="4" t="s">
        <v>3396</v>
      </c>
      <c r="FLJ8" s="4" t="s">
        <v>3397</v>
      </c>
      <c r="FLK8" s="4" t="s">
        <v>3398</v>
      </c>
      <c r="FLL8" s="46" t="s">
        <v>3399</v>
      </c>
      <c r="FLM8" s="1" t="s">
        <v>0</v>
      </c>
      <c r="FLN8" s="2" t="s">
        <v>1</v>
      </c>
      <c r="FLO8" s="2" t="s">
        <v>2</v>
      </c>
      <c r="FLP8" s="2" t="s">
        <v>3</v>
      </c>
      <c r="FLQ8" s="2" t="s">
        <v>4</v>
      </c>
      <c r="FLR8" s="2" t="s">
        <v>5</v>
      </c>
      <c r="FLS8" s="2" t="s">
        <v>6</v>
      </c>
      <c r="FLT8" s="2" t="s">
        <v>7</v>
      </c>
      <c r="FLU8" s="2" t="s">
        <v>8</v>
      </c>
      <c r="FLV8" s="2" t="s">
        <v>9</v>
      </c>
      <c r="FLW8" s="3" t="s">
        <v>10</v>
      </c>
      <c r="FLX8" s="2" t="s">
        <v>11</v>
      </c>
      <c r="FLY8" s="2" t="s">
        <v>12</v>
      </c>
      <c r="FLZ8" s="2" t="s">
        <v>13</v>
      </c>
      <c r="FMA8" s="2" t="s">
        <v>14</v>
      </c>
      <c r="FMB8" s="2" t="s">
        <v>15</v>
      </c>
      <c r="FMC8" s="4" t="s">
        <v>16</v>
      </c>
      <c r="FMD8" s="2" t="s">
        <v>17</v>
      </c>
      <c r="FME8" s="2" t="s">
        <v>18</v>
      </c>
      <c r="FMF8" s="2" t="s">
        <v>19</v>
      </c>
      <c r="FMG8" s="2" t="s">
        <v>20</v>
      </c>
      <c r="FMH8" s="2" t="s">
        <v>21</v>
      </c>
      <c r="FMI8" s="2" t="s">
        <v>22</v>
      </c>
      <c r="FMJ8" s="2" t="s">
        <v>23</v>
      </c>
      <c r="FMK8" s="2" t="s">
        <v>24</v>
      </c>
      <c r="FML8" s="2" t="s">
        <v>25</v>
      </c>
      <c r="FMM8" s="2" t="s">
        <v>26</v>
      </c>
      <c r="FMN8" s="2" t="s">
        <v>27</v>
      </c>
      <c r="FMO8" s="2" t="s">
        <v>28</v>
      </c>
      <c r="FMP8" s="2" t="s">
        <v>29</v>
      </c>
      <c r="FMQ8" s="2" t="s">
        <v>30</v>
      </c>
      <c r="FMR8" s="2" t="s">
        <v>31</v>
      </c>
      <c r="FMS8" s="2" t="s">
        <v>32</v>
      </c>
      <c r="FMT8" s="2" t="s">
        <v>33</v>
      </c>
      <c r="FMU8" s="2" t="s">
        <v>34</v>
      </c>
      <c r="FMV8" s="2" t="s">
        <v>35</v>
      </c>
      <c r="FMW8" s="2" t="s">
        <v>36</v>
      </c>
      <c r="FMX8" s="2" t="s">
        <v>37</v>
      </c>
      <c r="FMY8" s="2" t="s">
        <v>38</v>
      </c>
      <c r="FMZ8" s="2" t="s">
        <v>39</v>
      </c>
      <c r="FNA8" s="2" t="s">
        <v>40</v>
      </c>
      <c r="FNB8" s="2" t="s">
        <v>41</v>
      </c>
      <c r="FNC8" s="2" t="s">
        <v>42</v>
      </c>
      <c r="FND8" s="2" t="s">
        <v>43</v>
      </c>
      <c r="FNE8" s="2" t="s">
        <v>44</v>
      </c>
      <c r="FNF8" s="2" t="s">
        <v>45</v>
      </c>
      <c r="FNG8" s="2" t="s">
        <v>46</v>
      </c>
      <c r="FNH8" s="2" t="s">
        <v>47</v>
      </c>
      <c r="FNI8" s="2" t="s">
        <v>48</v>
      </c>
      <c r="FNJ8" s="2" t="s">
        <v>49</v>
      </c>
      <c r="FNK8" s="2" t="s">
        <v>50</v>
      </c>
      <c r="FNL8" s="2" t="s">
        <v>51</v>
      </c>
      <c r="FNM8" s="2" t="s">
        <v>52</v>
      </c>
      <c r="FNN8" s="2" t="s">
        <v>53</v>
      </c>
      <c r="FNO8" s="3" t="s">
        <v>54</v>
      </c>
      <c r="FNP8" s="5" t="s">
        <v>55</v>
      </c>
      <c r="FNQ8" s="5" t="s">
        <v>56</v>
      </c>
      <c r="FNR8" s="5" t="s">
        <v>57</v>
      </c>
      <c r="FNS8" s="5" t="s">
        <v>58</v>
      </c>
      <c r="FNT8" s="5" t="s">
        <v>59</v>
      </c>
      <c r="FNU8" s="4" t="s">
        <v>3396</v>
      </c>
      <c r="FNV8" s="4" t="s">
        <v>3397</v>
      </c>
      <c r="FNW8" s="4" t="s">
        <v>3398</v>
      </c>
      <c r="FNX8" s="46" t="s">
        <v>3399</v>
      </c>
      <c r="FNY8" s="1" t="s">
        <v>0</v>
      </c>
      <c r="FNZ8" s="2" t="s">
        <v>1</v>
      </c>
      <c r="FOA8" s="2" t="s">
        <v>2</v>
      </c>
      <c r="FOB8" s="2" t="s">
        <v>3</v>
      </c>
      <c r="FOC8" s="2" t="s">
        <v>4</v>
      </c>
      <c r="FOD8" s="2" t="s">
        <v>5</v>
      </c>
      <c r="FOE8" s="2" t="s">
        <v>6</v>
      </c>
      <c r="FOF8" s="2" t="s">
        <v>7</v>
      </c>
      <c r="FOG8" s="2" t="s">
        <v>8</v>
      </c>
      <c r="FOH8" s="2" t="s">
        <v>9</v>
      </c>
      <c r="FOI8" s="3" t="s">
        <v>10</v>
      </c>
      <c r="FOJ8" s="2" t="s">
        <v>11</v>
      </c>
      <c r="FOK8" s="2" t="s">
        <v>12</v>
      </c>
      <c r="FOL8" s="2" t="s">
        <v>13</v>
      </c>
      <c r="FOM8" s="2" t="s">
        <v>14</v>
      </c>
      <c r="FON8" s="2" t="s">
        <v>15</v>
      </c>
      <c r="FOO8" s="4" t="s">
        <v>16</v>
      </c>
      <c r="FOP8" s="2" t="s">
        <v>17</v>
      </c>
      <c r="FOQ8" s="2" t="s">
        <v>18</v>
      </c>
      <c r="FOR8" s="2" t="s">
        <v>19</v>
      </c>
      <c r="FOS8" s="2" t="s">
        <v>20</v>
      </c>
      <c r="FOT8" s="2" t="s">
        <v>21</v>
      </c>
      <c r="FOU8" s="2" t="s">
        <v>22</v>
      </c>
      <c r="FOV8" s="2" t="s">
        <v>23</v>
      </c>
      <c r="FOW8" s="2" t="s">
        <v>24</v>
      </c>
      <c r="FOX8" s="2" t="s">
        <v>25</v>
      </c>
      <c r="FOY8" s="2" t="s">
        <v>26</v>
      </c>
      <c r="FOZ8" s="2" t="s">
        <v>27</v>
      </c>
      <c r="FPA8" s="2" t="s">
        <v>28</v>
      </c>
      <c r="FPB8" s="2" t="s">
        <v>29</v>
      </c>
      <c r="FPC8" s="2" t="s">
        <v>30</v>
      </c>
      <c r="FPD8" s="2" t="s">
        <v>31</v>
      </c>
      <c r="FPE8" s="2" t="s">
        <v>32</v>
      </c>
      <c r="FPF8" s="2" t="s">
        <v>33</v>
      </c>
      <c r="FPG8" s="2" t="s">
        <v>34</v>
      </c>
      <c r="FPH8" s="2" t="s">
        <v>35</v>
      </c>
      <c r="FPI8" s="2" t="s">
        <v>36</v>
      </c>
      <c r="FPJ8" s="2" t="s">
        <v>37</v>
      </c>
      <c r="FPK8" s="2" t="s">
        <v>38</v>
      </c>
      <c r="FPL8" s="2" t="s">
        <v>39</v>
      </c>
      <c r="FPM8" s="2" t="s">
        <v>40</v>
      </c>
      <c r="FPN8" s="2" t="s">
        <v>41</v>
      </c>
      <c r="FPO8" s="2" t="s">
        <v>42</v>
      </c>
      <c r="FPP8" s="2" t="s">
        <v>43</v>
      </c>
      <c r="FPQ8" s="2" t="s">
        <v>44</v>
      </c>
      <c r="FPR8" s="2" t="s">
        <v>45</v>
      </c>
      <c r="FPS8" s="2" t="s">
        <v>46</v>
      </c>
      <c r="FPT8" s="2" t="s">
        <v>47</v>
      </c>
      <c r="FPU8" s="2" t="s">
        <v>48</v>
      </c>
      <c r="FPV8" s="2" t="s">
        <v>49</v>
      </c>
      <c r="FPW8" s="2" t="s">
        <v>50</v>
      </c>
      <c r="FPX8" s="2" t="s">
        <v>51</v>
      </c>
      <c r="FPY8" s="2" t="s">
        <v>52</v>
      </c>
      <c r="FPZ8" s="2" t="s">
        <v>53</v>
      </c>
      <c r="FQA8" s="3" t="s">
        <v>54</v>
      </c>
      <c r="FQB8" s="5" t="s">
        <v>55</v>
      </c>
      <c r="FQC8" s="5" t="s">
        <v>56</v>
      </c>
      <c r="FQD8" s="5" t="s">
        <v>57</v>
      </c>
      <c r="FQE8" s="5" t="s">
        <v>58</v>
      </c>
      <c r="FQF8" s="5" t="s">
        <v>59</v>
      </c>
      <c r="FQG8" s="4" t="s">
        <v>3396</v>
      </c>
      <c r="FQH8" s="4" t="s">
        <v>3397</v>
      </c>
      <c r="FQI8" s="4" t="s">
        <v>3398</v>
      </c>
      <c r="FQJ8" s="46" t="s">
        <v>3399</v>
      </c>
      <c r="FQK8" s="1" t="s">
        <v>0</v>
      </c>
      <c r="FQL8" s="2" t="s">
        <v>1</v>
      </c>
      <c r="FQM8" s="2" t="s">
        <v>2</v>
      </c>
      <c r="FQN8" s="2" t="s">
        <v>3</v>
      </c>
      <c r="FQO8" s="2" t="s">
        <v>4</v>
      </c>
      <c r="FQP8" s="2" t="s">
        <v>5</v>
      </c>
      <c r="FQQ8" s="2" t="s">
        <v>6</v>
      </c>
      <c r="FQR8" s="2" t="s">
        <v>7</v>
      </c>
      <c r="FQS8" s="2" t="s">
        <v>8</v>
      </c>
      <c r="FQT8" s="2" t="s">
        <v>9</v>
      </c>
      <c r="FQU8" s="3" t="s">
        <v>10</v>
      </c>
      <c r="FQV8" s="2" t="s">
        <v>11</v>
      </c>
      <c r="FQW8" s="2" t="s">
        <v>12</v>
      </c>
      <c r="FQX8" s="2" t="s">
        <v>13</v>
      </c>
      <c r="FQY8" s="2" t="s">
        <v>14</v>
      </c>
      <c r="FQZ8" s="2" t="s">
        <v>15</v>
      </c>
      <c r="FRA8" s="4" t="s">
        <v>16</v>
      </c>
      <c r="FRB8" s="2" t="s">
        <v>17</v>
      </c>
      <c r="FRC8" s="2" t="s">
        <v>18</v>
      </c>
      <c r="FRD8" s="2" t="s">
        <v>19</v>
      </c>
      <c r="FRE8" s="2" t="s">
        <v>20</v>
      </c>
      <c r="FRF8" s="2" t="s">
        <v>21</v>
      </c>
      <c r="FRG8" s="2" t="s">
        <v>22</v>
      </c>
      <c r="FRH8" s="2" t="s">
        <v>23</v>
      </c>
      <c r="FRI8" s="2" t="s">
        <v>24</v>
      </c>
      <c r="FRJ8" s="2" t="s">
        <v>25</v>
      </c>
      <c r="FRK8" s="2" t="s">
        <v>26</v>
      </c>
      <c r="FRL8" s="2" t="s">
        <v>27</v>
      </c>
      <c r="FRM8" s="2" t="s">
        <v>28</v>
      </c>
      <c r="FRN8" s="2" t="s">
        <v>29</v>
      </c>
      <c r="FRO8" s="2" t="s">
        <v>30</v>
      </c>
      <c r="FRP8" s="2" t="s">
        <v>31</v>
      </c>
      <c r="FRQ8" s="2" t="s">
        <v>32</v>
      </c>
      <c r="FRR8" s="2" t="s">
        <v>33</v>
      </c>
      <c r="FRS8" s="2" t="s">
        <v>34</v>
      </c>
      <c r="FRT8" s="2" t="s">
        <v>35</v>
      </c>
      <c r="FRU8" s="2" t="s">
        <v>36</v>
      </c>
      <c r="FRV8" s="2" t="s">
        <v>37</v>
      </c>
      <c r="FRW8" s="2" t="s">
        <v>38</v>
      </c>
      <c r="FRX8" s="2" t="s">
        <v>39</v>
      </c>
      <c r="FRY8" s="2" t="s">
        <v>40</v>
      </c>
      <c r="FRZ8" s="2" t="s">
        <v>41</v>
      </c>
      <c r="FSA8" s="2" t="s">
        <v>42</v>
      </c>
      <c r="FSB8" s="2" t="s">
        <v>43</v>
      </c>
      <c r="FSC8" s="2" t="s">
        <v>44</v>
      </c>
      <c r="FSD8" s="2" t="s">
        <v>45</v>
      </c>
      <c r="FSE8" s="2" t="s">
        <v>46</v>
      </c>
      <c r="FSF8" s="2" t="s">
        <v>47</v>
      </c>
      <c r="FSG8" s="2" t="s">
        <v>48</v>
      </c>
      <c r="FSH8" s="2" t="s">
        <v>49</v>
      </c>
      <c r="FSI8" s="2" t="s">
        <v>50</v>
      </c>
      <c r="FSJ8" s="2" t="s">
        <v>51</v>
      </c>
      <c r="FSK8" s="2" t="s">
        <v>52</v>
      </c>
      <c r="FSL8" s="2" t="s">
        <v>53</v>
      </c>
      <c r="FSM8" s="3" t="s">
        <v>54</v>
      </c>
      <c r="FSN8" s="5" t="s">
        <v>55</v>
      </c>
      <c r="FSO8" s="5" t="s">
        <v>56</v>
      </c>
      <c r="FSP8" s="5" t="s">
        <v>57</v>
      </c>
      <c r="FSQ8" s="5" t="s">
        <v>58</v>
      </c>
      <c r="FSR8" s="5" t="s">
        <v>59</v>
      </c>
      <c r="FSS8" s="4" t="s">
        <v>3396</v>
      </c>
      <c r="FST8" s="4" t="s">
        <v>3397</v>
      </c>
      <c r="FSU8" s="4" t="s">
        <v>3398</v>
      </c>
      <c r="FSV8" s="46" t="s">
        <v>3399</v>
      </c>
      <c r="FSW8" s="1" t="s">
        <v>0</v>
      </c>
      <c r="FSX8" s="2" t="s">
        <v>1</v>
      </c>
      <c r="FSY8" s="2" t="s">
        <v>2</v>
      </c>
      <c r="FSZ8" s="2" t="s">
        <v>3</v>
      </c>
      <c r="FTA8" s="2" t="s">
        <v>4</v>
      </c>
      <c r="FTB8" s="2" t="s">
        <v>5</v>
      </c>
      <c r="FTC8" s="2" t="s">
        <v>6</v>
      </c>
      <c r="FTD8" s="2" t="s">
        <v>7</v>
      </c>
      <c r="FTE8" s="2" t="s">
        <v>8</v>
      </c>
      <c r="FTF8" s="2" t="s">
        <v>9</v>
      </c>
      <c r="FTG8" s="3" t="s">
        <v>10</v>
      </c>
      <c r="FTH8" s="2" t="s">
        <v>11</v>
      </c>
      <c r="FTI8" s="2" t="s">
        <v>12</v>
      </c>
      <c r="FTJ8" s="2" t="s">
        <v>13</v>
      </c>
      <c r="FTK8" s="2" t="s">
        <v>14</v>
      </c>
      <c r="FTL8" s="2" t="s">
        <v>15</v>
      </c>
      <c r="FTM8" s="4" t="s">
        <v>16</v>
      </c>
      <c r="FTN8" s="2" t="s">
        <v>17</v>
      </c>
      <c r="FTO8" s="2" t="s">
        <v>18</v>
      </c>
      <c r="FTP8" s="2" t="s">
        <v>19</v>
      </c>
      <c r="FTQ8" s="2" t="s">
        <v>20</v>
      </c>
      <c r="FTR8" s="2" t="s">
        <v>21</v>
      </c>
      <c r="FTS8" s="2" t="s">
        <v>22</v>
      </c>
      <c r="FTT8" s="2" t="s">
        <v>23</v>
      </c>
      <c r="FTU8" s="2" t="s">
        <v>24</v>
      </c>
      <c r="FTV8" s="2" t="s">
        <v>25</v>
      </c>
      <c r="FTW8" s="2" t="s">
        <v>26</v>
      </c>
      <c r="FTX8" s="2" t="s">
        <v>27</v>
      </c>
      <c r="FTY8" s="2" t="s">
        <v>28</v>
      </c>
      <c r="FTZ8" s="2" t="s">
        <v>29</v>
      </c>
      <c r="FUA8" s="2" t="s">
        <v>30</v>
      </c>
      <c r="FUB8" s="2" t="s">
        <v>31</v>
      </c>
      <c r="FUC8" s="2" t="s">
        <v>32</v>
      </c>
      <c r="FUD8" s="2" t="s">
        <v>33</v>
      </c>
      <c r="FUE8" s="2" t="s">
        <v>34</v>
      </c>
      <c r="FUF8" s="2" t="s">
        <v>35</v>
      </c>
      <c r="FUG8" s="2" t="s">
        <v>36</v>
      </c>
      <c r="FUH8" s="2" t="s">
        <v>37</v>
      </c>
      <c r="FUI8" s="2" t="s">
        <v>38</v>
      </c>
      <c r="FUJ8" s="2" t="s">
        <v>39</v>
      </c>
      <c r="FUK8" s="2" t="s">
        <v>40</v>
      </c>
      <c r="FUL8" s="2" t="s">
        <v>41</v>
      </c>
      <c r="FUM8" s="2" t="s">
        <v>42</v>
      </c>
      <c r="FUN8" s="2" t="s">
        <v>43</v>
      </c>
      <c r="FUO8" s="2" t="s">
        <v>44</v>
      </c>
      <c r="FUP8" s="2" t="s">
        <v>45</v>
      </c>
      <c r="FUQ8" s="2" t="s">
        <v>46</v>
      </c>
      <c r="FUR8" s="2" t="s">
        <v>47</v>
      </c>
      <c r="FUS8" s="2" t="s">
        <v>48</v>
      </c>
      <c r="FUT8" s="2" t="s">
        <v>49</v>
      </c>
      <c r="FUU8" s="2" t="s">
        <v>50</v>
      </c>
      <c r="FUV8" s="2" t="s">
        <v>51</v>
      </c>
      <c r="FUW8" s="2" t="s">
        <v>52</v>
      </c>
      <c r="FUX8" s="2" t="s">
        <v>53</v>
      </c>
      <c r="FUY8" s="3" t="s">
        <v>54</v>
      </c>
      <c r="FUZ8" s="5" t="s">
        <v>55</v>
      </c>
      <c r="FVA8" s="5" t="s">
        <v>56</v>
      </c>
      <c r="FVB8" s="5" t="s">
        <v>57</v>
      </c>
      <c r="FVC8" s="5" t="s">
        <v>58</v>
      </c>
      <c r="FVD8" s="5" t="s">
        <v>59</v>
      </c>
      <c r="FVE8" s="4" t="s">
        <v>3396</v>
      </c>
      <c r="FVF8" s="4" t="s">
        <v>3397</v>
      </c>
      <c r="FVG8" s="4" t="s">
        <v>3398</v>
      </c>
      <c r="FVH8" s="46" t="s">
        <v>3399</v>
      </c>
      <c r="FVI8" s="1" t="s">
        <v>0</v>
      </c>
      <c r="FVJ8" s="2" t="s">
        <v>1</v>
      </c>
      <c r="FVK8" s="2" t="s">
        <v>2</v>
      </c>
      <c r="FVL8" s="2" t="s">
        <v>3</v>
      </c>
      <c r="FVM8" s="2" t="s">
        <v>4</v>
      </c>
      <c r="FVN8" s="2" t="s">
        <v>5</v>
      </c>
      <c r="FVO8" s="2" t="s">
        <v>6</v>
      </c>
      <c r="FVP8" s="2" t="s">
        <v>7</v>
      </c>
      <c r="FVQ8" s="2" t="s">
        <v>8</v>
      </c>
      <c r="FVR8" s="2" t="s">
        <v>9</v>
      </c>
      <c r="FVS8" s="3" t="s">
        <v>10</v>
      </c>
      <c r="FVT8" s="2" t="s">
        <v>11</v>
      </c>
      <c r="FVU8" s="2" t="s">
        <v>12</v>
      </c>
      <c r="FVV8" s="2" t="s">
        <v>13</v>
      </c>
      <c r="FVW8" s="2" t="s">
        <v>14</v>
      </c>
      <c r="FVX8" s="2" t="s">
        <v>15</v>
      </c>
      <c r="FVY8" s="4" t="s">
        <v>16</v>
      </c>
      <c r="FVZ8" s="2" t="s">
        <v>17</v>
      </c>
      <c r="FWA8" s="2" t="s">
        <v>18</v>
      </c>
      <c r="FWB8" s="2" t="s">
        <v>19</v>
      </c>
      <c r="FWC8" s="2" t="s">
        <v>20</v>
      </c>
      <c r="FWD8" s="2" t="s">
        <v>21</v>
      </c>
      <c r="FWE8" s="2" t="s">
        <v>22</v>
      </c>
      <c r="FWF8" s="2" t="s">
        <v>23</v>
      </c>
      <c r="FWG8" s="2" t="s">
        <v>24</v>
      </c>
      <c r="FWH8" s="2" t="s">
        <v>25</v>
      </c>
      <c r="FWI8" s="2" t="s">
        <v>26</v>
      </c>
      <c r="FWJ8" s="2" t="s">
        <v>27</v>
      </c>
      <c r="FWK8" s="2" t="s">
        <v>28</v>
      </c>
      <c r="FWL8" s="2" t="s">
        <v>29</v>
      </c>
      <c r="FWM8" s="2" t="s">
        <v>30</v>
      </c>
      <c r="FWN8" s="2" t="s">
        <v>31</v>
      </c>
      <c r="FWO8" s="2" t="s">
        <v>32</v>
      </c>
      <c r="FWP8" s="2" t="s">
        <v>33</v>
      </c>
      <c r="FWQ8" s="2" t="s">
        <v>34</v>
      </c>
      <c r="FWR8" s="2" t="s">
        <v>35</v>
      </c>
      <c r="FWS8" s="2" t="s">
        <v>36</v>
      </c>
      <c r="FWT8" s="2" t="s">
        <v>37</v>
      </c>
      <c r="FWU8" s="2" t="s">
        <v>38</v>
      </c>
      <c r="FWV8" s="2" t="s">
        <v>39</v>
      </c>
      <c r="FWW8" s="2" t="s">
        <v>40</v>
      </c>
      <c r="FWX8" s="2" t="s">
        <v>41</v>
      </c>
      <c r="FWY8" s="2" t="s">
        <v>42</v>
      </c>
      <c r="FWZ8" s="2" t="s">
        <v>43</v>
      </c>
      <c r="FXA8" s="2" t="s">
        <v>44</v>
      </c>
      <c r="FXB8" s="2" t="s">
        <v>45</v>
      </c>
      <c r="FXC8" s="2" t="s">
        <v>46</v>
      </c>
      <c r="FXD8" s="2" t="s">
        <v>47</v>
      </c>
      <c r="FXE8" s="2" t="s">
        <v>48</v>
      </c>
      <c r="FXF8" s="2" t="s">
        <v>49</v>
      </c>
      <c r="FXG8" s="2" t="s">
        <v>50</v>
      </c>
      <c r="FXH8" s="2" t="s">
        <v>51</v>
      </c>
      <c r="FXI8" s="2" t="s">
        <v>52</v>
      </c>
      <c r="FXJ8" s="2" t="s">
        <v>53</v>
      </c>
      <c r="FXK8" s="3" t="s">
        <v>54</v>
      </c>
      <c r="FXL8" s="5" t="s">
        <v>55</v>
      </c>
      <c r="FXM8" s="5" t="s">
        <v>56</v>
      </c>
      <c r="FXN8" s="5" t="s">
        <v>57</v>
      </c>
      <c r="FXO8" s="5" t="s">
        <v>58</v>
      </c>
      <c r="FXP8" s="5" t="s">
        <v>59</v>
      </c>
      <c r="FXQ8" s="4" t="s">
        <v>3396</v>
      </c>
      <c r="FXR8" s="4" t="s">
        <v>3397</v>
      </c>
      <c r="FXS8" s="4" t="s">
        <v>3398</v>
      </c>
      <c r="FXT8" s="46" t="s">
        <v>3399</v>
      </c>
      <c r="FXU8" s="1" t="s">
        <v>0</v>
      </c>
      <c r="FXV8" s="2" t="s">
        <v>1</v>
      </c>
      <c r="FXW8" s="2" t="s">
        <v>2</v>
      </c>
      <c r="FXX8" s="2" t="s">
        <v>3</v>
      </c>
      <c r="FXY8" s="2" t="s">
        <v>4</v>
      </c>
      <c r="FXZ8" s="2" t="s">
        <v>5</v>
      </c>
      <c r="FYA8" s="2" t="s">
        <v>6</v>
      </c>
      <c r="FYB8" s="2" t="s">
        <v>7</v>
      </c>
      <c r="FYC8" s="2" t="s">
        <v>8</v>
      </c>
      <c r="FYD8" s="2" t="s">
        <v>9</v>
      </c>
      <c r="FYE8" s="3" t="s">
        <v>10</v>
      </c>
      <c r="FYF8" s="2" t="s">
        <v>11</v>
      </c>
      <c r="FYG8" s="2" t="s">
        <v>12</v>
      </c>
      <c r="FYH8" s="2" t="s">
        <v>13</v>
      </c>
      <c r="FYI8" s="2" t="s">
        <v>14</v>
      </c>
      <c r="FYJ8" s="2" t="s">
        <v>15</v>
      </c>
      <c r="FYK8" s="4" t="s">
        <v>16</v>
      </c>
      <c r="FYL8" s="2" t="s">
        <v>17</v>
      </c>
      <c r="FYM8" s="2" t="s">
        <v>18</v>
      </c>
      <c r="FYN8" s="2" t="s">
        <v>19</v>
      </c>
      <c r="FYO8" s="2" t="s">
        <v>20</v>
      </c>
      <c r="FYP8" s="2" t="s">
        <v>21</v>
      </c>
      <c r="FYQ8" s="2" t="s">
        <v>22</v>
      </c>
      <c r="FYR8" s="2" t="s">
        <v>23</v>
      </c>
      <c r="FYS8" s="2" t="s">
        <v>24</v>
      </c>
      <c r="FYT8" s="2" t="s">
        <v>25</v>
      </c>
      <c r="FYU8" s="2" t="s">
        <v>26</v>
      </c>
      <c r="FYV8" s="2" t="s">
        <v>27</v>
      </c>
      <c r="FYW8" s="2" t="s">
        <v>28</v>
      </c>
      <c r="FYX8" s="2" t="s">
        <v>29</v>
      </c>
      <c r="FYY8" s="2" t="s">
        <v>30</v>
      </c>
      <c r="FYZ8" s="2" t="s">
        <v>31</v>
      </c>
      <c r="FZA8" s="2" t="s">
        <v>32</v>
      </c>
      <c r="FZB8" s="2" t="s">
        <v>33</v>
      </c>
      <c r="FZC8" s="2" t="s">
        <v>34</v>
      </c>
      <c r="FZD8" s="2" t="s">
        <v>35</v>
      </c>
      <c r="FZE8" s="2" t="s">
        <v>36</v>
      </c>
      <c r="FZF8" s="2" t="s">
        <v>37</v>
      </c>
      <c r="FZG8" s="2" t="s">
        <v>38</v>
      </c>
      <c r="FZH8" s="2" t="s">
        <v>39</v>
      </c>
      <c r="FZI8" s="2" t="s">
        <v>40</v>
      </c>
      <c r="FZJ8" s="2" t="s">
        <v>41</v>
      </c>
      <c r="FZK8" s="2" t="s">
        <v>42</v>
      </c>
      <c r="FZL8" s="2" t="s">
        <v>43</v>
      </c>
      <c r="FZM8" s="2" t="s">
        <v>44</v>
      </c>
      <c r="FZN8" s="2" t="s">
        <v>45</v>
      </c>
      <c r="FZO8" s="2" t="s">
        <v>46</v>
      </c>
      <c r="FZP8" s="2" t="s">
        <v>47</v>
      </c>
      <c r="FZQ8" s="2" t="s">
        <v>48</v>
      </c>
      <c r="FZR8" s="2" t="s">
        <v>49</v>
      </c>
      <c r="FZS8" s="2" t="s">
        <v>50</v>
      </c>
      <c r="FZT8" s="2" t="s">
        <v>51</v>
      </c>
      <c r="FZU8" s="2" t="s">
        <v>52</v>
      </c>
      <c r="FZV8" s="2" t="s">
        <v>53</v>
      </c>
      <c r="FZW8" s="3" t="s">
        <v>54</v>
      </c>
      <c r="FZX8" s="5" t="s">
        <v>55</v>
      </c>
      <c r="FZY8" s="5" t="s">
        <v>56</v>
      </c>
      <c r="FZZ8" s="5" t="s">
        <v>57</v>
      </c>
      <c r="GAA8" s="5" t="s">
        <v>58</v>
      </c>
      <c r="GAB8" s="5" t="s">
        <v>59</v>
      </c>
      <c r="GAC8" s="4" t="s">
        <v>3396</v>
      </c>
      <c r="GAD8" s="4" t="s">
        <v>3397</v>
      </c>
      <c r="GAE8" s="4" t="s">
        <v>3398</v>
      </c>
      <c r="GAF8" s="46" t="s">
        <v>3399</v>
      </c>
      <c r="GAG8" s="1" t="s">
        <v>0</v>
      </c>
      <c r="GAH8" s="2" t="s">
        <v>1</v>
      </c>
      <c r="GAI8" s="2" t="s">
        <v>2</v>
      </c>
      <c r="GAJ8" s="2" t="s">
        <v>3</v>
      </c>
      <c r="GAK8" s="2" t="s">
        <v>4</v>
      </c>
      <c r="GAL8" s="2" t="s">
        <v>5</v>
      </c>
      <c r="GAM8" s="2" t="s">
        <v>6</v>
      </c>
      <c r="GAN8" s="2" t="s">
        <v>7</v>
      </c>
      <c r="GAO8" s="2" t="s">
        <v>8</v>
      </c>
      <c r="GAP8" s="2" t="s">
        <v>9</v>
      </c>
      <c r="GAQ8" s="3" t="s">
        <v>10</v>
      </c>
      <c r="GAR8" s="2" t="s">
        <v>11</v>
      </c>
      <c r="GAS8" s="2" t="s">
        <v>12</v>
      </c>
      <c r="GAT8" s="2" t="s">
        <v>13</v>
      </c>
      <c r="GAU8" s="2" t="s">
        <v>14</v>
      </c>
      <c r="GAV8" s="2" t="s">
        <v>15</v>
      </c>
      <c r="GAW8" s="4" t="s">
        <v>16</v>
      </c>
      <c r="GAX8" s="2" t="s">
        <v>17</v>
      </c>
      <c r="GAY8" s="2" t="s">
        <v>18</v>
      </c>
      <c r="GAZ8" s="2" t="s">
        <v>19</v>
      </c>
      <c r="GBA8" s="2" t="s">
        <v>20</v>
      </c>
      <c r="GBB8" s="2" t="s">
        <v>21</v>
      </c>
      <c r="GBC8" s="2" t="s">
        <v>22</v>
      </c>
      <c r="GBD8" s="2" t="s">
        <v>23</v>
      </c>
      <c r="GBE8" s="2" t="s">
        <v>24</v>
      </c>
      <c r="GBF8" s="2" t="s">
        <v>25</v>
      </c>
      <c r="GBG8" s="2" t="s">
        <v>26</v>
      </c>
      <c r="GBH8" s="2" t="s">
        <v>27</v>
      </c>
      <c r="GBI8" s="2" t="s">
        <v>28</v>
      </c>
      <c r="GBJ8" s="2" t="s">
        <v>29</v>
      </c>
      <c r="GBK8" s="2" t="s">
        <v>30</v>
      </c>
      <c r="GBL8" s="2" t="s">
        <v>31</v>
      </c>
      <c r="GBM8" s="2" t="s">
        <v>32</v>
      </c>
      <c r="GBN8" s="2" t="s">
        <v>33</v>
      </c>
      <c r="GBO8" s="2" t="s">
        <v>34</v>
      </c>
      <c r="GBP8" s="2" t="s">
        <v>35</v>
      </c>
      <c r="GBQ8" s="2" t="s">
        <v>36</v>
      </c>
      <c r="GBR8" s="2" t="s">
        <v>37</v>
      </c>
      <c r="GBS8" s="2" t="s">
        <v>38</v>
      </c>
      <c r="GBT8" s="2" t="s">
        <v>39</v>
      </c>
      <c r="GBU8" s="2" t="s">
        <v>40</v>
      </c>
      <c r="GBV8" s="2" t="s">
        <v>41</v>
      </c>
      <c r="GBW8" s="2" t="s">
        <v>42</v>
      </c>
      <c r="GBX8" s="2" t="s">
        <v>43</v>
      </c>
      <c r="GBY8" s="2" t="s">
        <v>44</v>
      </c>
      <c r="GBZ8" s="2" t="s">
        <v>45</v>
      </c>
      <c r="GCA8" s="2" t="s">
        <v>46</v>
      </c>
      <c r="GCB8" s="2" t="s">
        <v>47</v>
      </c>
      <c r="GCC8" s="2" t="s">
        <v>48</v>
      </c>
      <c r="GCD8" s="2" t="s">
        <v>49</v>
      </c>
      <c r="GCE8" s="2" t="s">
        <v>50</v>
      </c>
      <c r="GCF8" s="2" t="s">
        <v>51</v>
      </c>
      <c r="GCG8" s="2" t="s">
        <v>52</v>
      </c>
      <c r="GCH8" s="2" t="s">
        <v>53</v>
      </c>
      <c r="GCI8" s="3" t="s">
        <v>54</v>
      </c>
      <c r="GCJ8" s="5" t="s">
        <v>55</v>
      </c>
      <c r="GCK8" s="5" t="s">
        <v>56</v>
      </c>
      <c r="GCL8" s="5" t="s">
        <v>57</v>
      </c>
      <c r="GCM8" s="5" t="s">
        <v>58</v>
      </c>
      <c r="GCN8" s="5" t="s">
        <v>59</v>
      </c>
      <c r="GCO8" s="4" t="s">
        <v>3396</v>
      </c>
      <c r="GCP8" s="4" t="s">
        <v>3397</v>
      </c>
      <c r="GCQ8" s="4" t="s">
        <v>3398</v>
      </c>
      <c r="GCR8" s="46" t="s">
        <v>3399</v>
      </c>
      <c r="GCS8" s="1" t="s">
        <v>0</v>
      </c>
      <c r="GCT8" s="2" t="s">
        <v>1</v>
      </c>
      <c r="GCU8" s="2" t="s">
        <v>2</v>
      </c>
      <c r="GCV8" s="2" t="s">
        <v>3</v>
      </c>
      <c r="GCW8" s="2" t="s">
        <v>4</v>
      </c>
      <c r="GCX8" s="2" t="s">
        <v>5</v>
      </c>
      <c r="GCY8" s="2" t="s">
        <v>6</v>
      </c>
      <c r="GCZ8" s="2" t="s">
        <v>7</v>
      </c>
      <c r="GDA8" s="2" t="s">
        <v>8</v>
      </c>
      <c r="GDB8" s="2" t="s">
        <v>9</v>
      </c>
      <c r="GDC8" s="3" t="s">
        <v>10</v>
      </c>
      <c r="GDD8" s="2" t="s">
        <v>11</v>
      </c>
      <c r="GDE8" s="2" t="s">
        <v>12</v>
      </c>
      <c r="GDF8" s="2" t="s">
        <v>13</v>
      </c>
      <c r="GDG8" s="2" t="s">
        <v>14</v>
      </c>
      <c r="GDH8" s="2" t="s">
        <v>15</v>
      </c>
      <c r="GDI8" s="4" t="s">
        <v>16</v>
      </c>
      <c r="GDJ8" s="2" t="s">
        <v>17</v>
      </c>
      <c r="GDK8" s="2" t="s">
        <v>18</v>
      </c>
      <c r="GDL8" s="2" t="s">
        <v>19</v>
      </c>
      <c r="GDM8" s="2" t="s">
        <v>20</v>
      </c>
      <c r="GDN8" s="2" t="s">
        <v>21</v>
      </c>
      <c r="GDO8" s="2" t="s">
        <v>22</v>
      </c>
      <c r="GDP8" s="2" t="s">
        <v>23</v>
      </c>
      <c r="GDQ8" s="2" t="s">
        <v>24</v>
      </c>
      <c r="GDR8" s="2" t="s">
        <v>25</v>
      </c>
      <c r="GDS8" s="2" t="s">
        <v>26</v>
      </c>
      <c r="GDT8" s="2" t="s">
        <v>27</v>
      </c>
      <c r="GDU8" s="2" t="s">
        <v>28</v>
      </c>
      <c r="GDV8" s="2" t="s">
        <v>29</v>
      </c>
      <c r="GDW8" s="2" t="s">
        <v>30</v>
      </c>
      <c r="GDX8" s="2" t="s">
        <v>31</v>
      </c>
      <c r="GDY8" s="2" t="s">
        <v>32</v>
      </c>
      <c r="GDZ8" s="2" t="s">
        <v>33</v>
      </c>
      <c r="GEA8" s="2" t="s">
        <v>34</v>
      </c>
      <c r="GEB8" s="2" t="s">
        <v>35</v>
      </c>
      <c r="GEC8" s="2" t="s">
        <v>36</v>
      </c>
      <c r="GED8" s="2" t="s">
        <v>37</v>
      </c>
      <c r="GEE8" s="2" t="s">
        <v>38</v>
      </c>
      <c r="GEF8" s="2" t="s">
        <v>39</v>
      </c>
      <c r="GEG8" s="2" t="s">
        <v>40</v>
      </c>
      <c r="GEH8" s="2" t="s">
        <v>41</v>
      </c>
      <c r="GEI8" s="2" t="s">
        <v>42</v>
      </c>
      <c r="GEJ8" s="2" t="s">
        <v>43</v>
      </c>
      <c r="GEK8" s="2" t="s">
        <v>44</v>
      </c>
      <c r="GEL8" s="2" t="s">
        <v>45</v>
      </c>
      <c r="GEM8" s="2" t="s">
        <v>46</v>
      </c>
      <c r="GEN8" s="2" t="s">
        <v>47</v>
      </c>
      <c r="GEO8" s="2" t="s">
        <v>48</v>
      </c>
      <c r="GEP8" s="2" t="s">
        <v>49</v>
      </c>
      <c r="GEQ8" s="2" t="s">
        <v>50</v>
      </c>
      <c r="GER8" s="2" t="s">
        <v>51</v>
      </c>
      <c r="GES8" s="2" t="s">
        <v>52</v>
      </c>
      <c r="GET8" s="2" t="s">
        <v>53</v>
      </c>
      <c r="GEU8" s="3" t="s">
        <v>54</v>
      </c>
      <c r="GEV8" s="5" t="s">
        <v>55</v>
      </c>
      <c r="GEW8" s="5" t="s">
        <v>56</v>
      </c>
      <c r="GEX8" s="5" t="s">
        <v>57</v>
      </c>
      <c r="GEY8" s="5" t="s">
        <v>58</v>
      </c>
      <c r="GEZ8" s="5" t="s">
        <v>59</v>
      </c>
      <c r="GFA8" s="4" t="s">
        <v>3396</v>
      </c>
      <c r="GFB8" s="4" t="s">
        <v>3397</v>
      </c>
      <c r="GFC8" s="4" t="s">
        <v>3398</v>
      </c>
      <c r="GFD8" s="46" t="s">
        <v>3399</v>
      </c>
      <c r="GFE8" s="1" t="s">
        <v>0</v>
      </c>
      <c r="GFF8" s="2" t="s">
        <v>1</v>
      </c>
      <c r="GFG8" s="2" t="s">
        <v>2</v>
      </c>
      <c r="GFH8" s="2" t="s">
        <v>3</v>
      </c>
      <c r="GFI8" s="2" t="s">
        <v>4</v>
      </c>
      <c r="GFJ8" s="2" t="s">
        <v>5</v>
      </c>
      <c r="GFK8" s="2" t="s">
        <v>6</v>
      </c>
      <c r="GFL8" s="2" t="s">
        <v>7</v>
      </c>
      <c r="GFM8" s="2" t="s">
        <v>8</v>
      </c>
      <c r="GFN8" s="2" t="s">
        <v>9</v>
      </c>
      <c r="GFO8" s="3" t="s">
        <v>10</v>
      </c>
      <c r="GFP8" s="2" t="s">
        <v>11</v>
      </c>
      <c r="GFQ8" s="2" t="s">
        <v>12</v>
      </c>
      <c r="GFR8" s="2" t="s">
        <v>13</v>
      </c>
      <c r="GFS8" s="2" t="s">
        <v>14</v>
      </c>
      <c r="GFT8" s="2" t="s">
        <v>15</v>
      </c>
      <c r="GFU8" s="4" t="s">
        <v>16</v>
      </c>
      <c r="GFV8" s="2" t="s">
        <v>17</v>
      </c>
      <c r="GFW8" s="2" t="s">
        <v>18</v>
      </c>
      <c r="GFX8" s="2" t="s">
        <v>19</v>
      </c>
      <c r="GFY8" s="2" t="s">
        <v>20</v>
      </c>
      <c r="GFZ8" s="2" t="s">
        <v>21</v>
      </c>
      <c r="GGA8" s="2" t="s">
        <v>22</v>
      </c>
      <c r="GGB8" s="2" t="s">
        <v>23</v>
      </c>
      <c r="GGC8" s="2" t="s">
        <v>24</v>
      </c>
      <c r="GGD8" s="2" t="s">
        <v>25</v>
      </c>
      <c r="GGE8" s="2" t="s">
        <v>26</v>
      </c>
      <c r="GGF8" s="2" t="s">
        <v>27</v>
      </c>
      <c r="GGG8" s="2" t="s">
        <v>28</v>
      </c>
      <c r="GGH8" s="2" t="s">
        <v>29</v>
      </c>
      <c r="GGI8" s="2" t="s">
        <v>30</v>
      </c>
      <c r="GGJ8" s="2" t="s">
        <v>31</v>
      </c>
      <c r="GGK8" s="2" t="s">
        <v>32</v>
      </c>
      <c r="GGL8" s="2" t="s">
        <v>33</v>
      </c>
      <c r="GGM8" s="2" t="s">
        <v>34</v>
      </c>
      <c r="GGN8" s="2" t="s">
        <v>35</v>
      </c>
      <c r="GGO8" s="2" t="s">
        <v>36</v>
      </c>
      <c r="GGP8" s="2" t="s">
        <v>37</v>
      </c>
      <c r="GGQ8" s="2" t="s">
        <v>38</v>
      </c>
      <c r="GGR8" s="2" t="s">
        <v>39</v>
      </c>
      <c r="GGS8" s="2" t="s">
        <v>40</v>
      </c>
      <c r="GGT8" s="2" t="s">
        <v>41</v>
      </c>
      <c r="GGU8" s="2" t="s">
        <v>42</v>
      </c>
      <c r="GGV8" s="2" t="s">
        <v>43</v>
      </c>
      <c r="GGW8" s="2" t="s">
        <v>44</v>
      </c>
      <c r="GGX8" s="2" t="s">
        <v>45</v>
      </c>
      <c r="GGY8" s="2" t="s">
        <v>46</v>
      </c>
      <c r="GGZ8" s="2" t="s">
        <v>47</v>
      </c>
      <c r="GHA8" s="2" t="s">
        <v>48</v>
      </c>
      <c r="GHB8" s="2" t="s">
        <v>49</v>
      </c>
      <c r="GHC8" s="2" t="s">
        <v>50</v>
      </c>
      <c r="GHD8" s="2" t="s">
        <v>51</v>
      </c>
      <c r="GHE8" s="2" t="s">
        <v>52</v>
      </c>
      <c r="GHF8" s="2" t="s">
        <v>53</v>
      </c>
      <c r="GHG8" s="3" t="s">
        <v>54</v>
      </c>
      <c r="GHH8" s="5" t="s">
        <v>55</v>
      </c>
      <c r="GHI8" s="5" t="s">
        <v>56</v>
      </c>
      <c r="GHJ8" s="5" t="s">
        <v>57</v>
      </c>
      <c r="GHK8" s="5" t="s">
        <v>58</v>
      </c>
      <c r="GHL8" s="5" t="s">
        <v>59</v>
      </c>
      <c r="GHM8" s="4" t="s">
        <v>3396</v>
      </c>
      <c r="GHN8" s="4" t="s">
        <v>3397</v>
      </c>
      <c r="GHO8" s="4" t="s">
        <v>3398</v>
      </c>
      <c r="GHP8" s="46" t="s">
        <v>3399</v>
      </c>
      <c r="GHQ8" s="1" t="s">
        <v>0</v>
      </c>
      <c r="GHR8" s="2" t="s">
        <v>1</v>
      </c>
      <c r="GHS8" s="2" t="s">
        <v>2</v>
      </c>
      <c r="GHT8" s="2" t="s">
        <v>3</v>
      </c>
      <c r="GHU8" s="2" t="s">
        <v>4</v>
      </c>
      <c r="GHV8" s="2" t="s">
        <v>5</v>
      </c>
      <c r="GHW8" s="2" t="s">
        <v>6</v>
      </c>
      <c r="GHX8" s="2" t="s">
        <v>7</v>
      </c>
      <c r="GHY8" s="2" t="s">
        <v>8</v>
      </c>
      <c r="GHZ8" s="2" t="s">
        <v>9</v>
      </c>
      <c r="GIA8" s="3" t="s">
        <v>10</v>
      </c>
      <c r="GIB8" s="2" t="s">
        <v>11</v>
      </c>
      <c r="GIC8" s="2" t="s">
        <v>12</v>
      </c>
      <c r="GID8" s="2" t="s">
        <v>13</v>
      </c>
      <c r="GIE8" s="2" t="s">
        <v>14</v>
      </c>
      <c r="GIF8" s="2" t="s">
        <v>15</v>
      </c>
      <c r="GIG8" s="4" t="s">
        <v>16</v>
      </c>
      <c r="GIH8" s="2" t="s">
        <v>17</v>
      </c>
      <c r="GII8" s="2" t="s">
        <v>18</v>
      </c>
      <c r="GIJ8" s="2" t="s">
        <v>19</v>
      </c>
      <c r="GIK8" s="2" t="s">
        <v>20</v>
      </c>
      <c r="GIL8" s="2" t="s">
        <v>21</v>
      </c>
      <c r="GIM8" s="2" t="s">
        <v>22</v>
      </c>
      <c r="GIN8" s="2" t="s">
        <v>23</v>
      </c>
      <c r="GIO8" s="2" t="s">
        <v>24</v>
      </c>
      <c r="GIP8" s="2" t="s">
        <v>25</v>
      </c>
      <c r="GIQ8" s="2" t="s">
        <v>26</v>
      </c>
      <c r="GIR8" s="2" t="s">
        <v>27</v>
      </c>
      <c r="GIS8" s="2" t="s">
        <v>28</v>
      </c>
      <c r="GIT8" s="2" t="s">
        <v>29</v>
      </c>
      <c r="GIU8" s="2" t="s">
        <v>30</v>
      </c>
      <c r="GIV8" s="2" t="s">
        <v>31</v>
      </c>
      <c r="GIW8" s="2" t="s">
        <v>32</v>
      </c>
      <c r="GIX8" s="2" t="s">
        <v>33</v>
      </c>
      <c r="GIY8" s="2" t="s">
        <v>34</v>
      </c>
      <c r="GIZ8" s="2" t="s">
        <v>35</v>
      </c>
      <c r="GJA8" s="2" t="s">
        <v>36</v>
      </c>
      <c r="GJB8" s="2" t="s">
        <v>37</v>
      </c>
      <c r="GJC8" s="2" t="s">
        <v>38</v>
      </c>
      <c r="GJD8" s="2" t="s">
        <v>39</v>
      </c>
      <c r="GJE8" s="2" t="s">
        <v>40</v>
      </c>
      <c r="GJF8" s="2" t="s">
        <v>41</v>
      </c>
      <c r="GJG8" s="2" t="s">
        <v>42</v>
      </c>
      <c r="GJH8" s="2" t="s">
        <v>43</v>
      </c>
      <c r="GJI8" s="2" t="s">
        <v>44</v>
      </c>
      <c r="GJJ8" s="2" t="s">
        <v>45</v>
      </c>
      <c r="GJK8" s="2" t="s">
        <v>46</v>
      </c>
      <c r="GJL8" s="2" t="s">
        <v>47</v>
      </c>
      <c r="GJM8" s="2" t="s">
        <v>48</v>
      </c>
      <c r="GJN8" s="2" t="s">
        <v>49</v>
      </c>
      <c r="GJO8" s="2" t="s">
        <v>50</v>
      </c>
      <c r="GJP8" s="2" t="s">
        <v>51</v>
      </c>
      <c r="GJQ8" s="2" t="s">
        <v>52</v>
      </c>
      <c r="GJR8" s="2" t="s">
        <v>53</v>
      </c>
      <c r="GJS8" s="3" t="s">
        <v>54</v>
      </c>
      <c r="GJT8" s="5" t="s">
        <v>55</v>
      </c>
      <c r="GJU8" s="5" t="s">
        <v>56</v>
      </c>
      <c r="GJV8" s="5" t="s">
        <v>57</v>
      </c>
      <c r="GJW8" s="5" t="s">
        <v>58</v>
      </c>
      <c r="GJX8" s="5" t="s">
        <v>59</v>
      </c>
      <c r="GJY8" s="4" t="s">
        <v>3396</v>
      </c>
      <c r="GJZ8" s="4" t="s">
        <v>3397</v>
      </c>
      <c r="GKA8" s="4" t="s">
        <v>3398</v>
      </c>
      <c r="GKB8" s="46" t="s">
        <v>3399</v>
      </c>
      <c r="GKC8" s="1" t="s">
        <v>0</v>
      </c>
      <c r="GKD8" s="2" t="s">
        <v>1</v>
      </c>
      <c r="GKE8" s="2" t="s">
        <v>2</v>
      </c>
      <c r="GKF8" s="2" t="s">
        <v>3</v>
      </c>
      <c r="GKG8" s="2" t="s">
        <v>4</v>
      </c>
      <c r="GKH8" s="2" t="s">
        <v>5</v>
      </c>
      <c r="GKI8" s="2" t="s">
        <v>6</v>
      </c>
      <c r="GKJ8" s="2" t="s">
        <v>7</v>
      </c>
      <c r="GKK8" s="2" t="s">
        <v>8</v>
      </c>
      <c r="GKL8" s="2" t="s">
        <v>9</v>
      </c>
      <c r="GKM8" s="3" t="s">
        <v>10</v>
      </c>
      <c r="GKN8" s="2" t="s">
        <v>11</v>
      </c>
      <c r="GKO8" s="2" t="s">
        <v>12</v>
      </c>
      <c r="GKP8" s="2" t="s">
        <v>13</v>
      </c>
      <c r="GKQ8" s="2" t="s">
        <v>14</v>
      </c>
      <c r="GKR8" s="2" t="s">
        <v>15</v>
      </c>
      <c r="GKS8" s="4" t="s">
        <v>16</v>
      </c>
      <c r="GKT8" s="2" t="s">
        <v>17</v>
      </c>
      <c r="GKU8" s="2" t="s">
        <v>18</v>
      </c>
      <c r="GKV8" s="2" t="s">
        <v>19</v>
      </c>
      <c r="GKW8" s="2" t="s">
        <v>20</v>
      </c>
      <c r="GKX8" s="2" t="s">
        <v>21</v>
      </c>
      <c r="GKY8" s="2" t="s">
        <v>22</v>
      </c>
      <c r="GKZ8" s="2" t="s">
        <v>23</v>
      </c>
      <c r="GLA8" s="2" t="s">
        <v>24</v>
      </c>
      <c r="GLB8" s="2" t="s">
        <v>25</v>
      </c>
      <c r="GLC8" s="2" t="s">
        <v>26</v>
      </c>
      <c r="GLD8" s="2" t="s">
        <v>27</v>
      </c>
      <c r="GLE8" s="2" t="s">
        <v>28</v>
      </c>
      <c r="GLF8" s="2" t="s">
        <v>29</v>
      </c>
      <c r="GLG8" s="2" t="s">
        <v>30</v>
      </c>
      <c r="GLH8" s="2" t="s">
        <v>31</v>
      </c>
      <c r="GLI8" s="2" t="s">
        <v>32</v>
      </c>
      <c r="GLJ8" s="2" t="s">
        <v>33</v>
      </c>
      <c r="GLK8" s="2" t="s">
        <v>34</v>
      </c>
      <c r="GLL8" s="2" t="s">
        <v>35</v>
      </c>
      <c r="GLM8" s="2" t="s">
        <v>36</v>
      </c>
      <c r="GLN8" s="2" t="s">
        <v>37</v>
      </c>
      <c r="GLO8" s="2" t="s">
        <v>38</v>
      </c>
      <c r="GLP8" s="2" t="s">
        <v>39</v>
      </c>
      <c r="GLQ8" s="2" t="s">
        <v>40</v>
      </c>
      <c r="GLR8" s="2" t="s">
        <v>41</v>
      </c>
      <c r="GLS8" s="2" t="s">
        <v>42</v>
      </c>
      <c r="GLT8" s="2" t="s">
        <v>43</v>
      </c>
      <c r="GLU8" s="2" t="s">
        <v>44</v>
      </c>
      <c r="GLV8" s="2" t="s">
        <v>45</v>
      </c>
      <c r="GLW8" s="2" t="s">
        <v>46</v>
      </c>
      <c r="GLX8" s="2" t="s">
        <v>47</v>
      </c>
      <c r="GLY8" s="2" t="s">
        <v>48</v>
      </c>
      <c r="GLZ8" s="2" t="s">
        <v>49</v>
      </c>
      <c r="GMA8" s="2" t="s">
        <v>50</v>
      </c>
      <c r="GMB8" s="2" t="s">
        <v>51</v>
      </c>
      <c r="GMC8" s="2" t="s">
        <v>52</v>
      </c>
      <c r="GMD8" s="2" t="s">
        <v>53</v>
      </c>
      <c r="GME8" s="3" t="s">
        <v>54</v>
      </c>
      <c r="GMF8" s="5" t="s">
        <v>55</v>
      </c>
      <c r="GMG8" s="5" t="s">
        <v>56</v>
      </c>
      <c r="GMH8" s="5" t="s">
        <v>57</v>
      </c>
      <c r="GMI8" s="5" t="s">
        <v>58</v>
      </c>
      <c r="GMJ8" s="5" t="s">
        <v>59</v>
      </c>
      <c r="GMK8" s="4" t="s">
        <v>3396</v>
      </c>
      <c r="GML8" s="4" t="s">
        <v>3397</v>
      </c>
      <c r="GMM8" s="4" t="s">
        <v>3398</v>
      </c>
      <c r="GMN8" s="46" t="s">
        <v>3399</v>
      </c>
      <c r="GMO8" s="1" t="s">
        <v>0</v>
      </c>
      <c r="GMP8" s="2" t="s">
        <v>1</v>
      </c>
      <c r="GMQ8" s="2" t="s">
        <v>2</v>
      </c>
      <c r="GMR8" s="2" t="s">
        <v>3</v>
      </c>
      <c r="GMS8" s="2" t="s">
        <v>4</v>
      </c>
      <c r="GMT8" s="2" t="s">
        <v>5</v>
      </c>
      <c r="GMU8" s="2" t="s">
        <v>6</v>
      </c>
      <c r="GMV8" s="2" t="s">
        <v>7</v>
      </c>
      <c r="GMW8" s="2" t="s">
        <v>8</v>
      </c>
      <c r="GMX8" s="2" t="s">
        <v>9</v>
      </c>
      <c r="GMY8" s="3" t="s">
        <v>10</v>
      </c>
      <c r="GMZ8" s="2" t="s">
        <v>11</v>
      </c>
      <c r="GNA8" s="2" t="s">
        <v>12</v>
      </c>
      <c r="GNB8" s="2" t="s">
        <v>13</v>
      </c>
      <c r="GNC8" s="2" t="s">
        <v>14</v>
      </c>
      <c r="GND8" s="2" t="s">
        <v>15</v>
      </c>
      <c r="GNE8" s="4" t="s">
        <v>16</v>
      </c>
      <c r="GNF8" s="2" t="s">
        <v>17</v>
      </c>
      <c r="GNG8" s="2" t="s">
        <v>18</v>
      </c>
      <c r="GNH8" s="2" t="s">
        <v>19</v>
      </c>
      <c r="GNI8" s="2" t="s">
        <v>20</v>
      </c>
      <c r="GNJ8" s="2" t="s">
        <v>21</v>
      </c>
      <c r="GNK8" s="2" t="s">
        <v>22</v>
      </c>
      <c r="GNL8" s="2" t="s">
        <v>23</v>
      </c>
      <c r="GNM8" s="2" t="s">
        <v>24</v>
      </c>
      <c r="GNN8" s="2" t="s">
        <v>25</v>
      </c>
      <c r="GNO8" s="2" t="s">
        <v>26</v>
      </c>
      <c r="GNP8" s="2" t="s">
        <v>27</v>
      </c>
      <c r="GNQ8" s="2" t="s">
        <v>28</v>
      </c>
      <c r="GNR8" s="2" t="s">
        <v>29</v>
      </c>
      <c r="GNS8" s="2" t="s">
        <v>30</v>
      </c>
      <c r="GNT8" s="2" t="s">
        <v>31</v>
      </c>
      <c r="GNU8" s="2" t="s">
        <v>32</v>
      </c>
      <c r="GNV8" s="2" t="s">
        <v>33</v>
      </c>
      <c r="GNW8" s="2" t="s">
        <v>34</v>
      </c>
      <c r="GNX8" s="2" t="s">
        <v>35</v>
      </c>
      <c r="GNY8" s="2" t="s">
        <v>36</v>
      </c>
      <c r="GNZ8" s="2" t="s">
        <v>37</v>
      </c>
      <c r="GOA8" s="2" t="s">
        <v>38</v>
      </c>
      <c r="GOB8" s="2" t="s">
        <v>39</v>
      </c>
      <c r="GOC8" s="2" t="s">
        <v>40</v>
      </c>
      <c r="GOD8" s="2" t="s">
        <v>41</v>
      </c>
      <c r="GOE8" s="2" t="s">
        <v>42</v>
      </c>
      <c r="GOF8" s="2" t="s">
        <v>43</v>
      </c>
      <c r="GOG8" s="2" t="s">
        <v>44</v>
      </c>
      <c r="GOH8" s="2" t="s">
        <v>45</v>
      </c>
      <c r="GOI8" s="2" t="s">
        <v>46</v>
      </c>
      <c r="GOJ8" s="2" t="s">
        <v>47</v>
      </c>
      <c r="GOK8" s="2" t="s">
        <v>48</v>
      </c>
      <c r="GOL8" s="2" t="s">
        <v>49</v>
      </c>
      <c r="GOM8" s="2" t="s">
        <v>50</v>
      </c>
      <c r="GON8" s="2" t="s">
        <v>51</v>
      </c>
      <c r="GOO8" s="2" t="s">
        <v>52</v>
      </c>
      <c r="GOP8" s="2" t="s">
        <v>53</v>
      </c>
      <c r="GOQ8" s="3" t="s">
        <v>54</v>
      </c>
      <c r="GOR8" s="5" t="s">
        <v>55</v>
      </c>
      <c r="GOS8" s="5" t="s">
        <v>56</v>
      </c>
      <c r="GOT8" s="5" t="s">
        <v>57</v>
      </c>
      <c r="GOU8" s="5" t="s">
        <v>58</v>
      </c>
      <c r="GOV8" s="5" t="s">
        <v>59</v>
      </c>
      <c r="GOW8" s="4" t="s">
        <v>3396</v>
      </c>
      <c r="GOX8" s="4" t="s">
        <v>3397</v>
      </c>
      <c r="GOY8" s="4" t="s">
        <v>3398</v>
      </c>
      <c r="GOZ8" s="46" t="s">
        <v>3399</v>
      </c>
      <c r="GPA8" s="1" t="s">
        <v>0</v>
      </c>
      <c r="GPB8" s="2" t="s">
        <v>1</v>
      </c>
      <c r="GPC8" s="2" t="s">
        <v>2</v>
      </c>
      <c r="GPD8" s="2" t="s">
        <v>3</v>
      </c>
      <c r="GPE8" s="2" t="s">
        <v>4</v>
      </c>
      <c r="GPF8" s="2" t="s">
        <v>5</v>
      </c>
      <c r="GPG8" s="2" t="s">
        <v>6</v>
      </c>
      <c r="GPH8" s="2" t="s">
        <v>7</v>
      </c>
      <c r="GPI8" s="2" t="s">
        <v>8</v>
      </c>
      <c r="GPJ8" s="2" t="s">
        <v>9</v>
      </c>
      <c r="GPK8" s="3" t="s">
        <v>10</v>
      </c>
      <c r="GPL8" s="2" t="s">
        <v>11</v>
      </c>
      <c r="GPM8" s="2" t="s">
        <v>12</v>
      </c>
      <c r="GPN8" s="2" t="s">
        <v>13</v>
      </c>
      <c r="GPO8" s="2" t="s">
        <v>14</v>
      </c>
      <c r="GPP8" s="2" t="s">
        <v>15</v>
      </c>
      <c r="GPQ8" s="4" t="s">
        <v>16</v>
      </c>
      <c r="GPR8" s="2" t="s">
        <v>17</v>
      </c>
      <c r="GPS8" s="2" t="s">
        <v>18</v>
      </c>
      <c r="GPT8" s="2" t="s">
        <v>19</v>
      </c>
      <c r="GPU8" s="2" t="s">
        <v>20</v>
      </c>
      <c r="GPV8" s="2" t="s">
        <v>21</v>
      </c>
      <c r="GPW8" s="2" t="s">
        <v>22</v>
      </c>
      <c r="GPX8" s="2" t="s">
        <v>23</v>
      </c>
      <c r="GPY8" s="2" t="s">
        <v>24</v>
      </c>
      <c r="GPZ8" s="2" t="s">
        <v>25</v>
      </c>
      <c r="GQA8" s="2" t="s">
        <v>26</v>
      </c>
      <c r="GQB8" s="2" t="s">
        <v>27</v>
      </c>
      <c r="GQC8" s="2" t="s">
        <v>28</v>
      </c>
      <c r="GQD8" s="2" t="s">
        <v>29</v>
      </c>
      <c r="GQE8" s="2" t="s">
        <v>30</v>
      </c>
      <c r="GQF8" s="2" t="s">
        <v>31</v>
      </c>
      <c r="GQG8" s="2" t="s">
        <v>32</v>
      </c>
      <c r="GQH8" s="2" t="s">
        <v>33</v>
      </c>
      <c r="GQI8" s="2" t="s">
        <v>34</v>
      </c>
      <c r="GQJ8" s="2" t="s">
        <v>35</v>
      </c>
      <c r="GQK8" s="2" t="s">
        <v>36</v>
      </c>
      <c r="GQL8" s="2" t="s">
        <v>37</v>
      </c>
      <c r="GQM8" s="2" t="s">
        <v>38</v>
      </c>
      <c r="GQN8" s="2" t="s">
        <v>39</v>
      </c>
      <c r="GQO8" s="2" t="s">
        <v>40</v>
      </c>
      <c r="GQP8" s="2" t="s">
        <v>41</v>
      </c>
      <c r="GQQ8" s="2" t="s">
        <v>42</v>
      </c>
      <c r="GQR8" s="2" t="s">
        <v>43</v>
      </c>
      <c r="GQS8" s="2" t="s">
        <v>44</v>
      </c>
      <c r="GQT8" s="2" t="s">
        <v>45</v>
      </c>
      <c r="GQU8" s="2" t="s">
        <v>46</v>
      </c>
      <c r="GQV8" s="2" t="s">
        <v>47</v>
      </c>
      <c r="GQW8" s="2" t="s">
        <v>48</v>
      </c>
      <c r="GQX8" s="2" t="s">
        <v>49</v>
      </c>
      <c r="GQY8" s="2" t="s">
        <v>50</v>
      </c>
      <c r="GQZ8" s="2" t="s">
        <v>51</v>
      </c>
      <c r="GRA8" s="2" t="s">
        <v>52</v>
      </c>
      <c r="GRB8" s="2" t="s">
        <v>53</v>
      </c>
      <c r="GRC8" s="3" t="s">
        <v>54</v>
      </c>
      <c r="GRD8" s="5" t="s">
        <v>55</v>
      </c>
      <c r="GRE8" s="5" t="s">
        <v>56</v>
      </c>
      <c r="GRF8" s="5" t="s">
        <v>57</v>
      </c>
      <c r="GRG8" s="5" t="s">
        <v>58</v>
      </c>
      <c r="GRH8" s="5" t="s">
        <v>59</v>
      </c>
      <c r="GRI8" s="4" t="s">
        <v>3396</v>
      </c>
      <c r="GRJ8" s="4" t="s">
        <v>3397</v>
      </c>
      <c r="GRK8" s="4" t="s">
        <v>3398</v>
      </c>
      <c r="GRL8" s="46" t="s">
        <v>3399</v>
      </c>
      <c r="GRM8" s="1" t="s">
        <v>0</v>
      </c>
      <c r="GRN8" s="2" t="s">
        <v>1</v>
      </c>
      <c r="GRO8" s="2" t="s">
        <v>2</v>
      </c>
      <c r="GRP8" s="2" t="s">
        <v>3</v>
      </c>
      <c r="GRQ8" s="2" t="s">
        <v>4</v>
      </c>
      <c r="GRR8" s="2" t="s">
        <v>5</v>
      </c>
      <c r="GRS8" s="2" t="s">
        <v>6</v>
      </c>
      <c r="GRT8" s="2" t="s">
        <v>7</v>
      </c>
      <c r="GRU8" s="2" t="s">
        <v>8</v>
      </c>
      <c r="GRV8" s="2" t="s">
        <v>9</v>
      </c>
      <c r="GRW8" s="3" t="s">
        <v>10</v>
      </c>
      <c r="GRX8" s="2" t="s">
        <v>11</v>
      </c>
      <c r="GRY8" s="2" t="s">
        <v>12</v>
      </c>
      <c r="GRZ8" s="2" t="s">
        <v>13</v>
      </c>
      <c r="GSA8" s="2" t="s">
        <v>14</v>
      </c>
      <c r="GSB8" s="2" t="s">
        <v>15</v>
      </c>
      <c r="GSC8" s="4" t="s">
        <v>16</v>
      </c>
      <c r="GSD8" s="2" t="s">
        <v>17</v>
      </c>
      <c r="GSE8" s="2" t="s">
        <v>18</v>
      </c>
      <c r="GSF8" s="2" t="s">
        <v>19</v>
      </c>
      <c r="GSG8" s="2" t="s">
        <v>20</v>
      </c>
      <c r="GSH8" s="2" t="s">
        <v>21</v>
      </c>
      <c r="GSI8" s="2" t="s">
        <v>22</v>
      </c>
      <c r="GSJ8" s="2" t="s">
        <v>23</v>
      </c>
      <c r="GSK8" s="2" t="s">
        <v>24</v>
      </c>
      <c r="GSL8" s="2" t="s">
        <v>25</v>
      </c>
      <c r="GSM8" s="2" t="s">
        <v>26</v>
      </c>
      <c r="GSN8" s="2" t="s">
        <v>27</v>
      </c>
      <c r="GSO8" s="2" t="s">
        <v>28</v>
      </c>
      <c r="GSP8" s="2" t="s">
        <v>29</v>
      </c>
      <c r="GSQ8" s="2" t="s">
        <v>30</v>
      </c>
      <c r="GSR8" s="2" t="s">
        <v>31</v>
      </c>
      <c r="GSS8" s="2" t="s">
        <v>32</v>
      </c>
      <c r="GST8" s="2" t="s">
        <v>33</v>
      </c>
      <c r="GSU8" s="2" t="s">
        <v>34</v>
      </c>
      <c r="GSV8" s="2" t="s">
        <v>35</v>
      </c>
      <c r="GSW8" s="2" t="s">
        <v>36</v>
      </c>
      <c r="GSX8" s="2" t="s">
        <v>37</v>
      </c>
      <c r="GSY8" s="2" t="s">
        <v>38</v>
      </c>
      <c r="GSZ8" s="2" t="s">
        <v>39</v>
      </c>
      <c r="GTA8" s="2" t="s">
        <v>40</v>
      </c>
      <c r="GTB8" s="2" t="s">
        <v>41</v>
      </c>
      <c r="GTC8" s="2" t="s">
        <v>42</v>
      </c>
      <c r="GTD8" s="2" t="s">
        <v>43</v>
      </c>
      <c r="GTE8" s="2" t="s">
        <v>44</v>
      </c>
      <c r="GTF8" s="2" t="s">
        <v>45</v>
      </c>
      <c r="GTG8" s="2" t="s">
        <v>46</v>
      </c>
      <c r="GTH8" s="2" t="s">
        <v>47</v>
      </c>
      <c r="GTI8" s="2" t="s">
        <v>48</v>
      </c>
      <c r="GTJ8" s="2" t="s">
        <v>49</v>
      </c>
      <c r="GTK8" s="2" t="s">
        <v>50</v>
      </c>
      <c r="GTL8" s="2" t="s">
        <v>51</v>
      </c>
      <c r="GTM8" s="2" t="s">
        <v>52</v>
      </c>
      <c r="GTN8" s="2" t="s">
        <v>53</v>
      </c>
      <c r="GTO8" s="3" t="s">
        <v>54</v>
      </c>
      <c r="GTP8" s="5" t="s">
        <v>55</v>
      </c>
      <c r="GTQ8" s="5" t="s">
        <v>56</v>
      </c>
      <c r="GTR8" s="5" t="s">
        <v>57</v>
      </c>
      <c r="GTS8" s="5" t="s">
        <v>58</v>
      </c>
      <c r="GTT8" s="5" t="s">
        <v>59</v>
      </c>
      <c r="GTU8" s="4" t="s">
        <v>3396</v>
      </c>
      <c r="GTV8" s="4" t="s">
        <v>3397</v>
      </c>
      <c r="GTW8" s="4" t="s">
        <v>3398</v>
      </c>
      <c r="GTX8" s="46" t="s">
        <v>3399</v>
      </c>
      <c r="GTY8" s="1" t="s">
        <v>0</v>
      </c>
      <c r="GTZ8" s="2" t="s">
        <v>1</v>
      </c>
      <c r="GUA8" s="2" t="s">
        <v>2</v>
      </c>
      <c r="GUB8" s="2" t="s">
        <v>3</v>
      </c>
      <c r="GUC8" s="2" t="s">
        <v>4</v>
      </c>
      <c r="GUD8" s="2" t="s">
        <v>5</v>
      </c>
      <c r="GUE8" s="2" t="s">
        <v>6</v>
      </c>
      <c r="GUF8" s="2" t="s">
        <v>7</v>
      </c>
      <c r="GUG8" s="2" t="s">
        <v>8</v>
      </c>
      <c r="GUH8" s="2" t="s">
        <v>9</v>
      </c>
      <c r="GUI8" s="3" t="s">
        <v>10</v>
      </c>
      <c r="GUJ8" s="2" t="s">
        <v>11</v>
      </c>
      <c r="GUK8" s="2" t="s">
        <v>12</v>
      </c>
      <c r="GUL8" s="2" t="s">
        <v>13</v>
      </c>
      <c r="GUM8" s="2" t="s">
        <v>14</v>
      </c>
      <c r="GUN8" s="2" t="s">
        <v>15</v>
      </c>
      <c r="GUO8" s="4" t="s">
        <v>16</v>
      </c>
      <c r="GUP8" s="2" t="s">
        <v>17</v>
      </c>
      <c r="GUQ8" s="2" t="s">
        <v>18</v>
      </c>
      <c r="GUR8" s="2" t="s">
        <v>19</v>
      </c>
      <c r="GUS8" s="2" t="s">
        <v>20</v>
      </c>
      <c r="GUT8" s="2" t="s">
        <v>21</v>
      </c>
      <c r="GUU8" s="2" t="s">
        <v>22</v>
      </c>
      <c r="GUV8" s="2" t="s">
        <v>23</v>
      </c>
      <c r="GUW8" s="2" t="s">
        <v>24</v>
      </c>
      <c r="GUX8" s="2" t="s">
        <v>25</v>
      </c>
      <c r="GUY8" s="2" t="s">
        <v>26</v>
      </c>
      <c r="GUZ8" s="2" t="s">
        <v>27</v>
      </c>
      <c r="GVA8" s="2" t="s">
        <v>28</v>
      </c>
      <c r="GVB8" s="2" t="s">
        <v>29</v>
      </c>
      <c r="GVC8" s="2" t="s">
        <v>30</v>
      </c>
      <c r="GVD8" s="2" t="s">
        <v>31</v>
      </c>
      <c r="GVE8" s="2" t="s">
        <v>32</v>
      </c>
      <c r="GVF8" s="2" t="s">
        <v>33</v>
      </c>
      <c r="GVG8" s="2" t="s">
        <v>34</v>
      </c>
      <c r="GVH8" s="2" t="s">
        <v>35</v>
      </c>
      <c r="GVI8" s="2" t="s">
        <v>36</v>
      </c>
      <c r="GVJ8" s="2" t="s">
        <v>37</v>
      </c>
      <c r="GVK8" s="2" t="s">
        <v>38</v>
      </c>
      <c r="GVL8" s="2" t="s">
        <v>39</v>
      </c>
      <c r="GVM8" s="2" t="s">
        <v>40</v>
      </c>
      <c r="GVN8" s="2" t="s">
        <v>41</v>
      </c>
      <c r="GVO8" s="2" t="s">
        <v>42</v>
      </c>
      <c r="GVP8" s="2" t="s">
        <v>43</v>
      </c>
      <c r="GVQ8" s="2" t="s">
        <v>44</v>
      </c>
      <c r="GVR8" s="2" t="s">
        <v>45</v>
      </c>
      <c r="GVS8" s="2" t="s">
        <v>46</v>
      </c>
      <c r="GVT8" s="2" t="s">
        <v>47</v>
      </c>
      <c r="GVU8" s="2" t="s">
        <v>48</v>
      </c>
      <c r="GVV8" s="2" t="s">
        <v>49</v>
      </c>
      <c r="GVW8" s="2" t="s">
        <v>50</v>
      </c>
      <c r="GVX8" s="2" t="s">
        <v>51</v>
      </c>
      <c r="GVY8" s="2" t="s">
        <v>52</v>
      </c>
      <c r="GVZ8" s="2" t="s">
        <v>53</v>
      </c>
      <c r="GWA8" s="3" t="s">
        <v>54</v>
      </c>
      <c r="GWB8" s="5" t="s">
        <v>55</v>
      </c>
      <c r="GWC8" s="5" t="s">
        <v>56</v>
      </c>
      <c r="GWD8" s="5" t="s">
        <v>57</v>
      </c>
      <c r="GWE8" s="5" t="s">
        <v>58</v>
      </c>
      <c r="GWF8" s="5" t="s">
        <v>59</v>
      </c>
      <c r="GWG8" s="4" t="s">
        <v>3396</v>
      </c>
      <c r="GWH8" s="4" t="s">
        <v>3397</v>
      </c>
      <c r="GWI8" s="4" t="s">
        <v>3398</v>
      </c>
      <c r="GWJ8" s="46" t="s">
        <v>3399</v>
      </c>
      <c r="GWK8" s="1" t="s">
        <v>0</v>
      </c>
      <c r="GWL8" s="2" t="s">
        <v>1</v>
      </c>
      <c r="GWM8" s="2" t="s">
        <v>2</v>
      </c>
      <c r="GWN8" s="2" t="s">
        <v>3</v>
      </c>
      <c r="GWO8" s="2" t="s">
        <v>4</v>
      </c>
      <c r="GWP8" s="2" t="s">
        <v>5</v>
      </c>
      <c r="GWQ8" s="2" t="s">
        <v>6</v>
      </c>
      <c r="GWR8" s="2" t="s">
        <v>7</v>
      </c>
      <c r="GWS8" s="2" t="s">
        <v>8</v>
      </c>
      <c r="GWT8" s="2" t="s">
        <v>9</v>
      </c>
      <c r="GWU8" s="3" t="s">
        <v>10</v>
      </c>
      <c r="GWV8" s="2" t="s">
        <v>11</v>
      </c>
      <c r="GWW8" s="2" t="s">
        <v>12</v>
      </c>
      <c r="GWX8" s="2" t="s">
        <v>13</v>
      </c>
      <c r="GWY8" s="2" t="s">
        <v>14</v>
      </c>
      <c r="GWZ8" s="2" t="s">
        <v>15</v>
      </c>
      <c r="GXA8" s="4" t="s">
        <v>16</v>
      </c>
      <c r="GXB8" s="2" t="s">
        <v>17</v>
      </c>
      <c r="GXC8" s="2" t="s">
        <v>18</v>
      </c>
      <c r="GXD8" s="2" t="s">
        <v>19</v>
      </c>
      <c r="GXE8" s="2" t="s">
        <v>20</v>
      </c>
      <c r="GXF8" s="2" t="s">
        <v>21</v>
      </c>
      <c r="GXG8" s="2" t="s">
        <v>22</v>
      </c>
      <c r="GXH8" s="2" t="s">
        <v>23</v>
      </c>
      <c r="GXI8" s="2" t="s">
        <v>24</v>
      </c>
      <c r="GXJ8" s="2" t="s">
        <v>25</v>
      </c>
      <c r="GXK8" s="2" t="s">
        <v>26</v>
      </c>
      <c r="GXL8" s="2" t="s">
        <v>27</v>
      </c>
      <c r="GXM8" s="2" t="s">
        <v>28</v>
      </c>
      <c r="GXN8" s="2" t="s">
        <v>29</v>
      </c>
      <c r="GXO8" s="2" t="s">
        <v>30</v>
      </c>
      <c r="GXP8" s="2" t="s">
        <v>31</v>
      </c>
      <c r="GXQ8" s="2" t="s">
        <v>32</v>
      </c>
      <c r="GXR8" s="2" t="s">
        <v>33</v>
      </c>
      <c r="GXS8" s="2" t="s">
        <v>34</v>
      </c>
      <c r="GXT8" s="2" t="s">
        <v>35</v>
      </c>
      <c r="GXU8" s="2" t="s">
        <v>36</v>
      </c>
      <c r="GXV8" s="2" t="s">
        <v>37</v>
      </c>
      <c r="GXW8" s="2" t="s">
        <v>38</v>
      </c>
      <c r="GXX8" s="2" t="s">
        <v>39</v>
      </c>
      <c r="GXY8" s="2" t="s">
        <v>40</v>
      </c>
      <c r="GXZ8" s="2" t="s">
        <v>41</v>
      </c>
      <c r="GYA8" s="2" t="s">
        <v>42</v>
      </c>
      <c r="GYB8" s="2" t="s">
        <v>43</v>
      </c>
      <c r="GYC8" s="2" t="s">
        <v>44</v>
      </c>
      <c r="GYD8" s="2" t="s">
        <v>45</v>
      </c>
      <c r="GYE8" s="2" t="s">
        <v>46</v>
      </c>
      <c r="GYF8" s="2" t="s">
        <v>47</v>
      </c>
      <c r="GYG8" s="2" t="s">
        <v>48</v>
      </c>
      <c r="GYH8" s="2" t="s">
        <v>49</v>
      </c>
      <c r="GYI8" s="2" t="s">
        <v>50</v>
      </c>
      <c r="GYJ8" s="2" t="s">
        <v>51</v>
      </c>
      <c r="GYK8" s="2" t="s">
        <v>52</v>
      </c>
      <c r="GYL8" s="2" t="s">
        <v>53</v>
      </c>
      <c r="GYM8" s="3" t="s">
        <v>54</v>
      </c>
      <c r="GYN8" s="5" t="s">
        <v>55</v>
      </c>
      <c r="GYO8" s="5" t="s">
        <v>56</v>
      </c>
      <c r="GYP8" s="5" t="s">
        <v>57</v>
      </c>
      <c r="GYQ8" s="5" t="s">
        <v>58</v>
      </c>
      <c r="GYR8" s="5" t="s">
        <v>59</v>
      </c>
      <c r="GYS8" s="4" t="s">
        <v>3396</v>
      </c>
      <c r="GYT8" s="4" t="s">
        <v>3397</v>
      </c>
      <c r="GYU8" s="4" t="s">
        <v>3398</v>
      </c>
      <c r="GYV8" s="46" t="s">
        <v>3399</v>
      </c>
      <c r="GYW8" s="1" t="s">
        <v>0</v>
      </c>
      <c r="GYX8" s="2" t="s">
        <v>1</v>
      </c>
      <c r="GYY8" s="2" t="s">
        <v>2</v>
      </c>
      <c r="GYZ8" s="2" t="s">
        <v>3</v>
      </c>
      <c r="GZA8" s="2" t="s">
        <v>4</v>
      </c>
      <c r="GZB8" s="2" t="s">
        <v>5</v>
      </c>
      <c r="GZC8" s="2" t="s">
        <v>6</v>
      </c>
      <c r="GZD8" s="2" t="s">
        <v>7</v>
      </c>
      <c r="GZE8" s="2" t="s">
        <v>8</v>
      </c>
      <c r="GZF8" s="2" t="s">
        <v>9</v>
      </c>
      <c r="GZG8" s="3" t="s">
        <v>10</v>
      </c>
      <c r="GZH8" s="2" t="s">
        <v>11</v>
      </c>
      <c r="GZI8" s="2" t="s">
        <v>12</v>
      </c>
      <c r="GZJ8" s="2" t="s">
        <v>13</v>
      </c>
      <c r="GZK8" s="2" t="s">
        <v>14</v>
      </c>
      <c r="GZL8" s="2" t="s">
        <v>15</v>
      </c>
      <c r="GZM8" s="4" t="s">
        <v>16</v>
      </c>
      <c r="GZN8" s="2" t="s">
        <v>17</v>
      </c>
      <c r="GZO8" s="2" t="s">
        <v>18</v>
      </c>
      <c r="GZP8" s="2" t="s">
        <v>19</v>
      </c>
      <c r="GZQ8" s="2" t="s">
        <v>20</v>
      </c>
      <c r="GZR8" s="2" t="s">
        <v>21</v>
      </c>
      <c r="GZS8" s="2" t="s">
        <v>22</v>
      </c>
      <c r="GZT8" s="2" t="s">
        <v>23</v>
      </c>
      <c r="GZU8" s="2" t="s">
        <v>24</v>
      </c>
      <c r="GZV8" s="2" t="s">
        <v>25</v>
      </c>
      <c r="GZW8" s="2" t="s">
        <v>26</v>
      </c>
      <c r="GZX8" s="2" t="s">
        <v>27</v>
      </c>
      <c r="GZY8" s="2" t="s">
        <v>28</v>
      </c>
      <c r="GZZ8" s="2" t="s">
        <v>29</v>
      </c>
      <c r="HAA8" s="2" t="s">
        <v>30</v>
      </c>
      <c r="HAB8" s="2" t="s">
        <v>31</v>
      </c>
      <c r="HAC8" s="2" t="s">
        <v>32</v>
      </c>
      <c r="HAD8" s="2" t="s">
        <v>33</v>
      </c>
      <c r="HAE8" s="2" t="s">
        <v>34</v>
      </c>
      <c r="HAF8" s="2" t="s">
        <v>35</v>
      </c>
      <c r="HAG8" s="2" t="s">
        <v>36</v>
      </c>
      <c r="HAH8" s="2" t="s">
        <v>37</v>
      </c>
      <c r="HAI8" s="2" t="s">
        <v>38</v>
      </c>
      <c r="HAJ8" s="2" t="s">
        <v>39</v>
      </c>
      <c r="HAK8" s="2" t="s">
        <v>40</v>
      </c>
      <c r="HAL8" s="2" t="s">
        <v>41</v>
      </c>
      <c r="HAM8" s="2" t="s">
        <v>42</v>
      </c>
      <c r="HAN8" s="2" t="s">
        <v>43</v>
      </c>
      <c r="HAO8" s="2" t="s">
        <v>44</v>
      </c>
      <c r="HAP8" s="2" t="s">
        <v>45</v>
      </c>
      <c r="HAQ8" s="2" t="s">
        <v>46</v>
      </c>
      <c r="HAR8" s="2" t="s">
        <v>47</v>
      </c>
      <c r="HAS8" s="2" t="s">
        <v>48</v>
      </c>
      <c r="HAT8" s="2" t="s">
        <v>49</v>
      </c>
      <c r="HAU8" s="2" t="s">
        <v>50</v>
      </c>
      <c r="HAV8" s="2" t="s">
        <v>51</v>
      </c>
      <c r="HAW8" s="2" t="s">
        <v>52</v>
      </c>
      <c r="HAX8" s="2" t="s">
        <v>53</v>
      </c>
      <c r="HAY8" s="3" t="s">
        <v>54</v>
      </c>
      <c r="HAZ8" s="5" t="s">
        <v>55</v>
      </c>
      <c r="HBA8" s="5" t="s">
        <v>56</v>
      </c>
      <c r="HBB8" s="5" t="s">
        <v>57</v>
      </c>
      <c r="HBC8" s="5" t="s">
        <v>58</v>
      </c>
      <c r="HBD8" s="5" t="s">
        <v>59</v>
      </c>
      <c r="HBE8" s="4" t="s">
        <v>3396</v>
      </c>
      <c r="HBF8" s="4" t="s">
        <v>3397</v>
      </c>
      <c r="HBG8" s="4" t="s">
        <v>3398</v>
      </c>
      <c r="HBH8" s="46" t="s">
        <v>3399</v>
      </c>
      <c r="HBI8" s="1" t="s">
        <v>0</v>
      </c>
      <c r="HBJ8" s="2" t="s">
        <v>1</v>
      </c>
      <c r="HBK8" s="2" t="s">
        <v>2</v>
      </c>
      <c r="HBL8" s="2" t="s">
        <v>3</v>
      </c>
      <c r="HBM8" s="2" t="s">
        <v>4</v>
      </c>
      <c r="HBN8" s="2" t="s">
        <v>5</v>
      </c>
      <c r="HBO8" s="2" t="s">
        <v>6</v>
      </c>
      <c r="HBP8" s="2" t="s">
        <v>7</v>
      </c>
      <c r="HBQ8" s="2" t="s">
        <v>8</v>
      </c>
      <c r="HBR8" s="2" t="s">
        <v>9</v>
      </c>
      <c r="HBS8" s="3" t="s">
        <v>10</v>
      </c>
      <c r="HBT8" s="2" t="s">
        <v>11</v>
      </c>
      <c r="HBU8" s="2" t="s">
        <v>12</v>
      </c>
      <c r="HBV8" s="2" t="s">
        <v>13</v>
      </c>
      <c r="HBW8" s="2" t="s">
        <v>14</v>
      </c>
      <c r="HBX8" s="2" t="s">
        <v>15</v>
      </c>
      <c r="HBY8" s="4" t="s">
        <v>16</v>
      </c>
      <c r="HBZ8" s="2" t="s">
        <v>17</v>
      </c>
      <c r="HCA8" s="2" t="s">
        <v>18</v>
      </c>
      <c r="HCB8" s="2" t="s">
        <v>19</v>
      </c>
      <c r="HCC8" s="2" t="s">
        <v>20</v>
      </c>
      <c r="HCD8" s="2" t="s">
        <v>21</v>
      </c>
      <c r="HCE8" s="2" t="s">
        <v>22</v>
      </c>
      <c r="HCF8" s="2" t="s">
        <v>23</v>
      </c>
      <c r="HCG8" s="2" t="s">
        <v>24</v>
      </c>
      <c r="HCH8" s="2" t="s">
        <v>25</v>
      </c>
      <c r="HCI8" s="2" t="s">
        <v>26</v>
      </c>
      <c r="HCJ8" s="2" t="s">
        <v>27</v>
      </c>
      <c r="HCK8" s="2" t="s">
        <v>28</v>
      </c>
      <c r="HCL8" s="2" t="s">
        <v>29</v>
      </c>
      <c r="HCM8" s="2" t="s">
        <v>30</v>
      </c>
      <c r="HCN8" s="2" t="s">
        <v>31</v>
      </c>
      <c r="HCO8" s="2" t="s">
        <v>32</v>
      </c>
      <c r="HCP8" s="2" t="s">
        <v>33</v>
      </c>
      <c r="HCQ8" s="2" t="s">
        <v>34</v>
      </c>
      <c r="HCR8" s="2" t="s">
        <v>35</v>
      </c>
      <c r="HCS8" s="2" t="s">
        <v>36</v>
      </c>
      <c r="HCT8" s="2" t="s">
        <v>37</v>
      </c>
      <c r="HCU8" s="2" t="s">
        <v>38</v>
      </c>
      <c r="HCV8" s="2" t="s">
        <v>39</v>
      </c>
      <c r="HCW8" s="2" t="s">
        <v>40</v>
      </c>
      <c r="HCX8" s="2" t="s">
        <v>41</v>
      </c>
      <c r="HCY8" s="2" t="s">
        <v>42</v>
      </c>
      <c r="HCZ8" s="2" t="s">
        <v>43</v>
      </c>
      <c r="HDA8" s="2" t="s">
        <v>44</v>
      </c>
      <c r="HDB8" s="2" t="s">
        <v>45</v>
      </c>
      <c r="HDC8" s="2" t="s">
        <v>46</v>
      </c>
      <c r="HDD8" s="2" t="s">
        <v>47</v>
      </c>
      <c r="HDE8" s="2" t="s">
        <v>48</v>
      </c>
      <c r="HDF8" s="2" t="s">
        <v>49</v>
      </c>
      <c r="HDG8" s="2" t="s">
        <v>50</v>
      </c>
      <c r="HDH8" s="2" t="s">
        <v>51</v>
      </c>
      <c r="HDI8" s="2" t="s">
        <v>52</v>
      </c>
      <c r="HDJ8" s="2" t="s">
        <v>53</v>
      </c>
      <c r="HDK8" s="3" t="s">
        <v>54</v>
      </c>
      <c r="HDL8" s="5" t="s">
        <v>55</v>
      </c>
      <c r="HDM8" s="5" t="s">
        <v>56</v>
      </c>
      <c r="HDN8" s="5" t="s">
        <v>57</v>
      </c>
      <c r="HDO8" s="5" t="s">
        <v>58</v>
      </c>
      <c r="HDP8" s="5" t="s">
        <v>59</v>
      </c>
      <c r="HDQ8" s="4" t="s">
        <v>3396</v>
      </c>
      <c r="HDR8" s="4" t="s">
        <v>3397</v>
      </c>
      <c r="HDS8" s="4" t="s">
        <v>3398</v>
      </c>
      <c r="HDT8" s="46" t="s">
        <v>3399</v>
      </c>
      <c r="HDU8" s="1" t="s">
        <v>0</v>
      </c>
      <c r="HDV8" s="2" t="s">
        <v>1</v>
      </c>
      <c r="HDW8" s="2" t="s">
        <v>2</v>
      </c>
      <c r="HDX8" s="2" t="s">
        <v>3</v>
      </c>
      <c r="HDY8" s="2" t="s">
        <v>4</v>
      </c>
      <c r="HDZ8" s="2" t="s">
        <v>5</v>
      </c>
      <c r="HEA8" s="2" t="s">
        <v>6</v>
      </c>
      <c r="HEB8" s="2" t="s">
        <v>7</v>
      </c>
      <c r="HEC8" s="2" t="s">
        <v>8</v>
      </c>
      <c r="HED8" s="2" t="s">
        <v>9</v>
      </c>
      <c r="HEE8" s="3" t="s">
        <v>10</v>
      </c>
      <c r="HEF8" s="2" t="s">
        <v>11</v>
      </c>
      <c r="HEG8" s="2" t="s">
        <v>12</v>
      </c>
      <c r="HEH8" s="2" t="s">
        <v>13</v>
      </c>
      <c r="HEI8" s="2" t="s">
        <v>14</v>
      </c>
      <c r="HEJ8" s="2" t="s">
        <v>15</v>
      </c>
      <c r="HEK8" s="4" t="s">
        <v>16</v>
      </c>
      <c r="HEL8" s="2" t="s">
        <v>17</v>
      </c>
      <c r="HEM8" s="2" t="s">
        <v>18</v>
      </c>
      <c r="HEN8" s="2" t="s">
        <v>19</v>
      </c>
      <c r="HEO8" s="2" t="s">
        <v>20</v>
      </c>
      <c r="HEP8" s="2" t="s">
        <v>21</v>
      </c>
      <c r="HEQ8" s="2" t="s">
        <v>22</v>
      </c>
      <c r="HER8" s="2" t="s">
        <v>23</v>
      </c>
      <c r="HES8" s="2" t="s">
        <v>24</v>
      </c>
      <c r="HET8" s="2" t="s">
        <v>25</v>
      </c>
      <c r="HEU8" s="2" t="s">
        <v>26</v>
      </c>
      <c r="HEV8" s="2" t="s">
        <v>27</v>
      </c>
      <c r="HEW8" s="2" t="s">
        <v>28</v>
      </c>
      <c r="HEX8" s="2" t="s">
        <v>29</v>
      </c>
      <c r="HEY8" s="2" t="s">
        <v>30</v>
      </c>
      <c r="HEZ8" s="2" t="s">
        <v>31</v>
      </c>
      <c r="HFA8" s="2" t="s">
        <v>32</v>
      </c>
      <c r="HFB8" s="2" t="s">
        <v>33</v>
      </c>
      <c r="HFC8" s="2" t="s">
        <v>34</v>
      </c>
      <c r="HFD8" s="2" t="s">
        <v>35</v>
      </c>
      <c r="HFE8" s="2" t="s">
        <v>36</v>
      </c>
      <c r="HFF8" s="2" t="s">
        <v>37</v>
      </c>
      <c r="HFG8" s="2" t="s">
        <v>38</v>
      </c>
      <c r="HFH8" s="2" t="s">
        <v>39</v>
      </c>
      <c r="HFI8" s="2" t="s">
        <v>40</v>
      </c>
      <c r="HFJ8" s="2" t="s">
        <v>41</v>
      </c>
      <c r="HFK8" s="2" t="s">
        <v>42</v>
      </c>
      <c r="HFL8" s="2" t="s">
        <v>43</v>
      </c>
      <c r="HFM8" s="2" t="s">
        <v>44</v>
      </c>
      <c r="HFN8" s="2" t="s">
        <v>45</v>
      </c>
      <c r="HFO8" s="2" t="s">
        <v>46</v>
      </c>
      <c r="HFP8" s="2" t="s">
        <v>47</v>
      </c>
      <c r="HFQ8" s="2" t="s">
        <v>48</v>
      </c>
      <c r="HFR8" s="2" t="s">
        <v>49</v>
      </c>
      <c r="HFS8" s="2" t="s">
        <v>50</v>
      </c>
      <c r="HFT8" s="2" t="s">
        <v>51</v>
      </c>
      <c r="HFU8" s="2" t="s">
        <v>52</v>
      </c>
      <c r="HFV8" s="2" t="s">
        <v>53</v>
      </c>
      <c r="HFW8" s="3" t="s">
        <v>54</v>
      </c>
      <c r="HFX8" s="5" t="s">
        <v>55</v>
      </c>
      <c r="HFY8" s="5" t="s">
        <v>56</v>
      </c>
      <c r="HFZ8" s="5" t="s">
        <v>57</v>
      </c>
      <c r="HGA8" s="5" t="s">
        <v>58</v>
      </c>
      <c r="HGB8" s="5" t="s">
        <v>59</v>
      </c>
      <c r="HGC8" s="4" t="s">
        <v>3396</v>
      </c>
      <c r="HGD8" s="4" t="s">
        <v>3397</v>
      </c>
      <c r="HGE8" s="4" t="s">
        <v>3398</v>
      </c>
      <c r="HGF8" s="46" t="s">
        <v>3399</v>
      </c>
      <c r="HGG8" s="1" t="s">
        <v>0</v>
      </c>
      <c r="HGH8" s="2" t="s">
        <v>1</v>
      </c>
      <c r="HGI8" s="2" t="s">
        <v>2</v>
      </c>
      <c r="HGJ8" s="2" t="s">
        <v>3</v>
      </c>
      <c r="HGK8" s="2" t="s">
        <v>4</v>
      </c>
      <c r="HGL8" s="2" t="s">
        <v>5</v>
      </c>
      <c r="HGM8" s="2" t="s">
        <v>6</v>
      </c>
      <c r="HGN8" s="2" t="s">
        <v>7</v>
      </c>
      <c r="HGO8" s="2" t="s">
        <v>8</v>
      </c>
      <c r="HGP8" s="2" t="s">
        <v>9</v>
      </c>
      <c r="HGQ8" s="3" t="s">
        <v>10</v>
      </c>
      <c r="HGR8" s="2" t="s">
        <v>11</v>
      </c>
      <c r="HGS8" s="2" t="s">
        <v>12</v>
      </c>
      <c r="HGT8" s="2" t="s">
        <v>13</v>
      </c>
      <c r="HGU8" s="2" t="s">
        <v>14</v>
      </c>
      <c r="HGV8" s="2" t="s">
        <v>15</v>
      </c>
      <c r="HGW8" s="4" t="s">
        <v>16</v>
      </c>
      <c r="HGX8" s="2" t="s">
        <v>17</v>
      </c>
      <c r="HGY8" s="2" t="s">
        <v>18</v>
      </c>
      <c r="HGZ8" s="2" t="s">
        <v>19</v>
      </c>
      <c r="HHA8" s="2" t="s">
        <v>20</v>
      </c>
      <c r="HHB8" s="2" t="s">
        <v>21</v>
      </c>
      <c r="HHC8" s="2" t="s">
        <v>22</v>
      </c>
      <c r="HHD8" s="2" t="s">
        <v>23</v>
      </c>
      <c r="HHE8" s="2" t="s">
        <v>24</v>
      </c>
      <c r="HHF8" s="2" t="s">
        <v>25</v>
      </c>
      <c r="HHG8" s="2" t="s">
        <v>26</v>
      </c>
      <c r="HHH8" s="2" t="s">
        <v>27</v>
      </c>
      <c r="HHI8" s="2" t="s">
        <v>28</v>
      </c>
      <c r="HHJ8" s="2" t="s">
        <v>29</v>
      </c>
      <c r="HHK8" s="2" t="s">
        <v>30</v>
      </c>
      <c r="HHL8" s="2" t="s">
        <v>31</v>
      </c>
      <c r="HHM8" s="2" t="s">
        <v>32</v>
      </c>
      <c r="HHN8" s="2" t="s">
        <v>33</v>
      </c>
      <c r="HHO8" s="2" t="s">
        <v>34</v>
      </c>
      <c r="HHP8" s="2" t="s">
        <v>35</v>
      </c>
      <c r="HHQ8" s="2" t="s">
        <v>36</v>
      </c>
      <c r="HHR8" s="2" t="s">
        <v>37</v>
      </c>
      <c r="HHS8" s="2" t="s">
        <v>38</v>
      </c>
      <c r="HHT8" s="2" t="s">
        <v>39</v>
      </c>
      <c r="HHU8" s="2" t="s">
        <v>40</v>
      </c>
      <c r="HHV8" s="2" t="s">
        <v>41</v>
      </c>
      <c r="HHW8" s="2" t="s">
        <v>42</v>
      </c>
      <c r="HHX8" s="2" t="s">
        <v>43</v>
      </c>
      <c r="HHY8" s="2" t="s">
        <v>44</v>
      </c>
      <c r="HHZ8" s="2" t="s">
        <v>45</v>
      </c>
      <c r="HIA8" s="2" t="s">
        <v>46</v>
      </c>
      <c r="HIB8" s="2" t="s">
        <v>47</v>
      </c>
      <c r="HIC8" s="2" t="s">
        <v>48</v>
      </c>
      <c r="HID8" s="2" t="s">
        <v>49</v>
      </c>
      <c r="HIE8" s="2" t="s">
        <v>50</v>
      </c>
      <c r="HIF8" s="2" t="s">
        <v>51</v>
      </c>
      <c r="HIG8" s="2" t="s">
        <v>52</v>
      </c>
      <c r="HIH8" s="2" t="s">
        <v>53</v>
      </c>
      <c r="HII8" s="3" t="s">
        <v>54</v>
      </c>
      <c r="HIJ8" s="5" t="s">
        <v>55</v>
      </c>
      <c r="HIK8" s="5" t="s">
        <v>56</v>
      </c>
      <c r="HIL8" s="5" t="s">
        <v>57</v>
      </c>
      <c r="HIM8" s="5" t="s">
        <v>58</v>
      </c>
      <c r="HIN8" s="5" t="s">
        <v>59</v>
      </c>
      <c r="HIO8" s="4" t="s">
        <v>3396</v>
      </c>
      <c r="HIP8" s="4" t="s">
        <v>3397</v>
      </c>
      <c r="HIQ8" s="4" t="s">
        <v>3398</v>
      </c>
      <c r="HIR8" s="46" t="s">
        <v>3399</v>
      </c>
      <c r="HIS8" s="1" t="s">
        <v>0</v>
      </c>
      <c r="HIT8" s="2" t="s">
        <v>1</v>
      </c>
      <c r="HIU8" s="2" t="s">
        <v>2</v>
      </c>
      <c r="HIV8" s="2" t="s">
        <v>3</v>
      </c>
      <c r="HIW8" s="2" t="s">
        <v>4</v>
      </c>
      <c r="HIX8" s="2" t="s">
        <v>5</v>
      </c>
      <c r="HIY8" s="2" t="s">
        <v>6</v>
      </c>
      <c r="HIZ8" s="2" t="s">
        <v>7</v>
      </c>
      <c r="HJA8" s="2" t="s">
        <v>8</v>
      </c>
      <c r="HJB8" s="2" t="s">
        <v>9</v>
      </c>
      <c r="HJC8" s="3" t="s">
        <v>10</v>
      </c>
      <c r="HJD8" s="2" t="s">
        <v>11</v>
      </c>
      <c r="HJE8" s="2" t="s">
        <v>12</v>
      </c>
      <c r="HJF8" s="2" t="s">
        <v>13</v>
      </c>
      <c r="HJG8" s="2" t="s">
        <v>14</v>
      </c>
      <c r="HJH8" s="2" t="s">
        <v>15</v>
      </c>
      <c r="HJI8" s="4" t="s">
        <v>16</v>
      </c>
      <c r="HJJ8" s="2" t="s">
        <v>17</v>
      </c>
      <c r="HJK8" s="2" t="s">
        <v>18</v>
      </c>
      <c r="HJL8" s="2" t="s">
        <v>19</v>
      </c>
      <c r="HJM8" s="2" t="s">
        <v>20</v>
      </c>
      <c r="HJN8" s="2" t="s">
        <v>21</v>
      </c>
      <c r="HJO8" s="2" t="s">
        <v>22</v>
      </c>
      <c r="HJP8" s="2" t="s">
        <v>23</v>
      </c>
      <c r="HJQ8" s="2" t="s">
        <v>24</v>
      </c>
      <c r="HJR8" s="2" t="s">
        <v>25</v>
      </c>
      <c r="HJS8" s="2" t="s">
        <v>26</v>
      </c>
      <c r="HJT8" s="2" t="s">
        <v>27</v>
      </c>
      <c r="HJU8" s="2" t="s">
        <v>28</v>
      </c>
      <c r="HJV8" s="2" t="s">
        <v>29</v>
      </c>
      <c r="HJW8" s="2" t="s">
        <v>30</v>
      </c>
      <c r="HJX8" s="2" t="s">
        <v>31</v>
      </c>
      <c r="HJY8" s="2" t="s">
        <v>32</v>
      </c>
      <c r="HJZ8" s="2" t="s">
        <v>33</v>
      </c>
      <c r="HKA8" s="2" t="s">
        <v>34</v>
      </c>
      <c r="HKB8" s="2" t="s">
        <v>35</v>
      </c>
      <c r="HKC8" s="2" t="s">
        <v>36</v>
      </c>
      <c r="HKD8" s="2" t="s">
        <v>37</v>
      </c>
      <c r="HKE8" s="2" t="s">
        <v>38</v>
      </c>
      <c r="HKF8" s="2" t="s">
        <v>39</v>
      </c>
      <c r="HKG8" s="2" t="s">
        <v>40</v>
      </c>
      <c r="HKH8" s="2" t="s">
        <v>41</v>
      </c>
      <c r="HKI8" s="2" t="s">
        <v>42</v>
      </c>
      <c r="HKJ8" s="2" t="s">
        <v>43</v>
      </c>
      <c r="HKK8" s="2" t="s">
        <v>44</v>
      </c>
      <c r="HKL8" s="2" t="s">
        <v>45</v>
      </c>
      <c r="HKM8" s="2" t="s">
        <v>46</v>
      </c>
      <c r="HKN8" s="2" t="s">
        <v>47</v>
      </c>
      <c r="HKO8" s="2" t="s">
        <v>48</v>
      </c>
      <c r="HKP8" s="2" t="s">
        <v>49</v>
      </c>
      <c r="HKQ8" s="2" t="s">
        <v>50</v>
      </c>
      <c r="HKR8" s="2" t="s">
        <v>51</v>
      </c>
      <c r="HKS8" s="2" t="s">
        <v>52</v>
      </c>
      <c r="HKT8" s="2" t="s">
        <v>53</v>
      </c>
      <c r="HKU8" s="3" t="s">
        <v>54</v>
      </c>
      <c r="HKV8" s="5" t="s">
        <v>55</v>
      </c>
      <c r="HKW8" s="5" t="s">
        <v>56</v>
      </c>
      <c r="HKX8" s="5" t="s">
        <v>57</v>
      </c>
      <c r="HKY8" s="5" t="s">
        <v>58</v>
      </c>
      <c r="HKZ8" s="5" t="s">
        <v>59</v>
      </c>
      <c r="HLA8" s="4" t="s">
        <v>3396</v>
      </c>
      <c r="HLB8" s="4" t="s">
        <v>3397</v>
      </c>
      <c r="HLC8" s="4" t="s">
        <v>3398</v>
      </c>
      <c r="HLD8" s="46" t="s">
        <v>3399</v>
      </c>
      <c r="HLE8" s="1" t="s">
        <v>0</v>
      </c>
      <c r="HLF8" s="2" t="s">
        <v>1</v>
      </c>
      <c r="HLG8" s="2" t="s">
        <v>2</v>
      </c>
      <c r="HLH8" s="2" t="s">
        <v>3</v>
      </c>
      <c r="HLI8" s="2" t="s">
        <v>4</v>
      </c>
      <c r="HLJ8" s="2" t="s">
        <v>5</v>
      </c>
      <c r="HLK8" s="2" t="s">
        <v>6</v>
      </c>
      <c r="HLL8" s="2" t="s">
        <v>7</v>
      </c>
      <c r="HLM8" s="2" t="s">
        <v>8</v>
      </c>
      <c r="HLN8" s="2" t="s">
        <v>9</v>
      </c>
      <c r="HLO8" s="3" t="s">
        <v>10</v>
      </c>
      <c r="HLP8" s="2" t="s">
        <v>11</v>
      </c>
      <c r="HLQ8" s="2" t="s">
        <v>12</v>
      </c>
      <c r="HLR8" s="2" t="s">
        <v>13</v>
      </c>
      <c r="HLS8" s="2" t="s">
        <v>14</v>
      </c>
      <c r="HLT8" s="2" t="s">
        <v>15</v>
      </c>
      <c r="HLU8" s="4" t="s">
        <v>16</v>
      </c>
      <c r="HLV8" s="2" t="s">
        <v>17</v>
      </c>
      <c r="HLW8" s="2" t="s">
        <v>18</v>
      </c>
      <c r="HLX8" s="2" t="s">
        <v>19</v>
      </c>
      <c r="HLY8" s="2" t="s">
        <v>20</v>
      </c>
      <c r="HLZ8" s="2" t="s">
        <v>21</v>
      </c>
      <c r="HMA8" s="2" t="s">
        <v>22</v>
      </c>
      <c r="HMB8" s="2" t="s">
        <v>23</v>
      </c>
      <c r="HMC8" s="2" t="s">
        <v>24</v>
      </c>
      <c r="HMD8" s="2" t="s">
        <v>25</v>
      </c>
      <c r="HME8" s="2" t="s">
        <v>26</v>
      </c>
      <c r="HMF8" s="2" t="s">
        <v>27</v>
      </c>
      <c r="HMG8" s="2" t="s">
        <v>28</v>
      </c>
      <c r="HMH8" s="2" t="s">
        <v>29</v>
      </c>
      <c r="HMI8" s="2" t="s">
        <v>30</v>
      </c>
      <c r="HMJ8" s="2" t="s">
        <v>31</v>
      </c>
      <c r="HMK8" s="2" t="s">
        <v>32</v>
      </c>
      <c r="HML8" s="2" t="s">
        <v>33</v>
      </c>
      <c r="HMM8" s="2" t="s">
        <v>34</v>
      </c>
      <c r="HMN8" s="2" t="s">
        <v>35</v>
      </c>
      <c r="HMO8" s="2" t="s">
        <v>36</v>
      </c>
      <c r="HMP8" s="2" t="s">
        <v>37</v>
      </c>
      <c r="HMQ8" s="2" t="s">
        <v>38</v>
      </c>
      <c r="HMR8" s="2" t="s">
        <v>39</v>
      </c>
      <c r="HMS8" s="2" t="s">
        <v>40</v>
      </c>
      <c r="HMT8" s="2" t="s">
        <v>41</v>
      </c>
      <c r="HMU8" s="2" t="s">
        <v>42</v>
      </c>
      <c r="HMV8" s="2" t="s">
        <v>43</v>
      </c>
      <c r="HMW8" s="2" t="s">
        <v>44</v>
      </c>
      <c r="HMX8" s="2" t="s">
        <v>45</v>
      </c>
      <c r="HMY8" s="2" t="s">
        <v>46</v>
      </c>
      <c r="HMZ8" s="2" t="s">
        <v>47</v>
      </c>
      <c r="HNA8" s="2" t="s">
        <v>48</v>
      </c>
      <c r="HNB8" s="2" t="s">
        <v>49</v>
      </c>
      <c r="HNC8" s="2" t="s">
        <v>50</v>
      </c>
      <c r="HND8" s="2" t="s">
        <v>51</v>
      </c>
      <c r="HNE8" s="2" t="s">
        <v>52</v>
      </c>
      <c r="HNF8" s="2" t="s">
        <v>53</v>
      </c>
      <c r="HNG8" s="3" t="s">
        <v>54</v>
      </c>
      <c r="HNH8" s="5" t="s">
        <v>55</v>
      </c>
      <c r="HNI8" s="5" t="s">
        <v>56</v>
      </c>
      <c r="HNJ8" s="5" t="s">
        <v>57</v>
      </c>
      <c r="HNK8" s="5" t="s">
        <v>58</v>
      </c>
      <c r="HNL8" s="5" t="s">
        <v>59</v>
      </c>
      <c r="HNM8" s="4" t="s">
        <v>3396</v>
      </c>
      <c r="HNN8" s="4" t="s">
        <v>3397</v>
      </c>
      <c r="HNO8" s="4" t="s">
        <v>3398</v>
      </c>
      <c r="HNP8" s="46" t="s">
        <v>3399</v>
      </c>
      <c r="HNQ8" s="1" t="s">
        <v>0</v>
      </c>
      <c r="HNR8" s="2" t="s">
        <v>1</v>
      </c>
      <c r="HNS8" s="2" t="s">
        <v>2</v>
      </c>
      <c r="HNT8" s="2" t="s">
        <v>3</v>
      </c>
      <c r="HNU8" s="2" t="s">
        <v>4</v>
      </c>
      <c r="HNV8" s="2" t="s">
        <v>5</v>
      </c>
      <c r="HNW8" s="2" t="s">
        <v>6</v>
      </c>
      <c r="HNX8" s="2" t="s">
        <v>7</v>
      </c>
      <c r="HNY8" s="2" t="s">
        <v>8</v>
      </c>
      <c r="HNZ8" s="2" t="s">
        <v>9</v>
      </c>
      <c r="HOA8" s="3" t="s">
        <v>10</v>
      </c>
      <c r="HOB8" s="2" t="s">
        <v>11</v>
      </c>
      <c r="HOC8" s="2" t="s">
        <v>12</v>
      </c>
      <c r="HOD8" s="2" t="s">
        <v>13</v>
      </c>
      <c r="HOE8" s="2" t="s">
        <v>14</v>
      </c>
      <c r="HOF8" s="2" t="s">
        <v>15</v>
      </c>
      <c r="HOG8" s="4" t="s">
        <v>16</v>
      </c>
      <c r="HOH8" s="2" t="s">
        <v>17</v>
      </c>
      <c r="HOI8" s="2" t="s">
        <v>18</v>
      </c>
      <c r="HOJ8" s="2" t="s">
        <v>19</v>
      </c>
      <c r="HOK8" s="2" t="s">
        <v>20</v>
      </c>
      <c r="HOL8" s="2" t="s">
        <v>21</v>
      </c>
      <c r="HOM8" s="2" t="s">
        <v>22</v>
      </c>
      <c r="HON8" s="2" t="s">
        <v>23</v>
      </c>
      <c r="HOO8" s="2" t="s">
        <v>24</v>
      </c>
      <c r="HOP8" s="2" t="s">
        <v>25</v>
      </c>
      <c r="HOQ8" s="2" t="s">
        <v>26</v>
      </c>
      <c r="HOR8" s="2" t="s">
        <v>27</v>
      </c>
      <c r="HOS8" s="2" t="s">
        <v>28</v>
      </c>
      <c r="HOT8" s="2" t="s">
        <v>29</v>
      </c>
      <c r="HOU8" s="2" t="s">
        <v>30</v>
      </c>
      <c r="HOV8" s="2" t="s">
        <v>31</v>
      </c>
      <c r="HOW8" s="2" t="s">
        <v>32</v>
      </c>
      <c r="HOX8" s="2" t="s">
        <v>33</v>
      </c>
      <c r="HOY8" s="2" t="s">
        <v>34</v>
      </c>
      <c r="HOZ8" s="2" t="s">
        <v>35</v>
      </c>
      <c r="HPA8" s="2" t="s">
        <v>36</v>
      </c>
      <c r="HPB8" s="2" t="s">
        <v>37</v>
      </c>
      <c r="HPC8" s="2" t="s">
        <v>38</v>
      </c>
      <c r="HPD8" s="2" t="s">
        <v>39</v>
      </c>
      <c r="HPE8" s="2" t="s">
        <v>40</v>
      </c>
      <c r="HPF8" s="2" t="s">
        <v>41</v>
      </c>
      <c r="HPG8" s="2" t="s">
        <v>42</v>
      </c>
      <c r="HPH8" s="2" t="s">
        <v>43</v>
      </c>
      <c r="HPI8" s="2" t="s">
        <v>44</v>
      </c>
      <c r="HPJ8" s="2" t="s">
        <v>45</v>
      </c>
      <c r="HPK8" s="2" t="s">
        <v>46</v>
      </c>
      <c r="HPL8" s="2" t="s">
        <v>47</v>
      </c>
      <c r="HPM8" s="2" t="s">
        <v>48</v>
      </c>
      <c r="HPN8" s="2" t="s">
        <v>49</v>
      </c>
      <c r="HPO8" s="2" t="s">
        <v>50</v>
      </c>
      <c r="HPP8" s="2" t="s">
        <v>51</v>
      </c>
      <c r="HPQ8" s="2" t="s">
        <v>52</v>
      </c>
      <c r="HPR8" s="2" t="s">
        <v>53</v>
      </c>
      <c r="HPS8" s="3" t="s">
        <v>54</v>
      </c>
      <c r="HPT8" s="5" t="s">
        <v>55</v>
      </c>
      <c r="HPU8" s="5" t="s">
        <v>56</v>
      </c>
      <c r="HPV8" s="5" t="s">
        <v>57</v>
      </c>
      <c r="HPW8" s="5" t="s">
        <v>58</v>
      </c>
      <c r="HPX8" s="5" t="s">
        <v>59</v>
      </c>
      <c r="HPY8" s="4" t="s">
        <v>3396</v>
      </c>
      <c r="HPZ8" s="4" t="s">
        <v>3397</v>
      </c>
      <c r="HQA8" s="4" t="s">
        <v>3398</v>
      </c>
      <c r="HQB8" s="46" t="s">
        <v>3399</v>
      </c>
      <c r="HQC8" s="1" t="s">
        <v>0</v>
      </c>
      <c r="HQD8" s="2" t="s">
        <v>1</v>
      </c>
      <c r="HQE8" s="2" t="s">
        <v>2</v>
      </c>
      <c r="HQF8" s="2" t="s">
        <v>3</v>
      </c>
      <c r="HQG8" s="2" t="s">
        <v>4</v>
      </c>
      <c r="HQH8" s="2" t="s">
        <v>5</v>
      </c>
      <c r="HQI8" s="2" t="s">
        <v>6</v>
      </c>
      <c r="HQJ8" s="2" t="s">
        <v>7</v>
      </c>
      <c r="HQK8" s="2" t="s">
        <v>8</v>
      </c>
      <c r="HQL8" s="2" t="s">
        <v>9</v>
      </c>
      <c r="HQM8" s="3" t="s">
        <v>10</v>
      </c>
      <c r="HQN8" s="2" t="s">
        <v>11</v>
      </c>
      <c r="HQO8" s="2" t="s">
        <v>12</v>
      </c>
      <c r="HQP8" s="2" t="s">
        <v>13</v>
      </c>
      <c r="HQQ8" s="2" t="s">
        <v>14</v>
      </c>
      <c r="HQR8" s="2" t="s">
        <v>15</v>
      </c>
      <c r="HQS8" s="4" t="s">
        <v>16</v>
      </c>
      <c r="HQT8" s="2" t="s">
        <v>17</v>
      </c>
      <c r="HQU8" s="2" t="s">
        <v>18</v>
      </c>
      <c r="HQV8" s="2" t="s">
        <v>19</v>
      </c>
      <c r="HQW8" s="2" t="s">
        <v>20</v>
      </c>
      <c r="HQX8" s="2" t="s">
        <v>21</v>
      </c>
      <c r="HQY8" s="2" t="s">
        <v>22</v>
      </c>
      <c r="HQZ8" s="2" t="s">
        <v>23</v>
      </c>
      <c r="HRA8" s="2" t="s">
        <v>24</v>
      </c>
      <c r="HRB8" s="2" t="s">
        <v>25</v>
      </c>
      <c r="HRC8" s="2" t="s">
        <v>26</v>
      </c>
      <c r="HRD8" s="2" t="s">
        <v>27</v>
      </c>
      <c r="HRE8" s="2" t="s">
        <v>28</v>
      </c>
      <c r="HRF8" s="2" t="s">
        <v>29</v>
      </c>
      <c r="HRG8" s="2" t="s">
        <v>30</v>
      </c>
      <c r="HRH8" s="2" t="s">
        <v>31</v>
      </c>
      <c r="HRI8" s="2" t="s">
        <v>32</v>
      </c>
      <c r="HRJ8" s="2" t="s">
        <v>33</v>
      </c>
      <c r="HRK8" s="2" t="s">
        <v>34</v>
      </c>
      <c r="HRL8" s="2" t="s">
        <v>35</v>
      </c>
      <c r="HRM8" s="2" t="s">
        <v>36</v>
      </c>
      <c r="HRN8" s="2" t="s">
        <v>37</v>
      </c>
      <c r="HRO8" s="2" t="s">
        <v>38</v>
      </c>
      <c r="HRP8" s="2" t="s">
        <v>39</v>
      </c>
      <c r="HRQ8" s="2" t="s">
        <v>40</v>
      </c>
      <c r="HRR8" s="2" t="s">
        <v>41</v>
      </c>
      <c r="HRS8" s="2" t="s">
        <v>42</v>
      </c>
      <c r="HRT8" s="2" t="s">
        <v>43</v>
      </c>
      <c r="HRU8" s="2" t="s">
        <v>44</v>
      </c>
      <c r="HRV8" s="2" t="s">
        <v>45</v>
      </c>
      <c r="HRW8" s="2" t="s">
        <v>46</v>
      </c>
      <c r="HRX8" s="2" t="s">
        <v>47</v>
      </c>
      <c r="HRY8" s="2" t="s">
        <v>48</v>
      </c>
      <c r="HRZ8" s="2" t="s">
        <v>49</v>
      </c>
      <c r="HSA8" s="2" t="s">
        <v>50</v>
      </c>
      <c r="HSB8" s="2" t="s">
        <v>51</v>
      </c>
      <c r="HSC8" s="2" t="s">
        <v>52</v>
      </c>
      <c r="HSD8" s="2" t="s">
        <v>53</v>
      </c>
      <c r="HSE8" s="3" t="s">
        <v>54</v>
      </c>
      <c r="HSF8" s="5" t="s">
        <v>55</v>
      </c>
      <c r="HSG8" s="5" t="s">
        <v>56</v>
      </c>
      <c r="HSH8" s="5" t="s">
        <v>57</v>
      </c>
      <c r="HSI8" s="5" t="s">
        <v>58</v>
      </c>
      <c r="HSJ8" s="5" t="s">
        <v>59</v>
      </c>
      <c r="HSK8" s="4" t="s">
        <v>3396</v>
      </c>
      <c r="HSL8" s="4" t="s">
        <v>3397</v>
      </c>
      <c r="HSM8" s="4" t="s">
        <v>3398</v>
      </c>
      <c r="HSN8" s="46" t="s">
        <v>3399</v>
      </c>
      <c r="HSO8" s="1" t="s">
        <v>0</v>
      </c>
      <c r="HSP8" s="2" t="s">
        <v>1</v>
      </c>
      <c r="HSQ8" s="2" t="s">
        <v>2</v>
      </c>
      <c r="HSR8" s="2" t="s">
        <v>3</v>
      </c>
      <c r="HSS8" s="2" t="s">
        <v>4</v>
      </c>
      <c r="HST8" s="2" t="s">
        <v>5</v>
      </c>
      <c r="HSU8" s="2" t="s">
        <v>6</v>
      </c>
      <c r="HSV8" s="2" t="s">
        <v>7</v>
      </c>
      <c r="HSW8" s="2" t="s">
        <v>8</v>
      </c>
      <c r="HSX8" s="2" t="s">
        <v>9</v>
      </c>
      <c r="HSY8" s="3" t="s">
        <v>10</v>
      </c>
      <c r="HSZ8" s="2" t="s">
        <v>11</v>
      </c>
      <c r="HTA8" s="2" t="s">
        <v>12</v>
      </c>
      <c r="HTB8" s="2" t="s">
        <v>13</v>
      </c>
      <c r="HTC8" s="2" t="s">
        <v>14</v>
      </c>
      <c r="HTD8" s="2" t="s">
        <v>15</v>
      </c>
      <c r="HTE8" s="4" t="s">
        <v>16</v>
      </c>
      <c r="HTF8" s="2" t="s">
        <v>17</v>
      </c>
      <c r="HTG8" s="2" t="s">
        <v>18</v>
      </c>
      <c r="HTH8" s="2" t="s">
        <v>19</v>
      </c>
      <c r="HTI8" s="2" t="s">
        <v>20</v>
      </c>
      <c r="HTJ8" s="2" t="s">
        <v>21</v>
      </c>
      <c r="HTK8" s="2" t="s">
        <v>22</v>
      </c>
      <c r="HTL8" s="2" t="s">
        <v>23</v>
      </c>
      <c r="HTM8" s="2" t="s">
        <v>24</v>
      </c>
      <c r="HTN8" s="2" t="s">
        <v>25</v>
      </c>
      <c r="HTO8" s="2" t="s">
        <v>26</v>
      </c>
      <c r="HTP8" s="2" t="s">
        <v>27</v>
      </c>
      <c r="HTQ8" s="2" t="s">
        <v>28</v>
      </c>
      <c r="HTR8" s="2" t="s">
        <v>29</v>
      </c>
      <c r="HTS8" s="2" t="s">
        <v>30</v>
      </c>
      <c r="HTT8" s="2" t="s">
        <v>31</v>
      </c>
      <c r="HTU8" s="2" t="s">
        <v>32</v>
      </c>
      <c r="HTV8" s="2" t="s">
        <v>33</v>
      </c>
      <c r="HTW8" s="2" t="s">
        <v>34</v>
      </c>
      <c r="HTX8" s="2" t="s">
        <v>35</v>
      </c>
      <c r="HTY8" s="2" t="s">
        <v>36</v>
      </c>
      <c r="HTZ8" s="2" t="s">
        <v>37</v>
      </c>
      <c r="HUA8" s="2" t="s">
        <v>38</v>
      </c>
      <c r="HUB8" s="2" t="s">
        <v>39</v>
      </c>
      <c r="HUC8" s="2" t="s">
        <v>40</v>
      </c>
      <c r="HUD8" s="2" t="s">
        <v>41</v>
      </c>
      <c r="HUE8" s="2" t="s">
        <v>42</v>
      </c>
      <c r="HUF8" s="2" t="s">
        <v>43</v>
      </c>
      <c r="HUG8" s="2" t="s">
        <v>44</v>
      </c>
      <c r="HUH8" s="2" t="s">
        <v>45</v>
      </c>
      <c r="HUI8" s="2" t="s">
        <v>46</v>
      </c>
      <c r="HUJ8" s="2" t="s">
        <v>47</v>
      </c>
      <c r="HUK8" s="2" t="s">
        <v>48</v>
      </c>
      <c r="HUL8" s="2" t="s">
        <v>49</v>
      </c>
      <c r="HUM8" s="2" t="s">
        <v>50</v>
      </c>
      <c r="HUN8" s="2" t="s">
        <v>51</v>
      </c>
      <c r="HUO8" s="2" t="s">
        <v>52</v>
      </c>
      <c r="HUP8" s="2" t="s">
        <v>53</v>
      </c>
      <c r="HUQ8" s="3" t="s">
        <v>54</v>
      </c>
      <c r="HUR8" s="5" t="s">
        <v>55</v>
      </c>
      <c r="HUS8" s="5" t="s">
        <v>56</v>
      </c>
      <c r="HUT8" s="5" t="s">
        <v>57</v>
      </c>
      <c r="HUU8" s="5" t="s">
        <v>58</v>
      </c>
      <c r="HUV8" s="5" t="s">
        <v>59</v>
      </c>
      <c r="HUW8" s="4" t="s">
        <v>3396</v>
      </c>
      <c r="HUX8" s="4" t="s">
        <v>3397</v>
      </c>
      <c r="HUY8" s="4" t="s">
        <v>3398</v>
      </c>
      <c r="HUZ8" s="46" t="s">
        <v>3399</v>
      </c>
      <c r="HVA8" s="1" t="s">
        <v>0</v>
      </c>
      <c r="HVB8" s="2" t="s">
        <v>1</v>
      </c>
      <c r="HVC8" s="2" t="s">
        <v>2</v>
      </c>
      <c r="HVD8" s="2" t="s">
        <v>3</v>
      </c>
      <c r="HVE8" s="2" t="s">
        <v>4</v>
      </c>
      <c r="HVF8" s="2" t="s">
        <v>5</v>
      </c>
      <c r="HVG8" s="2" t="s">
        <v>6</v>
      </c>
      <c r="HVH8" s="2" t="s">
        <v>7</v>
      </c>
      <c r="HVI8" s="2" t="s">
        <v>8</v>
      </c>
      <c r="HVJ8" s="2" t="s">
        <v>9</v>
      </c>
      <c r="HVK8" s="3" t="s">
        <v>10</v>
      </c>
      <c r="HVL8" s="2" t="s">
        <v>11</v>
      </c>
      <c r="HVM8" s="2" t="s">
        <v>12</v>
      </c>
      <c r="HVN8" s="2" t="s">
        <v>13</v>
      </c>
      <c r="HVO8" s="2" t="s">
        <v>14</v>
      </c>
      <c r="HVP8" s="2" t="s">
        <v>15</v>
      </c>
      <c r="HVQ8" s="4" t="s">
        <v>16</v>
      </c>
      <c r="HVR8" s="2" t="s">
        <v>17</v>
      </c>
      <c r="HVS8" s="2" t="s">
        <v>18</v>
      </c>
      <c r="HVT8" s="2" t="s">
        <v>19</v>
      </c>
      <c r="HVU8" s="2" t="s">
        <v>20</v>
      </c>
      <c r="HVV8" s="2" t="s">
        <v>21</v>
      </c>
      <c r="HVW8" s="2" t="s">
        <v>22</v>
      </c>
      <c r="HVX8" s="2" t="s">
        <v>23</v>
      </c>
      <c r="HVY8" s="2" t="s">
        <v>24</v>
      </c>
      <c r="HVZ8" s="2" t="s">
        <v>25</v>
      </c>
      <c r="HWA8" s="2" t="s">
        <v>26</v>
      </c>
      <c r="HWB8" s="2" t="s">
        <v>27</v>
      </c>
      <c r="HWC8" s="2" t="s">
        <v>28</v>
      </c>
      <c r="HWD8" s="2" t="s">
        <v>29</v>
      </c>
      <c r="HWE8" s="2" t="s">
        <v>30</v>
      </c>
      <c r="HWF8" s="2" t="s">
        <v>31</v>
      </c>
      <c r="HWG8" s="2" t="s">
        <v>32</v>
      </c>
      <c r="HWH8" s="2" t="s">
        <v>33</v>
      </c>
      <c r="HWI8" s="2" t="s">
        <v>34</v>
      </c>
      <c r="HWJ8" s="2" t="s">
        <v>35</v>
      </c>
      <c r="HWK8" s="2" t="s">
        <v>36</v>
      </c>
      <c r="HWL8" s="2" t="s">
        <v>37</v>
      </c>
      <c r="HWM8" s="2" t="s">
        <v>38</v>
      </c>
      <c r="HWN8" s="2" t="s">
        <v>39</v>
      </c>
      <c r="HWO8" s="2" t="s">
        <v>40</v>
      </c>
      <c r="HWP8" s="2" t="s">
        <v>41</v>
      </c>
      <c r="HWQ8" s="2" t="s">
        <v>42</v>
      </c>
      <c r="HWR8" s="2" t="s">
        <v>43</v>
      </c>
      <c r="HWS8" s="2" t="s">
        <v>44</v>
      </c>
      <c r="HWT8" s="2" t="s">
        <v>45</v>
      </c>
      <c r="HWU8" s="2" t="s">
        <v>46</v>
      </c>
      <c r="HWV8" s="2" t="s">
        <v>47</v>
      </c>
      <c r="HWW8" s="2" t="s">
        <v>48</v>
      </c>
      <c r="HWX8" s="2" t="s">
        <v>49</v>
      </c>
      <c r="HWY8" s="2" t="s">
        <v>50</v>
      </c>
      <c r="HWZ8" s="2" t="s">
        <v>51</v>
      </c>
      <c r="HXA8" s="2" t="s">
        <v>52</v>
      </c>
      <c r="HXB8" s="2" t="s">
        <v>53</v>
      </c>
      <c r="HXC8" s="3" t="s">
        <v>54</v>
      </c>
      <c r="HXD8" s="5" t="s">
        <v>55</v>
      </c>
      <c r="HXE8" s="5" t="s">
        <v>56</v>
      </c>
      <c r="HXF8" s="5" t="s">
        <v>57</v>
      </c>
      <c r="HXG8" s="5" t="s">
        <v>58</v>
      </c>
      <c r="HXH8" s="5" t="s">
        <v>59</v>
      </c>
      <c r="HXI8" s="4" t="s">
        <v>3396</v>
      </c>
      <c r="HXJ8" s="4" t="s">
        <v>3397</v>
      </c>
      <c r="HXK8" s="4" t="s">
        <v>3398</v>
      </c>
      <c r="HXL8" s="46" t="s">
        <v>3399</v>
      </c>
      <c r="HXM8" s="1" t="s">
        <v>0</v>
      </c>
      <c r="HXN8" s="2" t="s">
        <v>1</v>
      </c>
      <c r="HXO8" s="2" t="s">
        <v>2</v>
      </c>
      <c r="HXP8" s="2" t="s">
        <v>3</v>
      </c>
      <c r="HXQ8" s="2" t="s">
        <v>4</v>
      </c>
      <c r="HXR8" s="2" t="s">
        <v>5</v>
      </c>
      <c r="HXS8" s="2" t="s">
        <v>6</v>
      </c>
      <c r="HXT8" s="2" t="s">
        <v>7</v>
      </c>
      <c r="HXU8" s="2" t="s">
        <v>8</v>
      </c>
      <c r="HXV8" s="2" t="s">
        <v>9</v>
      </c>
      <c r="HXW8" s="3" t="s">
        <v>10</v>
      </c>
      <c r="HXX8" s="2" t="s">
        <v>11</v>
      </c>
      <c r="HXY8" s="2" t="s">
        <v>12</v>
      </c>
      <c r="HXZ8" s="2" t="s">
        <v>13</v>
      </c>
      <c r="HYA8" s="2" t="s">
        <v>14</v>
      </c>
      <c r="HYB8" s="2" t="s">
        <v>15</v>
      </c>
      <c r="HYC8" s="4" t="s">
        <v>16</v>
      </c>
      <c r="HYD8" s="2" t="s">
        <v>17</v>
      </c>
      <c r="HYE8" s="2" t="s">
        <v>18</v>
      </c>
      <c r="HYF8" s="2" t="s">
        <v>19</v>
      </c>
      <c r="HYG8" s="2" t="s">
        <v>20</v>
      </c>
      <c r="HYH8" s="2" t="s">
        <v>21</v>
      </c>
      <c r="HYI8" s="2" t="s">
        <v>22</v>
      </c>
      <c r="HYJ8" s="2" t="s">
        <v>23</v>
      </c>
      <c r="HYK8" s="2" t="s">
        <v>24</v>
      </c>
      <c r="HYL8" s="2" t="s">
        <v>25</v>
      </c>
      <c r="HYM8" s="2" t="s">
        <v>26</v>
      </c>
      <c r="HYN8" s="2" t="s">
        <v>27</v>
      </c>
      <c r="HYO8" s="2" t="s">
        <v>28</v>
      </c>
      <c r="HYP8" s="2" t="s">
        <v>29</v>
      </c>
      <c r="HYQ8" s="2" t="s">
        <v>30</v>
      </c>
      <c r="HYR8" s="2" t="s">
        <v>31</v>
      </c>
      <c r="HYS8" s="2" t="s">
        <v>32</v>
      </c>
      <c r="HYT8" s="2" t="s">
        <v>33</v>
      </c>
      <c r="HYU8" s="2" t="s">
        <v>34</v>
      </c>
      <c r="HYV8" s="2" t="s">
        <v>35</v>
      </c>
      <c r="HYW8" s="2" t="s">
        <v>36</v>
      </c>
      <c r="HYX8" s="2" t="s">
        <v>37</v>
      </c>
      <c r="HYY8" s="2" t="s">
        <v>38</v>
      </c>
      <c r="HYZ8" s="2" t="s">
        <v>39</v>
      </c>
      <c r="HZA8" s="2" t="s">
        <v>40</v>
      </c>
      <c r="HZB8" s="2" t="s">
        <v>41</v>
      </c>
      <c r="HZC8" s="2" t="s">
        <v>42</v>
      </c>
      <c r="HZD8" s="2" t="s">
        <v>43</v>
      </c>
      <c r="HZE8" s="2" t="s">
        <v>44</v>
      </c>
      <c r="HZF8" s="2" t="s">
        <v>45</v>
      </c>
      <c r="HZG8" s="2" t="s">
        <v>46</v>
      </c>
      <c r="HZH8" s="2" t="s">
        <v>47</v>
      </c>
      <c r="HZI8" s="2" t="s">
        <v>48</v>
      </c>
      <c r="HZJ8" s="2" t="s">
        <v>49</v>
      </c>
      <c r="HZK8" s="2" t="s">
        <v>50</v>
      </c>
      <c r="HZL8" s="2" t="s">
        <v>51</v>
      </c>
      <c r="HZM8" s="2" t="s">
        <v>52</v>
      </c>
      <c r="HZN8" s="2" t="s">
        <v>53</v>
      </c>
      <c r="HZO8" s="3" t="s">
        <v>54</v>
      </c>
      <c r="HZP8" s="5" t="s">
        <v>55</v>
      </c>
      <c r="HZQ8" s="5" t="s">
        <v>56</v>
      </c>
      <c r="HZR8" s="5" t="s">
        <v>57</v>
      </c>
      <c r="HZS8" s="5" t="s">
        <v>58</v>
      </c>
      <c r="HZT8" s="5" t="s">
        <v>59</v>
      </c>
      <c r="HZU8" s="4" t="s">
        <v>3396</v>
      </c>
      <c r="HZV8" s="4" t="s">
        <v>3397</v>
      </c>
      <c r="HZW8" s="4" t="s">
        <v>3398</v>
      </c>
      <c r="HZX8" s="46" t="s">
        <v>3399</v>
      </c>
      <c r="HZY8" s="1" t="s">
        <v>0</v>
      </c>
      <c r="HZZ8" s="2" t="s">
        <v>1</v>
      </c>
      <c r="IAA8" s="2" t="s">
        <v>2</v>
      </c>
      <c r="IAB8" s="2" t="s">
        <v>3</v>
      </c>
      <c r="IAC8" s="2" t="s">
        <v>4</v>
      </c>
      <c r="IAD8" s="2" t="s">
        <v>5</v>
      </c>
      <c r="IAE8" s="2" t="s">
        <v>6</v>
      </c>
      <c r="IAF8" s="2" t="s">
        <v>7</v>
      </c>
      <c r="IAG8" s="2" t="s">
        <v>8</v>
      </c>
      <c r="IAH8" s="2" t="s">
        <v>9</v>
      </c>
      <c r="IAI8" s="3" t="s">
        <v>10</v>
      </c>
      <c r="IAJ8" s="2" t="s">
        <v>11</v>
      </c>
      <c r="IAK8" s="2" t="s">
        <v>12</v>
      </c>
      <c r="IAL8" s="2" t="s">
        <v>13</v>
      </c>
      <c r="IAM8" s="2" t="s">
        <v>14</v>
      </c>
      <c r="IAN8" s="2" t="s">
        <v>15</v>
      </c>
      <c r="IAO8" s="4" t="s">
        <v>16</v>
      </c>
      <c r="IAP8" s="2" t="s">
        <v>17</v>
      </c>
      <c r="IAQ8" s="2" t="s">
        <v>18</v>
      </c>
      <c r="IAR8" s="2" t="s">
        <v>19</v>
      </c>
      <c r="IAS8" s="2" t="s">
        <v>20</v>
      </c>
      <c r="IAT8" s="2" t="s">
        <v>21</v>
      </c>
      <c r="IAU8" s="2" t="s">
        <v>22</v>
      </c>
      <c r="IAV8" s="2" t="s">
        <v>23</v>
      </c>
      <c r="IAW8" s="2" t="s">
        <v>24</v>
      </c>
      <c r="IAX8" s="2" t="s">
        <v>25</v>
      </c>
      <c r="IAY8" s="2" t="s">
        <v>26</v>
      </c>
      <c r="IAZ8" s="2" t="s">
        <v>27</v>
      </c>
      <c r="IBA8" s="2" t="s">
        <v>28</v>
      </c>
      <c r="IBB8" s="2" t="s">
        <v>29</v>
      </c>
      <c r="IBC8" s="2" t="s">
        <v>30</v>
      </c>
      <c r="IBD8" s="2" t="s">
        <v>31</v>
      </c>
      <c r="IBE8" s="2" t="s">
        <v>32</v>
      </c>
      <c r="IBF8" s="2" t="s">
        <v>33</v>
      </c>
      <c r="IBG8" s="2" t="s">
        <v>34</v>
      </c>
      <c r="IBH8" s="2" t="s">
        <v>35</v>
      </c>
      <c r="IBI8" s="2" t="s">
        <v>36</v>
      </c>
      <c r="IBJ8" s="2" t="s">
        <v>37</v>
      </c>
      <c r="IBK8" s="2" t="s">
        <v>38</v>
      </c>
      <c r="IBL8" s="2" t="s">
        <v>39</v>
      </c>
      <c r="IBM8" s="2" t="s">
        <v>40</v>
      </c>
      <c r="IBN8" s="2" t="s">
        <v>41</v>
      </c>
      <c r="IBO8" s="2" t="s">
        <v>42</v>
      </c>
      <c r="IBP8" s="2" t="s">
        <v>43</v>
      </c>
      <c r="IBQ8" s="2" t="s">
        <v>44</v>
      </c>
      <c r="IBR8" s="2" t="s">
        <v>45</v>
      </c>
      <c r="IBS8" s="2" t="s">
        <v>46</v>
      </c>
      <c r="IBT8" s="2" t="s">
        <v>47</v>
      </c>
      <c r="IBU8" s="2" t="s">
        <v>48</v>
      </c>
      <c r="IBV8" s="2" t="s">
        <v>49</v>
      </c>
      <c r="IBW8" s="2" t="s">
        <v>50</v>
      </c>
      <c r="IBX8" s="2" t="s">
        <v>51</v>
      </c>
      <c r="IBY8" s="2" t="s">
        <v>52</v>
      </c>
      <c r="IBZ8" s="2" t="s">
        <v>53</v>
      </c>
      <c r="ICA8" s="3" t="s">
        <v>54</v>
      </c>
      <c r="ICB8" s="5" t="s">
        <v>55</v>
      </c>
      <c r="ICC8" s="5" t="s">
        <v>56</v>
      </c>
      <c r="ICD8" s="5" t="s">
        <v>57</v>
      </c>
      <c r="ICE8" s="5" t="s">
        <v>58</v>
      </c>
      <c r="ICF8" s="5" t="s">
        <v>59</v>
      </c>
      <c r="ICG8" s="4" t="s">
        <v>3396</v>
      </c>
      <c r="ICH8" s="4" t="s">
        <v>3397</v>
      </c>
      <c r="ICI8" s="4" t="s">
        <v>3398</v>
      </c>
      <c r="ICJ8" s="46" t="s">
        <v>3399</v>
      </c>
      <c r="ICK8" s="1" t="s">
        <v>0</v>
      </c>
      <c r="ICL8" s="2" t="s">
        <v>1</v>
      </c>
      <c r="ICM8" s="2" t="s">
        <v>2</v>
      </c>
      <c r="ICN8" s="2" t="s">
        <v>3</v>
      </c>
      <c r="ICO8" s="2" t="s">
        <v>4</v>
      </c>
      <c r="ICP8" s="2" t="s">
        <v>5</v>
      </c>
      <c r="ICQ8" s="2" t="s">
        <v>6</v>
      </c>
      <c r="ICR8" s="2" t="s">
        <v>7</v>
      </c>
      <c r="ICS8" s="2" t="s">
        <v>8</v>
      </c>
      <c r="ICT8" s="2" t="s">
        <v>9</v>
      </c>
      <c r="ICU8" s="3" t="s">
        <v>10</v>
      </c>
      <c r="ICV8" s="2" t="s">
        <v>11</v>
      </c>
      <c r="ICW8" s="2" t="s">
        <v>12</v>
      </c>
      <c r="ICX8" s="2" t="s">
        <v>13</v>
      </c>
      <c r="ICY8" s="2" t="s">
        <v>14</v>
      </c>
      <c r="ICZ8" s="2" t="s">
        <v>15</v>
      </c>
      <c r="IDA8" s="4" t="s">
        <v>16</v>
      </c>
      <c r="IDB8" s="2" t="s">
        <v>17</v>
      </c>
      <c r="IDC8" s="2" t="s">
        <v>18</v>
      </c>
      <c r="IDD8" s="2" t="s">
        <v>19</v>
      </c>
      <c r="IDE8" s="2" t="s">
        <v>20</v>
      </c>
      <c r="IDF8" s="2" t="s">
        <v>21</v>
      </c>
      <c r="IDG8" s="2" t="s">
        <v>22</v>
      </c>
      <c r="IDH8" s="2" t="s">
        <v>23</v>
      </c>
      <c r="IDI8" s="2" t="s">
        <v>24</v>
      </c>
      <c r="IDJ8" s="2" t="s">
        <v>25</v>
      </c>
      <c r="IDK8" s="2" t="s">
        <v>26</v>
      </c>
      <c r="IDL8" s="2" t="s">
        <v>27</v>
      </c>
      <c r="IDM8" s="2" t="s">
        <v>28</v>
      </c>
      <c r="IDN8" s="2" t="s">
        <v>29</v>
      </c>
      <c r="IDO8" s="2" t="s">
        <v>30</v>
      </c>
      <c r="IDP8" s="2" t="s">
        <v>31</v>
      </c>
      <c r="IDQ8" s="2" t="s">
        <v>32</v>
      </c>
      <c r="IDR8" s="2" t="s">
        <v>33</v>
      </c>
      <c r="IDS8" s="2" t="s">
        <v>34</v>
      </c>
      <c r="IDT8" s="2" t="s">
        <v>35</v>
      </c>
      <c r="IDU8" s="2" t="s">
        <v>36</v>
      </c>
      <c r="IDV8" s="2" t="s">
        <v>37</v>
      </c>
      <c r="IDW8" s="2" t="s">
        <v>38</v>
      </c>
      <c r="IDX8" s="2" t="s">
        <v>39</v>
      </c>
      <c r="IDY8" s="2" t="s">
        <v>40</v>
      </c>
      <c r="IDZ8" s="2" t="s">
        <v>41</v>
      </c>
      <c r="IEA8" s="2" t="s">
        <v>42</v>
      </c>
      <c r="IEB8" s="2" t="s">
        <v>43</v>
      </c>
      <c r="IEC8" s="2" t="s">
        <v>44</v>
      </c>
      <c r="IED8" s="2" t="s">
        <v>45</v>
      </c>
      <c r="IEE8" s="2" t="s">
        <v>46</v>
      </c>
      <c r="IEF8" s="2" t="s">
        <v>47</v>
      </c>
      <c r="IEG8" s="2" t="s">
        <v>48</v>
      </c>
      <c r="IEH8" s="2" t="s">
        <v>49</v>
      </c>
      <c r="IEI8" s="2" t="s">
        <v>50</v>
      </c>
      <c r="IEJ8" s="2" t="s">
        <v>51</v>
      </c>
      <c r="IEK8" s="2" t="s">
        <v>52</v>
      </c>
      <c r="IEL8" s="2" t="s">
        <v>53</v>
      </c>
      <c r="IEM8" s="3" t="s">
        <v>54</v>
      </c>
      <c r="IEN8" s="5" t="s">
        <v>55</v>
      </c>
      <c r="IEO8" s="5" t="s">
        <v>56</v>
      </c>
      <c r="IEP8" s="5" t="s">
        <v>57</v>
      </c>
      <c r="IEQ8" s="5" t="s">
        <v>58</v>
      </c>
      <c r="IER8" s="5" t="s">
        <v>59</v>
      </c>
      <c r="IES8" s="4" t="s">
        <v>3396</v>
      </c>
      <c r="IET8" s="4" t="s">
        <v>3397</v>
      </c>
      <c r="IEU8" s="4" t="s">
        <v>3398</v>
      </c>
      <c r="IEV8" s="46" t="s">
        <v>3399</v>
      </c>
      <c r="IEW8" s="1" t="s">
        <v>0</v>
      </c>
      <c r="IEX8" s="2" t="s">
        <v>1</v>
      </c>
      <c r="IEY8" s="2" t="s">
        <v>2</v>
      </c>
      <c r="IEZ8" s="2" t="s">
        <v>3</v>
      </c>
      <c r="IFA8" s="2" t="s">
        <v>4</v>
      </c>
      <c r="IFB8" s="2" t="s">
        <v>5</v>
      </c>
      <c r="IFC8" s="2" t="s">
        <v>6</v>
      </c>
      <c r="IFD8" s="2" t="s">
        <v>7</v>
      </c>
      <c r="IFE8" s="2" t="s">
        <v>8</v>
      </c>
      <c r="IFF8" s="2" t="s">
        <v>9</v>
      </c>
      <c r="IFG8" s="3" t="s">
        <v>10</v>
      </c>
      <c r="IFH8" s="2" t="s">
        <v>11</v>
      </c>
      <c r="IFI8" s="2" t="s">
        <v>12</v>
      </c>
      <c r="IFJ8" s="2" t="s">
        <v>13</v>
      </c>
      <c r="IFK8" s="2" t="s">
        <v>14</v>
      </c>
      <c r="IFL8" s="2" t="s">
        <v>15</v>
      </c>
      <c r="IFM8" s="4" t="s">
        <v>16</v>
      </c>
      <c r="IFN8" s="2" t="s">
        <v>17</v>
      </c>
      <c r="IFO8" s="2" t="s">
        <v>18</v>
      </c>
      <c r="IFP8" s="2" t="s">
        <v>19</v>
      </c>
      <c r="IFQ8" s="2" t="s">
        <v>20</v>
      </c>
      <c r="IFR8" s="2" t="s">
        <v>21</v>
      </c>
      <c r="IFS8" s="2" t="s">
        <v>22</v>
      </c>
      <c r="IFT8" s="2" t="s">
        <v>23</v>
      </c>
      <c r="IFU8" s="2" t="s">
        <v>24</v>
      </c>
      <c r="IFV8" s="2" t="s">
        <v>25</v>
      </c>
      <c r="IFW8" s="2" t="s">
        <v>26</v>
      </c>
      <c r="IFX8" s="2" t="s">
        <v>27</v>
      </c>
      <c r="IFY8" s="2" t="s">
        <v>28</v>
      </c>
      <c r="IFZ8" s="2" t="s">
        <v>29</v>
      </c>
      <c r="IGA8" s="2" t="s">
        <v>30</v>
      </c>
      <c r="IGB8" s="2" t="s">
        <v>31</v>
      </c>
      <c r="IGC8" s="2" t="s">
        <v>32</v>
      </c>
      <c r="IGD8" s="2" t="s">
        <v>33</v>
      </c>
      <c r="IGE8" s="2" t="s">
        <v>34</v>
      </c>
      <c r="IGF8" s="2" t="s">
        <v>35</v>
      </c>
      <c r="IGG8" s="2" t="s">
        <v>36</v>
      </c>
      <c r="IGH8" s="2" t="s">
        <v>37</v>
      </c>
      <c r="IGI8" s="2" t="s">
        <v>38</v>
      </c>
      <c r="IGJ8" s="2" t="s">
        <v>39</v>
      </c>
      <c r="IGK8" s="2" t="s">
        <v>40</v>
      </c>
      <c r="IGL8" s="2" t="s">
        <v>41</v>
      </c>
      <c r="IGM8" s="2" t="s">
        <v>42</v>
      </c>
      <c r="IGN8" s="2" t="s">
        <v>43</v>
      </c>
      <c r="IGO8" s="2" t="s">
        <v>44</v>
      </c>
      <c r="IGP8" s="2" t="s">
        <v>45</v>
      </c>
      <c r="IGQ8" s="2" t="s">
        <v>46</v>
      </c>
      <c r="IGR8" s="2" t="s">
        <v>47</v>
      </c>
      <c r="IGS8" s="2" t="s">
        <v>48</v>
      </c>
      <c r="IGT8" s="2" t="s">
        <v>49</v>
      </c>
      <c r="IGU8" s="2" t="s">
        <v>50</v>
      </c>
      <c r="IGV8" s="2" t="s">
        <v>51</v>
      </c>
      <c r="IGW8" s="2" t="s">
        <v>52</v>
      </c>
      <c r="IGX8" s="2" t="s">
        <v>53</v>
      </c>
      <c r="IGY8" s="3" t="s">
        <v>54</v>
      </c>
      <c r="IGZ8" s="5" t="s">
        <v>55</v>
      </c>
      <c r="IHA8" s="5" t="s">
        <v>56</v>
      </c>
      <c r="IHB8" s="5" t="s">
        <v>57</v>
      </c>
      <c r="IHC8" s="5" t="s">
        <v>58</v>
      </c>
      <c r="IHD8" s="5" t="s">
        <v>59</v>
      </c>
      <c r="IHE8" s="4" t="s">
        <v>3396</v>
      </c>
      <c r="IHF8" s="4" t="s">
        <v>3397</v>
      </c>
      <c r="IHG8" s="4" t="s">
        <v>3398</v>
      </c>
      <c r="IHH8" s="46" t="s">
        <v>3399</v>
      </c>
      <c r="IHI8" s="1" t="s">
        <v>0</v>
      </c>
      <c r="IHJ8" s="2" t="s">
        <v>1</v>
      </c>
      <c r="IHK8" s="2" t="s">
        <v>2</v>
      </c>
      <c r="IHL8" s="2" t="s">
        <v>3</v>
      </c>
      <c r="IHM8" s="2" t="s">
        <v>4</v>
      </c>
      <c r="IHN8" s="2" t="s">
        <v>5</v>
      </c>
      <c r="IHO8" s="2" t="s">
        <v>6</v>
      </c>
      <c r="IHP8" s="2" t="s">
        <v>7</v>
      </c>
      <c r="IHQ8" s="2" t="s">
        <v>8</v>
      </c>
      <c r="IHR8" s="2" t="s">
        <v>9</v>
      </c>
      <c r="IHS8" s="3" t="s">
        <v>10</v>
      </c>
      <c r="IHT8" s="2" t="s">
        <v>11</v>
      </c>
      <c r="IHU8" s="2" t="s">
        <v>12</v>
      </c>
      <c r="IHV8" s="2" t="s">
        <v>13</v>
      </c>
      <c r="IHW8" s="2" t="s">
        <v>14</v>
      </c>
      <c r="IHX8" s="2" t="s">
        <v>15</v>
      </c>
      <c r="IHY8" s="4" t="s">
        <v>16</v>
      </c>
      <c r="IHZ8" s="2" t="s">
        <v>17</v>
      </c>
      <c r="IIA8" s="2" t="s">
        <v>18</v>
      </c>
      <c r="IIB8" s="2" t="s">
        <v>19</v>
      </c>
      <c r="IIC8" s="2" t="s">
        <v>20</v>
      </c>
      <c r="IID8" s="2" t="s">
        <v>21</v>
      </c>
      <c r="IIE8" s="2" t="s">
        <v>22</v>
      </c>
      <c r="IIF8" s="2" t="s">
        <v>23</v>
      </c>
      <c r="IIG8" s="2" t="s">
        <v>24</v>
      </c>
      <c r="IIH8" s="2" t="s">
        <v>25</v>
      </c>
      <c r="III8" s="2" t="s">
        <v>26</v>
      </c>
      <c r="IIJ8" s="2" t="s">
        <v>27</v>
      </c>
      <c r="IIK8" s="2" t="s">
        <v>28</v>
      </c>
      <c r="IIL8" s="2" t="s">
        <v>29</v>
      </c>
      <c r="IIM8" s="2" t="s">
        <v>30</v>
      </c>
      <c r="IIN8" s="2" t="s">
        <v>31</v>
      </c>
      <c r="IIO8" s="2" t="s">
        <v>32</v>
      </c>
      <c r="IIP8" s="2" t="s">
        <v>33</v>
      </c>
      <c r="IIQ8" s="2" t="s">
        <v>34</v>
      </c>
      <c r="IIR8" s="2" t="s">
        <v>35</v>
      </c>
      <c r="IIS8" s="2" t="s">
        <v>36</v>
      </c>
      <c r="IIT8" s="2" t="s">
        <v>37</v>
      </c>
      <c r="IIU8" s="2" t="s">
        <v>38</v>
      </c>
      <c r="IIV8" s="2" t="s">
        <v>39</v>
      </c>
      <c r="IIW8" s="2" t="s">
        <v>40</v>
      </c>
      <c r="IIX8" s="2" t="s">
        <v>41</v>
      </c>
      <c r="IIY8" s="2" t="s">
        <v>42</v>
      </c>
      <c r="IIZ8" s="2" t="s">
        <v>43</v>
      </c>
      <c r="IJA8" s="2" t="s">
        <v>44</v>
      </c>
      <c r="IJB8" s="2" t="s">
        <v>45</v>
      </c>
      <c r="IJC8" s="2" t="s">
        <v>46</v>
      </c>
      <c r="IJD8" s="2" t="s">
        <v>47</v>
      </c>
      <c r="IJE8" s="2" t="s">
        <v>48</v>
      </c>
      <c r="IJF8" s="2" t="s">
        <v>49</v>
      </c>
      <c r="IJG8" s="2" t="s">
        <v>50</v>
      </c>
      <c r="IJH8" s="2" t="s">
        <v>51</v>
      </c>
      <c r="IJI8" s="2" t="s">
        <v>52</v>
      </c>
      <c r="IJJ8" s="2" t="s">
        <v>53</v>
      </c>
      <c r="IJK8" s="3" t="s">
        <v>54</v>
      </c>
      <c r="IJL8" s="5" t="s">
        <v>55</v>
      </c>
      <c r="IJM8" s="5" t="s">
        <v>56</v>
      </c>
      <c r="IJN8" s="5" t="s">
        <v>57</v>
      </c>
      <c r="IJO8" s="5" t="s">
        <v>58</v>
      </c>
      <c r="IJP8" s="5" t="s">
        <v>59</v>
      </c>
      <c r="IJQ8" s="4" t="s">
        <v>3396</v>
      </c>
      <c r="IJR8" s="4" t="s">
        <v>3397</v>
      </c>
      <c r="IJS8" s="4" t="s">
        <v>3398</v>
      </c>
      <c r="IJT8" s="46" t="s">
        <v>3399</v>
      </c>
      <c r="IJU8" s="1" t="s">
        <v>0</v>
      </c>
      <c r="IJV8" s="2" t="s">
        <v>1</v>
      </c>
      <c r="IJW8" s="2" t="s">
        <v>2</v>
      </c>
      <c r="IJX8" s="2" t="s">
        <v>3</v>
      </c>
      <c r="IJY8" s="2" t="s">
        <v>4</v>
      </c>
      <c r="IJZ8" s="2" t="s">
        <v>5</v>
      </c>
      <c r="IKA8" s="2" t="s">
        <v>6</v>
      </c>
      <c r="IKB8" s="2" t="s">
        <v>7</v>
      </c>
      <c r="IKC8" s="2" t="s">
        <v>8</v>
      </c>
      <c r="IKD8" s="2" t="s">
        <v>9</v>
      </c>
      <c r="IKE8" s="3" t="s">
        <v>10</v>
      </c>
      <c r="IKF8" s="2" t="s">
        <v>11</v>
      </c>
      <c r="IKG8" s="2" t="s">
        <v>12</v>
      </c>
      <c r="IKH8" s="2" t="s">
        <v>13</v>
      </c>
      <c r="IKI8" s="2" t="s">
        <v>14</v>
      </c>
      <c r="IKJ8" s="2" t="s">
        <v>15</v>
      </c>
      <c r="IKK8" s="4" t="s">
        <v>16</v>
      </c>
      <c r="IKL8" s="2" t="s">
        <v>17</v>
      </c>
      <c r="IKM8" s="2" t="s">
        <v>18</v>
      </c>
      <c r="IKN8" s="2" t="s">
        <v>19</v>
      </c>
      <c r="IKO8" s="2" t="s">
        <v>20</v>
      </c>
      <c r="IKP8" s="2" t="s">
        <v>21</v>
      </c>
      <c r="IKQ8" s="2" t="s">
        <v>22</v>
      </c>
      <c r="IKR8" s="2" t="s">
        <v>23</v>
      </c>
      <c r="IKS8" s="2" t="s">
        <v>24</v>
      </c>
      <c r="IKT8" s="2" t="s">
        <v>25</v>
      </c>
      <c r="IKU8" s="2" t="s">
        <v>26</v>
      </c>
      <c r="IKV8" s="2" t="s">
        <v>27</v>
      </c>
      <c r="IKW8" s="2" t="s">
        <v>28</v>
      </c>
      <c r="IKX8" s="2" t="s">
        <v>29</v>
      </c>
      <c r="IKY8" s="2" t="s">
        <v>30</v>
      </c>
      <c r="IKZ8" s="2" t="s">
        <v>31</v>
      </c>
      <c r="ILA8" s="2" t="s">
        <v>32</v>
      </c>
      <c r="ILB8" s="2" t="s">
        <v>33</v>
      </c>
      <c r="ILC8" s="2" t="s">
        <v>34</v>
      </c>
      <c r="ILD8" s="2" t="s">
        <v>35</v>
      </c>
      <c r="ILE8" s="2" t="s">
        <v>36</v>
      </c>
      <c r="ILF8" s="2" t="s">
        <v>37</v>
      </c>
      <c r="ILG8" s="2" t="s">
        <v>38</v>
      </c>
      <c r="ILH8" s="2" t="s">
        <v>39</v>
      </c>
      <c r="ILI8" s="2" t="s">
        <v>40</v>
      </c>
      <c r="ILJ8" s="2" t="s">
        <v>41</v>
      </c>
      <c r="ILK8" s="2" t="s">
        <v>42</v>
      </c>
      <c r="ILL8" s="2" t="s">
        <v>43</v>
      </c>
      <c r="ILM8" s="2" t="s">
        <v>44</v>
      </c>
      <c r="ILN8" s="2" t="s">
        <v>45</v>
      </c>
      <c r="ILO8" s="2" t="s">
        <v>46</v>
      </c>
      <c r="ILP8" s="2" t="s">
        <v>47</v>
      </c>
      <c r="ILQ8" s="2" t="s">
        <v>48</v>
      </c>
      <c r="ILR8" s="2" t="s">
        <v>49</v>
      </c>
      <c r="ILS8" s="2" t="s">
        <v>50</v>
      </c>
      <c r="ILT8" s="2" t="s">
        <v>51</v>
      </c>
      <c r="ILU8" s="2" t="s">
        <v>52</v>
      </c>
      <c r="ILV8" s="2" t="s">
        <v>53</v>
      </c>
      <c r="ILW8" s="3" t="s">
        <v>54</v>
      </c>
      <c r="ILX8" s="5" t="s">
        <v>55</v>
      </c>
      <c r="ILY8" s="5" t="s">
        <v>56</v>
      </c>
      <c r="ILZ8" s="5" t="s">
        <v>57</v>
      </c>
      <c r="IMA8" s="5" t="s">
        <v>58</v>
      </c>
      <c r="IMB8" s="5" t="s">
        <v>59</v>
      </c>
      <c r="IMC8" s="4" t="s">
        <v>3396</v>
      </c>
      <c r="IMD8" s="4" t="s">
        <v>3397</v>
      </c>
      <c r="IME8" s="4" t="s">
        <v>3398</v>
      </c>
      <c r="IMF8" s="46" t="s">
        <v>3399</v>
      </c>
      <c r="IMG8" s="1" t="s">
        <v>0</v>
      </c>
      <c r="IMH8" s="2" t="s">
        <v>1</v>
      </c>
      <c r="IMI8" s="2" t="s">
        <v>2</v>
      </c>
      <c r="IMJ8" s="2" t="s">
        <v>3</v>
      </c>
      <c r="IMK8" s="2" t="s">
        <v>4</v>
      </c>
      <c r="IML8" s="2" t="s">
        <v>5</v>
      </c>
      <c r="IMM8" s="2" t="s">
        <v>6</v>
      </c>
      <c r="IMN8" s="2" t="s">
        <v>7</v>
      </c>
      <c r="IMO8" s="2" t="s">
        <v>8</v>
      </c>
      <c r="IMP8" s="2" t="s">
        <v>9</v>
      </c>
      <c r="IMQ8" s="3" t="s">
        <v>10</v>
      </c>
      <c r="IMR8" s="2" t="s">
        <v>11</v>
      </c>
      <c r="IMS8" s="2" t="s">
        <v>12</v>
      </c>
      <c r="IMT8" s="2" t="s">
        <v>13</v>
      </c>
      <c r="IMU8" s="2" t="s">
        <v>14</v>
      </c>
      <c r="IMV8" s="2" t="s">
        <v>15</v>
      </c>
      <c r="IMW8" s="4" t="s">
        <v>16</v>
      </c>
      <c r="IMX8" s="2" t="s">
        <v>17</v>
      </c>
      <c r="IMY8" s="2" t="s">
        <v>18</v>
      </c>
      <c r="IMZ8" s="2" t="s">
        <v>19</v>
      </c>
      <c r="INA8" s="2" t="s">
        <v>20</v>
      </c>
      <c r="INB8" s="2" t="s">
        <v>21</v>
      </c>
      <c r="INC8" s="2" t="s">
        <v>22</v>
      </c>
      <c r="IND8" s="2" t="s">
        <v>23</v>
      </c>
      <c r="INE8" s="2" t="s">
        <v>24</v>
      </c>
      <c r="INF8" s="2" t="s">
        <v>25</v>
      </c>
      <c r="ING8" s="2" t="s">
        <v>26</v>
      </c>
      <c r="INH8" s="2" t="s">
        <v>27</v>
      </c>
      <c r="INI8" s="2" t="s">
        <v>28</v>
      </c>
      <c r="INJ8" s="2" t="s">
        <v>29</v>
      </c>
      <c r="INK8" s="2" t="s">
        <v>30</v>
      </c>
      <c r="INL8" s="2" t="s">
        <v>31</v>
      </c>
      <c r="INM8" s="2" t="s">
        <v>32</v>
      </c>
      <c r="INN8" s="2" t="s">
        <v>33</v>
      </c>
      <c r="INO8" s="2" t="s">
        <v>34</v>
      </c>
      <c r="INP8" s="2" t="s">
        <v>35</v>
      </c>
      <c r="INQ8" s="2" t="s">
        <v>36</v>
      </c>
      <c r="INR8" s="2" t="s">
        <v>37</v>
      </c>
      <c r="INS8" s="2" t="s">
        <v>38</v>
      </c>
      <c r="INT8" s="2" t="s">
        <v>39</v>
      </c>
      <c r="INU8" s="2" t="s">
        <v>40</v>
      </c>
      <c r="INV8" s="2" t="s">
        <v>41</v>
      </c>
      <c r="INW8" s="2" t="s">
        <v>42</v>
      </c>
      <c r="INX8" s="2" t="s">
        <v>43</v>
      </c>
      <c r="INY8" s="2" t="s">
        <v>44</v>
      </c>
      <c r="INZ8" s="2" t="s">
        <v>45</v>
      </c>
      <c r="IOA8" s="2" t="s">
        <v>46</v>
      </c>
      <c r="IOB8" s="2" t="s">
        <v>47</v>
      </c>
      <c r="IOC8" s="2" t="s">
        <v>48</v>
      </c>
      <c r="IOD8" s="2" t="s">
        <v>49</v>
      </c>
      <c r="IOE8" s="2" t="s">
        <v>50</v>
      </c>
      <c r="IOF8" s="2" t="s">
        <v>51</v>
      </c>
      <c r="IOG8" s="2" t="s">
        <v>52</v>
      </c>
      <c r="IOH8" s="2" t="s">
        <v>53</v>
      </c>
      <c r="IOI8" s="3" t="s">
        <v>54</v>
      </c>
      <c r="IOJ8" s="5" t="s">
        <v>55</v>
      </c>
      <c r="IOK8" s="5" t="s">
        <v>56</v>
      </c>
      <c r="IOL8" s="5" t="s">
        <v>57</v>
      </c>
      <c r="IOM8" s="5" t="s">
        <v>58</v>
      </c>
      <c r="ION8" s="5" t="s">
        <v>59</v>
      </c>
      <c r="IOO8" s="4" t="s">
        <v>3396</v>
      </c>
      <c r="IOP8" s="4" t="s">
        <v>3397</v>
      </c>
      <c r="IOQ8" s="4" t="s">
        <v>3398</v>
      </c>
      <c r="IOR8" s="46" t="s">
        <v>3399</v>
      </c>
      <c r="IOS8" s="1" t="s">
        <v>0</v>
      </c>
      <c r="IOT8" s="2" t="s">
        <v>1</v>
      </c>
      <c r="IOU8" s="2" t="s">
        <v>2</v>
      </c>
      <c r="IOV8" s="2" t="s">
        <v>3</v>
      </c>
      <c r="IOW8" s="2" t="s">
        <v>4</v>
      </c>
      <c r="IOX8" s="2" t="s">
        <v>5</v>
      </c>
      <c r="IOY8" s="2" t="s">
        <v>6</v>
      </c>
      <c r="IOZ8" s="2" t="s">
        <v>7</v>
      </c>
      <c r="IPA8" s="2" t="s">
        <v>8</v>
      </c>
      <c r="IPB8" s="2" t="s">
        <v>9</v>
      </c>
      <c r="IPC8" s="3" t="s">
        <v>10</v>
      </c>
      <c r="IPD8" s="2" t="s">
        <v>11</v>
      </c>
      <c r="IPE8" s="2" t="s">
        <v>12</v>
      </c>
      <c r="IPF8" s="2" t="s">
        <v>13</v>
      </c>
      <c r="IPG8" s="2" t="s">
        <v>14</v>
      </c>
      <c r="IPH8" s="2" t="s">
        <v>15</v>
      </c>
      <c r="IPI8" s="4" t="s">
        <v>16</v>
      </c>
      <c r="IPJ8" s="2" t="s">
        <v>17</v>
      </c>
      <c r="IPK8" s="2" t="s">
        <v>18</v>
      </c>
      <c r="IPL8" s="2" t="s">
        <v>19</v>
      </c>
      <c r="IPM8" s="2" t="s">
        <v>20</v>
      </c>
      <c r="IPN8" s="2" t="s">
        <v>21</v>
      </c>
      <c r="IPO8" s="2" t="s">
        <v>22</v>
      </c>
      <c r="IPP8" s="2" t="s">
        <v>23</v>
      </c>
      <c r="IPQ8" s="2" t="s">
        <v>24</v>
      </c>
      <c r="IPR8" s="2" t="s">
        <v>25</v>
      </c>
      <c r="IPS8" s="2" t="s">
        <v>26</v>
      </c>
      <c r="IPT8" s="2" t="s">
        <v>27</v>
      </c>
      <c r="IPU8" s="2" t="s">
        <v>28</v>
      </c>
      <c r="IPV8" s="2" t="s">
        <v>29</v>
      </c>
      <c r="IPW8" s="2" t="s">
        <v>30</v>
      </c>
      <c r="IPX8" s="2" t="s">
        <v>31</v>
      </c>
      <c r="IPY8" s="2" t="s">
        <v>32</v>
      </c>
      <c r="IPZ8" s="2" t="s">
        <v>33</v>
      </c>
      <c r="IQA8" s="2" t="s">
        <v>34</v>
      </c>
      <c r="IQB8" s="2" t="s">
        <v>35</v>
      </c>
      <c r="IQC8" s="2" t="s">
        <v>36</v>
      </c>
      <c r="IQD8" s="2" t="s">
        <v>37</v>
      </c>
      <c r="IQE8" s="2" t="s">
        <v>38</v>
      </c>
      <c r="IQF8" s="2" t="s">
        <v>39</v>
      </c>
      <c r="IQG8" s="2" t="s">
        <v>40</v>
      </c>
      <c r="IQH8" s="2" t="s">
        <v>41</v>
      </c>
      <c r="IQI8" s="2" t="s">
        <v>42</v>
      </c>
      <c r="IQJ8" s="2" t="s">
        <v>43</v>
      </c>
      <c r="IQK8" s="2" t="s">
        <v>44</v>
      </c>
      <c r="IQL8" s="2" t="s">
        <v>45</v>
      </c>
      <c r="IQM8" s="2" t="s">
        <v>46</v>
      </c>
      <c r="IQN8" s="2" t="s">
        <v>47</v>
      </c>
      <c r="IQO8" s="2" t="s">
        <v>48</v>
      </c>
      <c r="IQP8" s="2" t="s">
        <v>49</v>
      </c>
      <c r="IQQ8" s="2" t="s">
        <v>50</v>
      </c>
      <c r="IQR8" s="2" t="s">
        <v>51</v>
      </c>
      <c r="IQS8" s="2" t="s">
        <v>52</v>
      </c>
      <c r="IQT8" s="2" t="s">
        <v>53</v>
      </c>
      <c r="IQU8" s="3" t="s">
        <v>54</v>
      </c>
      <c r="IQV8" s="5" t="s">
        <v>55</v>
      </c>
      <c r="IQW8" s="5" t="s">
        <v>56</v>
      </c>
      <c r="IQX8" s="5" t="s">
        <v>57</v>
      </c>
      <c r="IQY8" s="5" t="s">
        <v>58</v>
      </c>
      <c r="IQZ8" s="5" t="s">
        <v>59</v>
      </c>
      <c r="IRA8" s="4" t="s">
        <v>3396</v>
      </c>
      <c r="IRB8" s="4" t="s">
        <v>3397</v>
      </c>
      <c r="IRC8" s="4" t="s">
        <v>3398</v>
      </c>
      <c r="IRD8" s="46" t="s">
        <v>3399</v>
      </c>
      <c r="IRE8" s="1" t="s">
        <v>0</v>
      </c>
      <c r="IRF8" s="2" t="s">
        <v>1</v>
      </c>
      <c r="IRG8" s="2" t="s">
        <v>2</v>
      </c>
      <c r="IRH8" s="2" t="s">
        <v>3</v>
      </c>
      <c r="IRI8" s="2" t="s">
        <v>4</v>
      </c>
      <c r="IRJ8" s="2" t="s">
        <v>5</v>
      </c>
      <c r="IRK8" s="2" t="s">
        <v>6</v>
      </c>
      <c r="IRL8" s="2" t="s">
        <v>7</v>
      </c>
      <c r="IRM8" s="2" t="s">
        <v>8</v>
      </c>
      <c r="IRN8" s="2" t="s">
        <v>9</v>
      </c>
      <c r="IRO8" s="3" t="s">
        <v>10</v>
      </c>
      <c r="IRP8" s="2" t="s">
        <v>11</v>
      </c>
      <c r="IRQ8" s="2" t="s">
        <v>12</v>
      </c>
      <c r="IRR8" s="2" t="s">
        <v>13</v>
      </c>
      <c r="IRS8" s="2" t="s">
        <v>14</v>
      </c>
      <c r="IRT8" s="2" t="s">
        <v>15</v>
      </c>
      <c r="IRU8" s="4" t="s">
        <v>16</v>
      </c>
      <c r="IRV8" s="2" t="s">
        <v>17</v>
      </c>
      <c r="IRW8" s="2" t="s">
        <v>18</v>
      </c>
      <c r="IRX8" s="2" t="s">
        <v>19</v>
      </c>
      <c r="IRY8" s="2" t="s">
        <v>20</v>
      </c>
      <c r="IRZ8" s="2" t="s">
        <v>21</v>
      </c>
      <c r="ISA8" s="2" t="s">
        <v>22</v>
      </c>
      <c r="ISB8" s="2" t="s">
        <v>23</v>
      </c>
      <c r="ISC8" s="2" t="s">
        <v>24</v>
      </c>
      <c r="ISD8" s="2" t="s">
        <v>25</v>
      </c>
      <c r="ISE8" s="2" t="s">
        <v>26</v>
      </c>
      <c r="ISF8" s="2" t="s">
        <v>27</v>
      </c>
      <c r="ISG8" s="2" t="s">
        <v>28</v>
      </c>
      <c r="ISH8" s="2" t="s">
        <v>29</v>
      </c>
      <c r="ISI8" s="2" t="s">
        <v>30</v>
      </c>
      <c r="ISJ8" s="2" t="s">
        <v>31</v>
      </c>
      <c r="ISK8" s="2" t="s">
        <v>32</v>
      </c>
      <c r="ISL8" s="2" t="s">
        <v>33</v>
      </c>
      <c r="ISM8" s="2" t="s">
        <v>34</v>
      </c>
      <c r="ISN8" s="2" t="s">
        <v>35</v>
      </c>
      <c r="ISO8" s="2" t="s">
        <v>36</v>
      </c>
      <c r="ISP8" s="2" t="s">
        <v>37</v>
      </c>
      <c r="ISQ8" s="2" t="s">
        <v>38</v>
      </c>
      <c r="ISR8" s="2" t="s">
        <v>39</v>
      </c>
      <c r="ISS8" s="2" t="s">
        <v>40</v>
      </c>
      <c r="IST8" s="2" t="s">
        <v>41</v>
      </c>
      <c r="ISU8" s="2" t="s">
        <v>42</v>
      </c>
      <c r="ISV8" s="2" t="s">
        <v>43</v>
      </c>
      <c r="ISW8" s="2" t="s">
        <v>44</v>
      </c>
      <c r="ISX8" s="2" t="s">
        <v>45</v>
      </c>
      <c r="ISY8" s="2" t="s">
        <v>46</v>
      </c>
      <c r="ISZ8" s="2" t="s">
        <v>47</v>
      </c>
      <c r="ITA8" s="2" t="s">
        <v>48</v>
      </c>
      <c r="ITB8" s="2" t="s">
        <v>49</v>
      </c>
      <c r="ITC8" s="2" t="s">
        <v>50</v>
      </c>
      <c r="ITD8" s="2" t="s">
        <v>51</v>
      </c>
      <c r="ITE8" s="2" t="s">
        <v>52</v>
      </c>
      <c r="ITF8" s="2" t="s">
        <v>53</v>
      </c>
      <c r="ITG8" s="3" t="s">
        <v>54</v>
      </c>
      <c r="ITH8" s="5" t="s">
        <v>55</v>
      </c>
      <c r="ITI8" s="5" t="s">
        <v>56</v>
      </c>
      <c r="ITJ8" s="5" t="s">
        <v>57</v>
      </c>
      <c r="ITK8" s="5" t="s">
        <v>58</v>
      </c>
      <c r="ITL8" s="5" t="s">
        <v>59</v>
      </c>
      <c r="ITM8" s="4" t="s">
        <v>3396</v>
      </c>
      <c r="ITN8" s="4" t="s">
        <v>3397</v>
      </c>
      <c r="ITO8" s="4" t="s">
        <v>3398</v>
      </c>
      <c r="ITP8" s="46" t="s">
        <v>3399</v>
      </c>
      <c r="ITQ8" s="1" t="s">
        <v>0</v>
      </c>
      <c r="ITR8" s="2" t="s">
        <v>1</v>
      </c>
      <c r="ITS8" s="2" t="s">
        <v>2</v>
      </c>
      <c r="ITT8" s="2" t="s">
        <v>3</v>
      </c>
      <c r="ITU8" s="2" t="s">
        <v>4</v>
      </c>
      <c r="ITV8" s="2" t="s">
        <v>5</v>
      </c>
      <c r="ITW8" s="2" t="s">
        <v>6</v>
      </c>
      <c r="ITX8" s="2" t="s">
        <v>7</v>
      </c>
      <c r="ITY8" s="2" t="s">
        <v>8</v>
      </c>
      <c r="ITZ8" s="2" t="s">
        <v>9</v>
      </c>
      <c r="IUA8" s="3" t="s">
        <v>10</v>
      </c>
      <c r="IUB8" s="2" t="s">
        <v>11</v>
      </c>
      <c r="IUC8" s="2" t="s">
        <v>12</v>
      </c>
      <c r="IUD8" s="2" t="s">
        <v>13</v>
      </c>
      <c r="IUE8" s="2" t="s">
        <v>14</v>
      </c>
      <c r="IUF8" s="2" t="s">
        <v>15</v>
      </c>
      <c r="IUG8" s="4" t="s">
        <v>16</v>
      </c>
      <c r="IUH8" s="2" t="s">
        <v>17</v>
      </c>
      <c r="IUI8" s="2" t="s">
        <v>18</v>
      </c>
      <c r="IUJ8" s="2" t="s">
        <v>19</v>
      </c>
      <c r="IUK8" s="2" t="s">
        <v>20</v>
      </c>
      <c r="IUL8" s="2" t="s">
        <v>21</v>
      </c>
      <c r="IUM8" s="2" t="s">
        <v>22</v>
      </c>
      <c r="IUN8" s="2" t="s">
        <v>23</v>
      </c>
      <c r="IUO8" s="2" t="s">
        <v>24</v>
      </c>
      <c r="IUP8" s="2" t="s">
        <v>25</v>
      </c>
      <c r="IUQ8" s="2" t="s">
        <v>26</v>
      </c>
      <c r="IUR8" s="2" t="s">
        <v>27</v>
      </c>
      <c r="IUS8" s="2" t="s">
        <v>28</v>
      </c>
      <c r="IUT8" s="2" t="s">
        <v>29</v>
      </c>
      <c r="IUU8" s="2" t="s">
        <v>30</v>
      </c>
      <c r="IUV8" s="2" t="s">
        <v>31</v>
      </c>
      <c r="IUW8" s="2" t="s">
        <v>32</v>
      </c>
      <c r="IUX8" s="2" t="s">
        <v>33</v>
      </c>
      <c r="IUY8" s="2" t="s">
        <v>34</v>
      </c>
      <c r="IUZ8" s="2" t="s">
        <v>35</v>
      </c>
      <c r="IVA8" s="2" t="s">
        <v>36</v>
      </c>
      <c r="IVB8" s="2" t="s">
        <v>37</v>
      </c>
      <c r="IVC8" s="2" t="s">
        <v>38</v>
      </c>
      <c r="IVD8" s="2" t="s">
        <v>39</v>
      </c>
      <c r="IVE8" s="2" t="s">
        <v>40</v>
      </c>
      <c r="IVF8" s="2" t="s">
        <v>41</v>
      </c>
      <c r="IVG8" s="2" t="s">
        <v>42</v>
      </c>
      <c r="IVH8" s="2" t="s">
        <v>43</v>
      </c>
      <c r="IVI8" s="2" t="s">
        <v>44</v>
      </c>
      <c r="IVJ8" s="2" t="s">
        <v>45</v>
      </c>
      <c r="IVK8" s="2" t="s">
        <v>46</v>
      </c>
      <c r="IVL8" s="2" t="s">
        <v>47</v>
      </c>
      <c r="IVM8" s="2" t="s">
        <v>48</v>
      </c>
      <c r="IVN8" s="2" t="s">
        <v>49</v>
      </c>
      <c r="IVO8" s="2" t="s">
        <v>50</v>
      </c>
      <c r="IVP8" s="2" t="s">
        <v>51</v>
      </c>
      <c r="IVQ8" s="2" t="s">
        <v>52</v>
      </c>
      <c r="IVR8" s="2" t="s">
        <v>53</v>
      </c>
      <c r="IVS8" s="3" t="s">
        <v>54</v>
      </c>
      <c r="IVT8" s="5" t="s">
        <v>55</v>
      </c>
      <c r="IVU8" s="5" t="s">
        <v>56</v>
      </c>
      <c r="IVV8" s="5" t="s">
        <v>57</v>
      </c>
      <c r="IVW8" s="5" t="s">
        <v>58</v>
      </c>
      <c r="IVX8" s="5" t="s">
        <v>59</v>
      </c>
      <c r="IVY8" s="4" t="s">
        <v>3396</v>
      </c>
      <c r="IVZ8" s="4" t="s">
        <v>3397</v>
      </c>
      <c r="IWA8" s="4" t="s">
        <v>3398</v>
      </c>
      <c r="IWB8" s="46" t="s">
        <v>3399</v>
      </c>
      <c r="IWC8" s="1" t="s">
        <v>0</v>
      </c>
      <c r="IWD8" s="2" t="s">
        <v>1</v>
      </c>
      <c r="IWE8" s="2" t="s">
        <v>2</v>
      </c>
      <c r="IWF8" s="2" t="s">
        <v>3</v>
      </c>
      <c r="IWG8" s="2" t="s">
        <v>4</v>
      </c>
      <c r="IWH8" s="2" t="s">
        <v>5</v>
      </c>
      <c r="IWI8" s="2" t="s">
        <v>6</v>
      </c>
      <c r="IWJ8" s="2" t="s">
        <v>7</v>
      </c>
      <c r="IWK8" s="2" t="s">
        <v>8</v>
      </c>
      <c r="IWL8" s="2" t="s">
        <v>9</v>
      </c>
      <c r="IWM8" s="3" t="s">
        <v>10</v>
      </c>
      <c r="IWN8" s="2" t="s">
        <v>11</v>
      </c>
      <c r="IWO8" s="2" t="s">
        <v>12</v>
      </c>
      <c r="IWP8" s="2" t="s">
        <v>13</v>
      </c>
      <c r="IWQ8" s="2" t="s">
        <v>14</v>
      </c>
      <c r="IWR8" s="2" t="s">
        <v>15</v>
      </c>
      <c r="IWS8" s="4" t="s">
        <v>16</v>
      </c>
      <c r="IWT8" s="2" t="s">
        <v>17</v>
      </c>
      <c r="IWU8" s="2" t="s">
        <v>18</v>
      </c>
      <c r="IWV8" s="2" t="s">
        <v>19</v>
      </c>
      <c r="IWW8" s="2" t="s">
        <v>20</v>
      </c>
      <c r="IWX8" s="2" t="s">
        <v>21</v>
      </c>
      <c r="IWY8" s="2" t="s">
        <v>22</v>
      </c>
      <c r="IWZ8" s="2" t="s">
        <v>23</v>
      </c>
      <c r="IXA8" s="2" t="s">
        <v>24</v>
      </c>
      <c r="IXB8" s="2" t="s">
        <v>25</v>
      </c>
      <c r="IXC8" s="2" t="s">
        <v>26</v>
      </c>
      <c r="IXD8" s="2" t="s">
        <v>27</v>
      </c>
      <c r="IXE8" s="2" t="s">
        <v>28</v>
      </c>
      <c r="IXF8" s="2" t="s">
        <v>29</v>
      </c>
      <c r="IXG8" s="2" t="s">
        <v>30</v>
      </c>
      <c r="IXH8" s="2" t="s">
        <v>31</v>
      </c>
      <c r="IXI8" s="2" t="s">
        <v>32</v>
      </c>
      <c r="IXJ8" s="2" t="s">
        <v>33</v>
      </c>
      <c r="IXK8" s="2" t="s">
        <v>34</v>
      </c>
      <c r="IXL8" s="2" t="s">
        <v>35</v>
      </c>
      <c r="IXM8" s="2" t="s">
        <v>36</v>
      </c>
      <c r="IXN8" s="2" t="s">
        <v>37</v>
      </c>
      <c r="IXO8" s="2" t="s">
        <v>38</v>
      </c>
      <c r="IXP8" s="2" t="s">
        <v>39</v>
      </c>
      <c r="IXQ8" s="2" t="s">
        <v>40</v>
      </c>
      <c r="IXR8" s="2" t="s">
        <v>41</v>
      </c>
      <c r="IXS8" s="2" t="s">
        <v>42</v>
      </c>
      <c r="IXT8" s="2" t="s">
        <v>43</v>
      </c>
      <c r="IXU8" s="2" t="s">
        <v>44</v>
      </c>
      <c r="IXV8" s="2" t="s">
        <v>45</v>
      </c>
      <c r="IXW8" s="2" t="s">
        <v>46</v>
      </c>
      <c r="IXX8" s="2" t="s">
        <v>47</v>
      </c>
      <c r="IXY8" s="2" t="s">
        <v>48</v>
      </c>
      <c r="IXZ8" s="2" t="s">
        <v>49</v>
      </c>
      <c r="IYA8" s="2" t="s">
        <v>50</v>
      </c>
      <c r="IYB8" s="2" t="s">
        <v>51</v>
      </c>
      <c r="IYC8" s="2" t="s">
        <v>52</v>
      </c>
      <c r="IYD8" s="2" t="s">
        <v>53</v>
      </c>
      <c r="IYE8" s="3" t="s">
        <v>54</v>
      </c>
      <c r="IYF8" s="5" t="s">
        <v>55</v>
      </c>
      <c r="IYG8" s="5" t="s">
        <v>56</v>
      </c>
      <c r="IYH8" s="5" t="s">
        <v>57</v>
      </c>
      <c r="IYI8" s="5" t="s">
        <v>58</v>
      </c>
      <c r="IYJ8" s="5" t="s">
        <v>59</v>
      </c>
      <c r="IYK8" s="4" t="s">
        <v>3396</v>
      </c>
      <c r="IYL8" s="4" t="s">
        <v>3397</v>
      </c>
      <c r="IYM8" s="4" t="s">
        <v>3398</v>
      </c>
      <c r="IYN8" s="46" t="s">
        <v>3399</v>
      </c>
      <c r="IYO8" s="1" t="s">
        <v>0</v>
      </c>
      <c r="IYP8" s="2" t="s">
        <v>1</v>
      </c>
      <c r="IYQ8" s="2" t="s">
        <v>2</v>
      </c>
      <c r="IYR8" s="2" t="s">
        <v>3</v>
      </c>
      <c r="IYS8" s="2" t="s">
        <v>4</v>
      </c>
      <c r="IYT8" s="2" t="s">
        <v>5</v>
      </c>
      <c r="IYU8" s="2" t="s">
        <v>6</v>
      </c>
      <c r="IYV8" s="2" t="s">
        <v>7</v>
      </c>
      <c r="IYW8" s="2" t="s">
        <v>8</v>
      </c>
      <c r="IYX8" s="2" t="s">
        <v>9</v>
      </c>
      <c r="IYY8" s="3" t="s">
        <v>10</v>
      </c>
      <c r="IYZ8" s="2" t="s">
        <v>11</v>
      </c>
      <c r="IZA8" s="2" t="s">
        <v>12</v>
      </c>
      <c r="IZB8" s="2" t="s">
        <v>13</v>
      </c>
      <c r="IZC8" s="2" t="s">
        <v>14</v>
      </c>
      <c r="IZD8" s="2" t="s">
        <v>15</v>
      </c>
      <c r="IZE8" s="4" t="s">
        <v>16</v>
      </c>
      <c r="IZF8" s="2" t="s">
        <v>17</v>
      </c>
      <c r="IZG8" s="2" t="s">
        <v>18</v>
      </c>
      <c r="IZH8" s="2" t="s">
        <v>19</v>
      </c>
      <c r="IZI8" s="2" t="s">
        <v>20</v>
      </c>
      <c r="IZJ8" s="2" t="s">
        <v>21</v>
      </c>
      <c r="IZK8" s="2" t="s">
        <v>22</v>
      </c>
      <c r="IZL8" s="2" t="s">
        <v>23</v>
      </c>
      <c r="IZM8" s="2" t="s">
        <v>24</v>
      </c>
      <c r="IZN8" s="2" t="s">
        <v>25</v>
      </c>
      <c r="IZO8" s="2" t="s">
        <v>26</v>
      </c>
      <c r="IZP8" s="2" t="s">
        <v>27</v>
      </c>
      <c r="IZQ8" s="2" t="s">
        <v>28</v>
      </c>
      <c r="IZR8" s="2" t="s">
        <v>29</v>
      </c>
      <c r="IZS8" s="2" t="s">
        <v>30</v>
      </c>
      <c r="IZT8" s="2" t="s">
        <v>31</v>
      </c>
      <c r="IZU8" s="2" t="s">
        <v>32</v>
      </c>
      <c r="IZV8" s="2" t="s">
        <v>33</v>
      </c>
      <c r="IZW8" s="2" t="s">
        <v>34</v>
      </c>
      <c r="IZX8" s="2" t="s">
        <v>35</v>
      </c>
      <c r="IZY8" s="2" t="s">
        <v>36</v>
      </c>
      <c r="IZZ8" s="2" t="s">
        <v>37</v>
      </c>
      <c r="JAA8" s="2" t="s">
        <v>38</v>
      </c>
      <c r="JAB8" s="2" t="s">
        <v>39</v>
      </c>
      <c r="JAC8" s="2" t="s">
        <v>40</v>
      </c>
      <c r="JAD8" s="2" t="s">
        <v>41</v>
      </c>
      <c r="JAE8" s="2" t="s">
        <v>42</v>
      </c>
      <c r="JAF8" s="2" t="s">
        <v>43</v>
      </c>
      <c r="JAG8" s="2" t="s">
        <v>44</v>
      </c>
      <c r="JAH8" s="2" t="s">
        <v>45</v>
      </c>
      <c r="JAI8" s="2" t="s">
        <v>46</v>
      </c>
      <c r="JAJ8" s="2" t="s">
        <v>47</v>
      </c>
      <c r="JAK8" s="2" t="s">
        <v>48</v>
      </c>
      <c r="JAL8" s="2" t="s">
        <v>49</v>
      </c>
      <c r="JAM8" s="2" t="s">
        <v>50</v>
      </c>
      <c r="JAN8" s="2" t="s">
        <v>51</v>
      </c>
      <c r="JAO8" s="2" t="s">
        <v>52</v>
      </c>
      <c r="JAP8" s="2" t="s">
        <v>53</v>
      </c>
      <c r="JAQ8" s="3" t="s">
        <v>54</v>
      </c>
      <c r="JAR8" s="5" t="s">
        <v>55</v>
      </c>
      <c r="JAS8" s="5" t="s">
        <v>56</v>
      </c>
      <c r="JAT8" s="5" t="s">
        <v>57</v>
      </c>
      <c r="JAU8" s="5" t="s">
        <v>58</v>
      </c>
      <c r="JAV8" s="5" t="s">
        <v>59</v>
      </c>
      <c r="JAW8" s="4" t="s">
        <v>3396</v>
      </c>
      <c r="JAX8" s="4" t="s">
        <v>3397</v>
      </c>
      <c r="JAY8" s="4" t="s">
        <v>3398</v>
      </c>
      <c r="JAZ8" s="46" t="s">
        <v>3399</v>
      </c>
      <c r="JBA8" s="1" t="s">
        <v>0</v>
      </c>
      <c r="JBB8" s="2" t="s">
        <v>1</v>
      </c>
      <c r="JBC8" s="2" t="s">
        <v>2</v>
      </c>
      <c r="JBD8" s="2" t="s">
        <v>3</v>
      </c>
      <c r="JBE8" s="2" t="s">
        <v>4</v>
      </c>
      <c r="JBF8" s="2" t="s">
        <v>5</v>
      </c>
      <c r="JBG8" s="2" t="s">
        <v>6</v>
      </c>
      <c r="JBH8" s="2" t="s">
        <v>7</v>
      </c>
      <c r="JBI8" s="2" t="s">
        <v>8</v>
      </c>
      <c r="JBJ8" s="2" t="s">
        <v>9</v>
      </c>
      <c r="JBK8" s="3" t="s">
        <v>10</v>
      </c>
      <c r="JBL8" s="2" t="s">
        <v>11</v>
      </c>
      <c r="JBM8" s="2" t="s">
        <v>12</v>
      </c>
      <c r="JBN8" s="2" t="s">
        <v>13</v>
      </c>
      <c r="JBO8" s="2" t="s">
        <v>14</v>
      </c>
      <c r="JBP8" s="2" t="s">
        <v>15</v>
      </c>
      <c r="JBQ8" s="4" t="s">
        <v>16</v>
      </c>
      <c r="JBR8" s="2" t="s">
        <v>17</v>
      </c>
      <c r="JBS8" s="2" t="s">
        <v>18</v>
      </c>
      <c r="JBT8" s="2" t="s">
        <v>19</v>
      </c>
      <c r="JBU8" s="2" t="s">
        <v>20</v>
      </c>
      <c r="JBV8" s="2" t="s">
        <v>21</v>
      </c>
      <c r="JBW8" s="2" t="s">
        <v>22</v>
      </c>
      <c r="JBX8" s="2" t="s">
        <v>23</v>
      </c>
      <c r="JBY8" s="2" t="s">
        <v>24</v>
      </c>
      <c r="JBZ8" s="2" t="s">
        <v>25</v>
      </c>
      <c r="JCA8" s="2" t="s">
        <v>26</v>
      </c>
      <c r="JCB8" s="2" t="s">
        <v>27</v>
      </c>
      <c r="JCC8" s="2" t="s">
        <v>28</v>
      </c>
      <c r="JCD8" s="2" t="s">
        <v>29</v>
      </c>
      <c r="JCE8" s="2" t="s">
        <v>30</v>
      </c>
      <c r="JCF8" s="2" t="s">
        <v>31</v>
      </c>
      <c r="JCG8" s="2" t="s">
        <v>32</v>
      </c>
      <c r="JCH8" s="2" t="s">
        <v>33</v>
      </c>
      <c r="JCI8" s="2" t="s">
        <v>34</v>
      </c>
      <c r="JCJ8" s="2" t="s">
        <v>35</v>
      </c>
      <c r="JCK8" s="2" t="s">
        <v>36</v>
      </c>
      <c r="JCL8" s="2" t="s">
        <v>37</v>
      </c>
      <c r="JCM8" s="2" t="s">
        <v>38</v>
      </c>
      <c r="JCN8" s="2" t="s">
        <v>39</v>
      </c>
      <c r="JCO8" s="2" t="s">
        <v>40</v>
      </c>
      <c r="JCP8" s="2" t="s">
        <v>41</v>
      </c>
      <c r="JCQ8" s="2" t="s">
        <v>42</v>
      </c>
      <c r="JCR8" s="2" t="s">
        <v>43</v>
      </c>
      <c r="JCS8" s="2" t="s">
        <v>44</v>
      </c>
      <c r="JCT8" s="2" t="s">
        <v>45</v>
      </c>
      <c r="JCU8" s="2" t="s">
        <v>46</v>
      </c>
      <c r="JCV8" s="2" t="s">
        <v>47</v>
      </c>
      <c r="JCW8" s="2" t="s">
        <v>48</v>
      </c>
      <c r="JCX8" s="2" t="s">
        <v>49</v>
      </c>
      <c r="JCY8" s="2" t="s">
        <v>50</v>
      </c>
      <c r="JCZ8" s="2" t="s">
        <v>51</v>
      </c>
      <c r="JDA8" s="2" t="s">
        <v>52</v>
      </c>
      <c r="JDB8" s="2" t="s">
        <v>53</v>
      </c>
      <c r="JDC8" s="3" t="s">
        <v>54</v>
      </c>
      <c r="JDD8" s="5" t="s">
        <v>55</v>
      </c>
      <c r="JDE8" s="5" t="s">
        <v>56</v>
      </c>
      <c r="JDF8" s="5" t="s">
        <v>57</v>
      </c>
      <c r="JDG8" s="5" t="s">
        <v>58</v>
      </c>
      <c r="JDH8" s="5" t="s">
        <v>59</v>
      </c>
      <c r="JDI8" s="4" t="s">
        <v>3396</v>
      </c>
      <c r="JDJ8" s="4" t="s">
        <v>3397</v>
      </c>
      <c r="JDK8" s="4" t="s">
        <v>3398</v>
      </c>
      <c r="JDL8" s="46" t="s">
        <v>3399</v>
      </c>
      <c r="JDM8" s="1" t="s">
        <v>0</v>
      </c>
      <c r="JDN8" s="2" t="s">
        <v>1</v>
      </c>
      <c r="JDO8" s="2" t="s">
        <v>2</v>
      </c>
      <c r="JDP8" s="2" t="s">
        <v>3</v>
      </c>
      <c r="JDQ8" s="2" t="s">
        <v>4</v>
      </c>
      <c r="JDR8" s="2" t="s">
        <v>5</v>
      </c>
      <c r="JDS8" s="2" t="s">
        <v>6</v>
      </c>
      <c r="JDT8" s="2" t="s">
        <v>7</v>
      </c>
      <c r="JDU8" s="2" t="s">
        <v>8</v>
      </c>
      <c r="JDV8" s="2" t="s">
        <v>9</v>
      </c>
      <c r="JDW8" s="3" t="s">
        <v>10</v>
      </c>
      <c r="JDX8" s="2" t="s">
        <v>11</v>
      </c>
      <c r="JDY8" s="2" t="s">
        <v>12</v>
      </c>
      <c r="JDZ8" s="2" t="s">
        <v>13</v>
      </c>
      <c r="JEA8" s="2" t="s">
        <v>14</v>
      </c>
      <c r="JEB8" s="2" t="s">
        <v>15</v>
      </c>
      <c r="JEC8" s="4" t="s">
        <v>16</v>
      </c>
      <c r="JED8" s="2" t="s">
        <v>17</v>
      </c>
      <c r="JEE8" s="2" t="s">
        <v>18</v>
      </c>
      <c r="JEF8" s="2" t="s">
        <v>19</v>
      </c>
      <c r="JEG8" s="2" t="s">
        <v>20</v>
      </c>
      <c r="JEH8" s="2" t="s">
        <v>21</v>
      </c>
      <c r="JEI8" s="2" t="s">
        <v>22</v>
      </c>
      <c r="JEJ8" s="2" t="s">
        <v>23</v>
      </c>
      <c r="JEK8" s="2" t="s">
        <v>24</v>
      </c>
      <c r="JEL8" s="2" t="s">
        <v>25</v>
      </c>
      <c r="JEM8" s="2" t="s">
        <v>26</v>
      </c>
      <c r="JEN8" s="2" t="s">
        <v>27</v>
      </c>
      <c r="JEO8" s="2" t="s">
        <v>28</v>
      </c>
      <c r="JEP8" s="2" t="s">
        <v>29</v>
      </c>
      <c r="JEQ8" s="2" t="s">
        <v>30</v>
      </c>
      <c r="JER8" s="2" t="s">
        <v>31</v>
      </c>
      <c r="JES8" s="2" t="s">
        <v>32</v>
      </c>
      <c r="JET8" s="2" t="s">
        <v>33</v>
      </c>
      <c r="JEU8" s="2" t="s">
        <v>34</v>
      </c>
      <c r="JEV8" s="2" t="s">
        <v>35</v>
      </c>
      <c r="JEW8" s="2" t="s">
        <v>36</v>
      </c>
      <c r="JEX8" s="2" t="s">
        <v>37</v>
      </c>
      <c r="JEY8" s="2" t="s">
        <v>38</v>
      </c>
      <c r="JEZ8" s="2" t="s">
        <v>39</v>
      </c>
      <c r="JFA8" s="2" t="s">
        <v>40</v>
      </c>
      <c r="JFB8" s="2" t="s">
        <v>41</v>
      </c>
      <c r="JFC8" s="2" t="s">
        <v>42</v>
      </c>
      <c r="JFD8" s="2" t="s">
        <v>43</v>
      </c>
      <c r="JFE8" s="2" t="s">
        <v>44</v>
      </c>
      <c r="JFF8" s="2" t="s">
        <v>45</v>
      </c>
      <c r="JFG8" s="2" t="s">
        <v>46</v>
      </c>
      <c r="JFH8" s="2" t="s">
        <v>47</v>
      </c>
      <c r="JFI8" s="2" t="s">
        <v>48</v>
      </c>
      <c r="JFJ8" s="2" t="s">
        <v>49</v>
      </c>
      <c r="JFK8" s="2" t="s">
        <v>50</v>
      </c>
      <c r="JFL8" s="2" t="s">
        <v>51</v>
      </c>
      <c r="JFM8" s="2" t="s">
        <v>52</v>
      </c>
      <c r="JFN8" s="2" t="s">
        <v>53</v>
      </c>
      <c r="JFO8" s="3" t="s">
        <v>54</v>
      </c>
      <c r="JFP8" s="5" t="s">
        <v>55</v>
      </c>
      <c r="JFQ8" s="5" t="s">
        <v>56</v>
      </c>
      <c r="JFR8" s="5" t="s">
        <v>57</v>
      </c>
      <c r="JFS8" s="5" t="s">
        <v>58</v>
      </c>
      <c r="JFT8" s="5" t="s">
        <v>59</v>
      </c>
      <c r="JFU8" s="4" t="s">
        <v>3396</v>
      </c>
      <c r="JFV8" s="4" t="s">
        <v>3397</v>
      </c>
      <c r="JFW8" s="4" t="s">
        <v>3398</v>
      </c>
      <c r="JFX8" s="46" t="s">
        <v>3399</v>
      </c>
      <c r="JFY8" s="1" t="s">
        <v>0</v>
      </c>
      <c r="JFZ8" s="2" t="s">
        <v>1</v>
      </c>
      <c r="JGA8" s="2" t="s">
        <v>2</v>
      </c>
      <c r="JGB8" s="2" t="s">
        <v>3</v>
      </c>
      <c r="JGC8" s="2" t="s">
        <v>4</v>
      </c>
      <c r="JGD8" s="2" t="s">
        <v>5</v>
      </c>
      <c r="JGE8" s="2" t="s">
        <v>6</v>
      </c>
      <c r="JGF8" s="2" t="s">
        <v>7</v>
      </c>
      <c r="JGG8" s="2" t="s">
        <v>8</v>
      </c>
      <c r="JGH8" s="2" t="s">
        <v>9</v>
      </c>
      <c r="JGI8" s="3" t="s">
        <v>10</v>
      </c>
      <c r="JGJ8" s="2" t="s">
        <v>11</v>
      </c>
      <c r="JGK8" s="2" t="s">
        <v>12</v>
      </c>
      <c r="JGL8" s="2" t="s">
        <v>13</v>
      </c>
      <c r="JGM8" s="2" t="s">
        <v>14</v>
      </c>
      <c r="JGN8" s="2" t="s">
        <v>15</v>
      </c>
      <c r="JGO8" s="4" t="s">
        <v>16</v>
      </c>
      <c r="JGP8" s="2" t="s">
        <v>17</v>
      </c>
      <c r="JGQ8" s="2" t="s">
        <v>18</v>
      </c>
      <c r="JGR8" s="2" t="s">
        <v>19</v>
      </c>
      <c r="JGS8" s="2" t="s">
        <v>20</v>
      </c>
      <c r="JGT8" s="2" t="s">
        <v>21</v>
      </c>
      <c r="JGU8" s="2" t="s">
        <v>22</v>
      </c>
      <c r="JGV8" s="2" t="s">
        <v>23</v>
      </c>
      <c r="JGW8" s="2" t="s">
        <v>24</v>
      </c>
      <c r="JGX8" s="2" t="s">
        <v>25</v>
      </c>
      <c r="JGY8" s="2" t="s">
        <v>26</v>
      </c>
      <c r="JGZ8" s="2" t="s">
        <v>27</v>
      </c>
      <c r="JHA8" s="2" t="s">
        <v>28</v>
      </c>
      <c r="JHB8" s="2" t="s">
        <v>29</v>
      </c>
      <c r="JHC8" s="2" t="s">
        <v>30</v>
      </c>
      <c r="JHD8" s="2" t="s">
        <v>31</v>
      </c>
      <c r="JHE8" s="2" t="s">
        <v>32</v>
      </c>
      <c r="JHF8" s="2" t="s">
        <v>33</v>
      </c>
      <c r="JHG8" s="2" t="s">
        <v>34</v>
      </c>
      <c r="JHH8" s="2" t="s">
        <v>35</v>
      </c>
      <c r="JHI8" s="2" t="s">
        <v>36</v>
      </c>
      <c r="JHJ8" s="2" t="s">
        <v>37</v>
      </c>
      <c r="JHK8" s="2" t="s">
        <v>38</v>
      </c>
      <c r="JHL8" s="2" t="s">
        <v>39</v>
      </c>
      <c r="JHM8" s="2" t="s">
        <v>40</v>
      </c>
      <c r="JHN8" s="2" t="s">
        <v>41</v>
      </c>
      <c r="JHO8" s="2" t="s">
        <v>42</v>
      </c>
      <c r="JHP8" s="2" t="s">
        <v>43</v>
      </c>
      <c r="JHQ8" s="2" t="s">
        <v>44</v>
      </c>
      <c r="JHR8" s="2" t="s">
        <v>45</v>
      </c>
      <c r="JHS8" s="2" t="s">
        <v>46</v>
      </c>
      <c r="JHT8" s="2" t="s">
        <v>47</v>
      </c>
      <c r="JHU8" s="2" t="s">
        <v>48</v>
      </c>
      <c r="JHV8" s="2" t="s">
        <v>49</v>
      </c>
      <c r="JHW8" s="2" t="s">
        <v>50</v>
      </c>
      <c r="JHX8" s="2" t="s">
        <v>51</v>
      </c>
      <c r="JHY8" s="2" t="s">
        <v>52</v>
      </c>
      <c r="JHZ8" s="2" t="s">
        <v>53</v>
      </c>
      <c r="JIA8" s="3" t="s">
        <v>54</v>
      </c>
      <c r="JIB8" s="5" t="s">
        <v>55</v>
      </c>
      <c r="JIC8" s="5" t="s">
        <v>56</v>
      </c>
      <c r="JID8" s="5" t="s">
        <v>57</v>
      </c>
      <c r="JIE8" s="5" t="s">
        <v>58</v>
      </c>
      <c r="JIF8" s="5" t="s">
        <v>59</v>
      </c>
      <c r="JIG8" s="4" t="s">
        <v>3396</v>
      </c>
      <c r="JIH8" s="4" t="s">
        <v>3397</v>
      </c>
      <c r="JII8" s="4" t="s">
        <v>3398</v>
      </c>
      <c r="JIJ8" s="46" t="s">
        <v>3399</v>
      </c>
      <c r="JIK8" s="1" t="s">
        <v>0</v>
      </c>
      <c r="JIL8" s="2" t="s">
        <v>1</v>
      </c>
      <c r="JIM8" s="2" t="s">
        <v>2</v>
      </c>
      <c r="JIN8" s="2" t="s">
        <v>3</v>
      </c>
      <c r="JIO8" s="2" t="s">
        <v>4</v>
      </c>
      <c r="JIP8" s="2" t="s">
        <v>5</v>
      </c>
      <c r="JIQ8" s="2" t="s">
        <v>6</v>
      </c>
      <c r="JIR8" s="2" t="s">
        <v>7</v>
      </c>
      <c r="JIS8" s="2" t="s">
        <v>8</v>
      </c>
      <c r="JIT8" s="2" t="s">
        <v>9</v>
      </c>
      <c r="JIU8" s="3" t="s">
        <v>10</v>
      </c>
      <c r="JIV8" s="2" t="s">
        <v>11</v>
      </c>
      <c r="JIW8" s="2" t="s">
        <v>12</v>
      </c>
      <c r="JIX8" s="2" t="s">
        <v>13</v>
      </c>
      <c r="JIY8" s="2" t="s">
        <v>14</v>
      </c>
      <c r="JIZ8" s="2" t="s">
        <v>15</v>
      </c>
      <c r="JJA8" s="4" t="s">
        <v>16</v>
      </c>
      <c r="JJB8" s="2" t="s">
        <v>17</v>
      </c>
      <c r="JJC8" s="2" t="s">
        <v>18</v>
      </c>
      <c r="JJD8" s="2" t="s">
        <v>19</v>
      </c>
      <c r="JJE8" s="2" t="s">
        <v>20</v>
      </c>
      <c r="JJF8" s="2" t="s">
        <v>21</v>
      </c>
      <c r="JJG8" s="2" t="s">
        <v>22</v>
      </c>
      <c r="JJH8" s="2" t="s">
        <v>23</v>
      </c>
      <c r="JJI8" s="2" t="s">
        <v>24</v>
      </c>
      <c r="JJJ8" s="2" t="s">
        <v>25</v>
      </c>
      <c r="JJK8" s="2" t="s">
        <v>26</v>
      </c>
      <c r="JJL8" s="2" t="s">
        <v>27</v>
      </c>
      <c r="JJM8" s="2" t="s">
        <v>28</v>
      </c>
      <c r="JJN8" s="2" t="s">
        <v>29</v>
      </c>
      <c r="JJO8" s="2" t="s">
        <v>30</v>
      </c>
      <c r="JJP8" s="2" t="s">
        <v>31</v>
      </c>
      <c r="JJQ8" s="2" t="s">
        <v>32</v>
      </c>
      <c r="JJR8" s="2" t="s">
        <v>33</v>
      </c>
      <c r="JJS8" s="2" t="s">
        <v>34</v>
      </c>
      <c r="JJT8" s="2" t="s">
        <v>35</v>
      </c>
      <c r="JJU8" s="2" t="s">
        <v>36</v>
      </c>
      <c r="JJV8" s="2" t="s">
        <v>37</v>
      </c>
      <c r="JJW8" s="2" t="s">
        <v>38</v>
      </c>
      <c r="JJX8" s="2" t="s">
        <v>39</v>
      </c>
      <c r="JJY8" s="2" t="s">
        <v>40</v>
      </c>
      <c r="JJZ8" s="2" t="s">
        <v>41</v>
      </c>
      <c r="JKA8" s="2" t="s">
        <v>42</v>
      </c>
      <c r="JKB8" s="2" t="s">
        <v>43</v>
      </c>
      <c r="JKC8" s="2" t="s">
        <v>44</v>
      </c>
      <c r="JKD8" s="2" t="s">
        <v>45</v>
      </c>
      <c r="JKE8" s="2" t="s">
        <v>46</v>
      </c>
      <c r="JKF8" s="2" t="s">
        <v>47</v>
      </c>
      <c r="JKG8" s="2" t="s">
        <v>48</v>
      </c>
      <c r="JKH8" s="2" t="s">
        <v>49</v>
      </c>
      <c r="JKI8" s="2" t="s">
        <v>50</v>
      </c>
      <c r="JKJ8" s="2" t="s">
        <v>51</v>
      </c>
      <c r="JKK8" s="2" t="s">
        <v>52</v>
      </c>
      <c r="JKL8" s="2" t="s">
        <v>53</v>
      </c>
      <c r="JKM8" s="3" t="s">
        <v>54</v>
      </c>
      <c r="JKN8" s="5" t="s">
        <v>55</v>
      </c>
      <c r="JKO8" s="5" t="s">
        <v>56</v>
      </c>
      <c r="JKP8" s="5" t="s">
        <v>57</v>
      </c>
      <c r="JKQ8" s="5" t="s">
        <v>58</v>
      </c>
      <c r="JKR8" s="5" t="s">
        <v>59</v>
      </c>
      <c r="JKS8" s="4" t="s">
        <v>3396</v>
      </c>
      <c r="JKT8" s="4" t="s">
        <v>3397</v>
      </c>
      <c r="JKU8" s="4" t="s">
        <v>3398</v>
      </c>
      <c r="JKV8" s="46" t="s">
        <v>3399</v>
      </c>
      <c r="JKW8" s="1" t="s">
        <v>0</v>
      </c>
      <c r="JKX8" s="2" t="s">
        <v>1</v>
      </c>
      <c r="JKY8" s="2" t="s">
        <v>2</v>
      </c>
      <c r="JKZ8" s="2" t="s">
        <v>3</v>
      </c>
      <c r="JLA8" s="2" t="s">
        <v>4</v>
      </c>
      <c r="JLB8" s="2" t="s">
        <v>5</v>
      </c>
      <c r="JLC8" s="2" t="s">
        <v>6</v>
      </c>
      <c r="JLD8" s="2" t="s">
        <v>7</v>
      </c>
      <c r="JLE8" s="2" t="s">
        <v>8</v>
      </c>
      <c r="JLF8" s="2" t="s">
        <v>9</v>
      </c>
      <c r="JLG8" s="3" t="s">
        <v>10</v>
      </c>
      <c r="JLH8" s="2" t="s">
        <v>11</v>
      </c>
      <c r="JLI8" s="2" t="s">
        <v>12</v>
      </c>
      <c r="JLJ8" s="2" t="s">
        <v>13</v>
      </c>
      <c r="JLK8" s="2" t="s">
        <v>14</v>
      </c>
      <c r="JLL8" s="2" t="s">
        <v>15</v>
      </c>
      <c r="JLM8" s="4" t="s">
        <v>16</v>
      </c>
      <c r="JLN8" s="2" t="s">
        <v>17</v>
      </c>
      <c r="JLO8" s="2" t="s">
        <v>18</v>
      </c>
      <c r="JLP8" s="2" t="s">
        <v>19</v>
      </c>
      <c r="JLQ8" s="2" t="s">
        <v>20</v>
      </c>
      <c r="JLR8" s="2" t="s">
        <v>21</v>
      </c>
      <c r="JLS8" s="2" t="s">
        <v>22</v>
      </c>
      <c r="JLT8" s="2" t="s">
        <v>23</v>
      </c>
      <c r="JLU8" s="2" t="s">
        <v>24</v>
      </c>
      <c r="JLV8" s="2" t="s">
        <v>25</v>
      </c>
      <c r="JLW8" s="2" t="s">
        <v>26</v>
      </c>
      <c r="JLX8" s="2" t="s">
        <v>27</v>
      </c>
      <c r="JLY8" s="2" t="s">
        <v>28</v>
      </c>
      <c r="JLZ8" s="2" t="s">
        <v>29</v>
      </c>
      <c r="JMA8" s="2" t="s">
        <v>30</v>
      </c>
      <c r="JMB8" s="2" t="s">
        <v>31</v>
      </c>
      <c r="JMC8" s="2" t="s">
        <v>32</v>
      </c>
      <c r="JMD8" s="2" t="s">
        <v>33</v>
      </c>
      <c r="JME8" s="2" t="s">
        <v>34</v>
      </c>
      <c r="JMF8" s="2" t="s">
        <v>35</v>
      </c>
      <c r="JMG8" s="2" t="s">
        <v>36</v>
      </c>
      <c r="JMH8" s="2" t="s">
        <v>37</v>
      </c>
      <c r="JMI8" s="2" t="s">
        <v>38</v>
      </c>
      <c r="JMJ8" s="2" t="s">
        <v>39</v>
      </c>
      <c r="JMK8" s="2" t="s">
        <v>40</v>
      </c>
      <c r="JML8" s="2" t="s">
        <v>41</v>
      </c>
      <c r="JMM8" s="2" t="s">
        <v>42</v>
      </c>
      <c r="JMN8" s="2" t="s">
        <v>43</v>
      </c>
      <c r="JMO8" s="2" t="s">
        <v>44</v>
      </c>
      <c r="JMP8" s="2" t="s">
        <v>45</v>
      </c>
      <c r="JMQ8" s="2" t="s">
        <v>46</v>
      </c>
      <c r="JMR8" s="2" t="s">
        <v>47</v>
      </c>
      <c r="JMS8" s="2" t="s">
        <v>48</v>
      </c>
      <c r="JMT8" s="2" t="s">
        <v>49</v>
      </c>
      <c r="JMU8" s="2" t="s">
        <v>50</v>
      </c>
      <c r="JMV8" s="2" t="s">
        <v>51</v>
      </c>
      <c r="JMW8" s="2" t="s">
        <v>52</v>
      </c>
      <c r="JMX8" s="2" t="s">
        <v>53</v>
      </c>
      <c r="JMY8" s="3" t="s">
        <v>54</v>
      </c>
      <c r="JMZ8" s="5" t="s">
        <v>55</v>
      </c>
      <c r="JNA8" s="5" t="s">
        <v>56</v>
      </c>
      <c r="JNB8" s="5" t="s">
        <v>57</v>
      </c>
      <c r="JNC8" s="5" t="s">
        <v>58</v>
      </c>
      <c r="JND8" s="5" t="s">
        <v>59</v>
      </c>
      <c r="JNE8" s="4" t="s">
        <v>3396</v>
      </c>
      <c r="JNF8" s="4" t="s">
        <v>3397</v>
      </c>
      <c r="JNG8" s="4" t="s">
        <v>3398</v>
      </c>
      <c r="JNH8" s="46" t="s">
        <v>3399</v>
      </c>
      <c r="JNI8" s="1" t="s">
        <v>0</v>
      </c>
      <c r="JNJ8" s="2" t="s">
        <v>1</v>
      </c>
      <c r="JNK8" s="2" t="s">
        <v>2</v>
      </c>
      <c r="JNL8" s="2" t="s">
        <v>3</v>
      </c>
      <c r="JNM8" s="2" t="s">
        <v>4</v>
      </c>
      <c r="JNN8" s="2" t="s">
        <v>5</v>
      </c>
      <c r="JNO8" s="2" t="s">
        <v>6</v>
      </c>
      <c r="JNP8" s="2" t="s">
        <v>7</v>
      </c>
      <c r="JNQ8" s="2" t="s">
        <v>8</v>
      </c>
      <c r="JNR8" s="2" t="s">
        <v>9</v>
      </c>
      <c r="JNS8" s="3" t="s">
        <v>10</v>
      </c>
      <c r="JNT8" s="2" t="s">
        <v>11</v>
      </c>
      <c r="JNU8" s="2" t="s">
        <v>12</v>
      </c>
      <c r="JNV8" s="2" t="s">
        <v>13</v>
      </c>
      <c r="JNW8" s="2" t="s">
        <v>14</v>
      </c>
      <c r="JNX8" s="2" t="s">
        <v>15</v>
      </c>
      <c r="JNY8" s="4" t="s">
        <v>16</v>
      </c>
      <c r="JNZ8" s="2" t="s">
        <v>17</v>
      </c>
      <c r="JOA8" s="2" t="s">
        <v>18</v>
      </c>
      <c r="JOB8" s="2" t="s">
        <v>19</v>
      </c>
      <c r="JOC8" s="2" t="s">
        <v>20</v>
      </c>
      <c r="JOD8" s="2" t="s">
        <v>21</v>
      </c>
      <c r="JOE8" s="2" t="s">
        <v>22</v>
      </c>
      <c r="JOF8" s="2" t="s">
        <v>23</v>
      </c>
      <c r="JOG8" s="2" t="s">
        <v>24</v>
      </c>
      <c r="JOH8" s="2" t="s">
        <v>25</v>
      </c>
      <c r="JOI8" s="2" t="s">
        <v>26</v>
      </c>
      <c r="JOJ8" s="2" t="s">
        <v>27</v>
      </c>
      <c r="JOK8" s="2" t="s">
        <v>28</v>
      </c>
      <c r="JOL8" s="2" t="s">
        <v>29</v>
      </c>
      <c r="JOM8" s="2" t="s">
        <v>30</v>
      </c>
      <c r="JON8" s="2" t="s">
        <v>31</v>
      </c>
      <c r="JOO8" s="2" t="s">
        <v>32</v>
      </c>
      <c r="JOP8" s="2" t="s">
        <v>33</v>
      </c>
      <c r="JOQ8" s="2" t="s">
        <v>34</v>
      </c>
      <c r="JOR8" s="2" t="s">
        <v>35</v>
      </c>
      <c r="JOS8" s="2" t="s">
        <v>36</v>
      </c>
      <c r="JOT8" s="2" t="s">
        <v>37</v>
      </c>
      <c r="JOU8" s="2" t="s">
        <v>38</v>
      </c>
      <c r="JOV8" s="2" t="s">
        <v>39</v>
      </c>
      <c r="JOW8" s="2" t="s">
        <v>40</v>
      </c>
      <c r="JOX8" s="2" t="s">
        <v>41</v>
      </c>
      <c r="JOY8" s="2" t="s">
        <v>42</v>
      </c>
      <c r="JOZ8" s="2" t="s">
        <v>43</v>
      </c>
      <c r="JPA8" s="2" t="s">
        <v>44</v>
      </c>
      <c r="JPB8" s="2" t="s">
        <v>45</v>
      </c>
      <c r="JPC8" s="2" t="s">
        <v>46</v>
      </c>
      <c r="JPD8" s="2" t="s">
        <v>47</v>
      </c>
      <c r="JPE8" s="2" t="s">
        <v>48</v>
      </c>
      <c r="JPF8" s="2" t="s">
        <v>49</v>
      </c>
      <c r="JPG8" s="2" t="s">
        <v>50</v>
      </c>
      <c r="JPH8" s="2" t="s">
        <v>51</v>
      </c>
      <c r="JPI8" s="2" t="s">
        <v>52</v>
      </c>
      <c r="JPJ8" s="2" t="s">
        <v>53</v>
      </c>
      <c r="JPK8" s="3" t="s">
        <v>54</v>
      </c>
      <c r="JPL8" s="5" t="s">
        <v>55</v>
      </c>
      <c r="JPM8" s="5" t="s">
        <v>56</v>
      </c>
      <c r="JPN8" s="5" t="s">
        <v>57</v>
      </c>
      <c r="JPO8" s="5" t="s">
        <v>58</v>
      </c>
      <c r="JPP8" s="5" t="s">
        <v>59</v>
      </c>
      <c r="JPQ8" s="4" t="s">
        <v>3396</v>
      </c>
      <c r="JPR8" s="4" t="s">
        <v>3397</v>
      </c>
      <c r="JPS8" s="4" t="s">
        <v>3398</v>
      </c>
      <c r="JPT8" s="46" t="s">
        <v>3399</v>
      </c>
      <c r="JPU8" s="1" t="s">
        <v>0</v>
      </c>
      <c r="JPV8" s="2" t="s">
        <v>1</v>
      </c>
      <c r="JPW8" s="2" t="s">
        <v>2</v>
      </c>
      <c r="JPX8" s="2" t="s">
        <v>3</v>
      </c>
      <c r="JPY8" s="2" t="s">
        <v>4</v>
      </c>
      <c r="JPZ8" s="2" t="s">
        <v>5</v>
      </c>
      <c r="JQA8" s="2" t="s">
        <v>6</v>
      </c>
      <c r="JQB8" s="2" t="s">
        <v>7</v>
      </c>
      <c r="JQC8" s="2" t="s">
        <v>8</v>
      </c>
      <c r="JQD8" s="2" t="s">
        <v>9</v>
      </c>
      <c r="JQE8" s="3" t="s">
        <v>10</v>
      </c>
      <c r="JQF8" s="2" t="s">
        <v>11</v>
      </c>
      <c r="JQG8" s="2" t="s">
        <v>12</v>
      </c>
      <c r="JQH8" s="2" t="s">
        <v>13</v>
      </c>
      <c r="JQI8" s="2" t="s">
        <v>14</v>
      </c>
      <c r="JQJ8" s="2" t="s">
        <v>15</v>
      </c>
      <c r="JQK8" s="4" t="s">
        <v>16</v>
      </c>
      <c r="JQL8" s="2" t="s">
        <v>17</v>
      </c>
      <c r="JQM8" s="2" t="s">
        <v>18</v>
      </c>
      <c r="JQN8" s="2" t="s">
        <v>19</v>
      </c>
      <c r="JQO8" s="2" t="s">
        <v>20</v>
      </c>
      <c r="JQP8" s="2" t="s">
        <v>21</v>
      </c>
      <c r="JQQ8" s="2" t="s">
        <v>22</v>
      </c>
      <c r="JQR8" s="2" t="s">
        <v>23</v>
      </c>
      <c r="JQS8" s="2" t="s">
        <v>24</v>
      </c>
      <c r="JQT8" s="2" t="s">
        <v>25</v>
      </c>
      <c r="JQU8" s="2" t="s">
        <v>26</v>
      </c>
      <c r="JQV8" s="2" t="s">
        <v>27</v>
      </c>
      <c r="JQW8" s="2" t="s">
        <v>28</v>
      </c>
      <c r="JQX8" s="2" t="s">
        <v>29</v>
      </c>
      <c r="JQY8" s="2" t="s">
        <v>30</v>
      </c>
      <c r="JQZ8" s="2" t="s">
        <v>31</v>
      </c>
      <c r="JRA8" s="2" t="s">
        <v>32</v>
      </c>
      <c r="JRB8" s="2" t="s">
        <v>33</v>
      </c>
      <c r="JRC8" s="2" t="s">
        <v>34</v>
      </c>
      <c r="JRD8" s="2" t="s">
        <v>35</v>
      </c>
      <c r="JRE8" s="2" t="s">
        <v>36</v>
      </c>
      <c r="JRF8" s="2" t="s">
        <v>37</v>
      </c>
      <c r="JRG8" s="2" t="s">
        <v>38</v>
      </c>
      <c r="JRH8" s="2" t="s">
        <v>39</v>
      </c>
      <c r="JRI8" s="2" t="s">
        <v>40</v>
      </c>
      <c r="JRJ8" s="2" t="s">
        <v>41</v>
      </c>
      <c r="JRK8" s="2" t="s">
        <v>42</v>
      </c>
      <c r="JRL8" s="2" t="s">
        <v>43</v>
      </c>
      <c r="JRM8" s="2" t="s">
        <v>44</v>
      </c>
      <c r="JRN8" s="2" t="s">
        <v>45</v>
      </c>
      <c r="JRO8" s="2" t="s">
        <v>46</v>
      </c>
      <c r="JRP8" s="2" t="s">
        <v>47</v>
      </c>
      <c r="JRQ8" s="2" t="s">
        <v>48</v>
      </c>
      <c r="JRR8" s="2" t="s">
        <v>49</v>
      </c>
      <c r="JRS8" s="2" t="s">
        <v>50</v>
      </c>
      <c r="JRT8" s="2" t="s">
        <v>51</v>
      </c>
      <c r="JRU8" s="2" t="s">
        <v>52</v>
      </c>
      <c r="JRV8" s="2" t="s">
        <v>53</v>
      </c>
      <c r="JRW8" s="3" t="s">
        <v>54</v>
      </c>
      <c r="JRX8" s="5" t="s">
        <v>55</v>
      </c>
      <c r="JRY8" s="5" t="s">
        <v>56</v>
      </c>
      <c r="JRZ8" s="5" t="s">
        <v>57</v>
      </c>
      <c r="JSA8" s="5" t="s">
        <v>58</v>
      </c>
      <c r="JSB8" s="5" t="s">
        <v>59</v>
      </c>
      <c r="JSC8" s="4" t="s">
        <v>3396</v>
      </c>
      <c r="JSD8" s="4" t="s">
        <v>3397</v>
      </c>
      <c r="JSE8" s="4" t="s">
        <v>3398</v>
      </c>
      <c r="JSF8" s="46" t="s">
        <v>3399</v>
      </c>
      <c r="JSG8" s="1" t="s">
        <v>0</v>
      </c>
      <c r="JSH8" s="2" t="s">
        <v>1</v>
      </c>
      <c r="JSI8" s="2" t="s">
        <v>2</v>
      </c>
      <c r="JSJ8" s="2" t="s">
        <v>3</v>
      </c>
      <c r="JSK8" s="2" t="s">
        <v>4</v>
      </c>
      <c r="JSL8" s="2" t="s">
        <v>5</v>
      </c>
      <c r="JSM8" s="2" t="s">
        <v>6</v>
      </c>
      <c r="JSN8" s="2" t="s">
        <v>7</v>
      </c>
      <c r="JSO8" s="2" t="s">
        <v>8</v>
      </c>
      <c r="JSP8" s="2" t="s">
        <v>9</v>
      </c>
      <c r="JSQ8" s="3" t="s">
        <v>10</v>
      </c>
      <c r="JSR8" s="2" t="s">
        <v>11</v>
      </c>
      <c r="JSS8" s="2" t="s">
        <v>12</v>
      </c>
      <c r="JST8" s="2" t="s">
        <v>13</v>
      </c>
      <c r="JSU8" s="2" t="s">
        <v>14</v>
      </c>
      <c r="JSV8" s="2" t="s">
        <v>15</v>
      </c>
      <c r="JSW8" s="4" t="s">
        <v>16</v>
      </c>
      <c r="JSX8" s="2" t="s">
        <v>17</v>
      </c>
      <c r="JSY8" s="2" t="s">
        <v>18</v>
      </c>
      <c r="JSZ8" s="2" t="s">
        <v>19</v>
      </c>
      <c r="JTA8" s="2" t="s">
        <v>20</v>
      </c>
      <c r="JTB8" s="2" t="s">
        <v>21</v>
      </c>
      <c r="JTC8" s="2" t="s">
        <v>22</v>
      </c>
      <c r="JTD8" s="2" t="s">
        <v>23</v>
      </c>
      <c r="JTE8" s="2" t="s">
        <v>24</v>
      </c>
      <c r="JTF8" s="2" t="s">
        <v>25</v>
      </c>
      <c r="JTG8" s="2" t="s">
        <v>26</v>
      </c>
      <c r="JTH8" s="2" t="s">
        <v>27</v>
      </c>
      <c r="JTI8" s="2" t="s">
        <v>28</v>
      </c>
      <c r="JTJ8" s="2" t="s">
        <v>29</v>
      </c>
      <c r="JTK8" s="2" t="s">
        <v>30</v>
      </c>
      <c r="JTL8" s="2" t="s">
        <v>31</v>
      </c>
      <c r="JTM8" s="2" t="s">
        <v>32</v>
      </c>
      <c r="JTN8" s="2" t="s">
        <v>33</v>
      </c>
      <c r="JTO8" s="2" t="s">
        <v>34</v>
      </c>
      <c r="JTP8" s="2" t="s">
        <v>35</v>
      </c>
      <c r="JTQ8" s="2" t="s">
        <v>36</v>
      </c>
      <c r="JTR8" s="2" t="s">
        <v>37</v>
      </c>
      <c r="JTS8" s="2" t="s">
        <v>38</v>
      </c>
      <c r="JTT8" s="2" t="s">
        <v>39</v>
      </c>
      <c r="JTU8" s="2" t="s">
        <v>40</v>
      </c>
      <c r="JTV8" s="2" t="s">
        <v>41</v>
      </c>
      <c r="JTW8" s="2" t="s">
        <v>42</v>
      </c>
      <c r="JTX8" s="2" t="s">
        <v>43</v>
      </c>
      <c r="JTY8" s="2" t="s">
        <v>44</v>
      </c>
      <c r="JTZ8" s="2" t="s">
        <v>45</v>
      </c>
      <c r="JUA8" s="2" t="s">
        <v>46</v>
      </c>
      <c r="JUB8" s="2" t="s">
        <v>47</v>
      </c>
      <c r="JUC8" s="2" t="s">
        <v>48</v>
      </c>
      <c r="JUD8" s="2" t="s">
        <v>49</v>
      </c>
      <c r="JUE8" s="2" t="s">
        <v>50</v>
      </c>
      <c r="JUF8" s="2" t="s">
        <v>51</v>
      </c>
      <c r="JUG8" s="2" t="s">
        <v>52</v>
      </c>
      <c r="JUH8" s="2" t="s">
        <v>53</v>
      </c>
      <c r="JUI8" s="3" t="s">
        <v>54</v>
      </c>
      <c r="JUJ8" s="5" t="s">
        <v>55</v>
      </c>
      <c r="JUK8" s="5" t="s">
        <v>56</v>
      </c>
      <c r="JUL8" s="5" t="s">
        <v>57</v>
      </c>
      <c r="JUM8" s="5" t="s">
        <v>58</v>
      </c>
      <c r="JUN8" s="5" t="s">
        <v>59</v>
      </c>
      <c r="JUO8" s="4" t="s">
        <v>3396</v>
      </c>
      <c r="JUP8" s="4" t="s">
        <v>3397</v>
      </c>
      <c r="JUQ8" s="4" t="s">
        <v>3398</v>
      </c>
      <c r="JUR8" s="46" t="s">
        <v>3399</v>
      </c>
      <c r="JUS8" s="1" t="s">
        <v>0</v>
      </c>
      <c r="JUT8" s="2" t="s">
        <v>1</v>
      </c>
      <c r="JUU8" s="2" t="s">
        <v>2</v>
      </c>
      <c r="JUV8" s="2" t="s">
        <v>3</v>
      </c>
      <c r="JUW8" s="2" t="s">
        <v>4</v>
      </c>
      <c r="JUX8" s="2" t="s">
        <v>5</v>
      </c>
      <c r="JUY8" s="2" t="s">
        <v>6</v>
      </c>
      <c r="JUZ8" s="2" t="s">
        <v>7</v>
      </c>
      <c r="JVA8" s="2" t="s">
        <v>8</v>
      </c>
      <c r="JVB8" s="2" t="s">
        <v>9</v>
      </c>
      <c r="JVC8" s="3" t="s">
        <v>10</v>
      </c>
      <c r="JVD8" s="2" t="s">
        <v>11</v>
      </c>
      <c r="JVE8" s="2" t="s">
        <v>12</v>
      </c>
      <c r="JVF8" s="2" t="s">
        <v>13</v>
      </c>
      <c r="JVG8" s="2" t="s">
        <v>14</v>
      </c>
      <c r="JVH8" s="2" t="s">
        <v>15</v>
      </c>
      <c r="JVI8" s="4" t="s">
        <v>16</v>
      </c>
      <c r="JVJ8" s="2" t="s">
        <v>17</v>
      </c>
      <c r="JVK8" s="2" t="s">
        <v>18</v>
      </c>
      <c r="JVL8" s="2" t="s">
        <v>19</v>
      </c>
      <c r="JVM8" s="2" t="s">
        <v>20</v>
      </c>
      <c r="JVN8" s="2" t="s">
        <v>21</v>
      </c>
      <c r="JVO8" s="2" t="s">
        <v>22</v>
      </c>
      <c r="JVP8" s="2" t="s">
        <v>23</v>
      </c>
      <c r="JVQ8" s="2" t="s">
        <v>24</v>
      </c>
      <c r="JVR8" s="2" t="s">
        <v>25</v>
      </c>
      <c r="JVS8" s="2" t="s">
        <v>26</v>
      </c>
      <c r="JVT8" s="2" t="s">
        <v>27</v>
      </c>
      <c r="JVU8" s="2" t="s">
        <v>28</v>
      </c>
      <c r="JVV8" s="2" t="s">
        <v>29</v>
      </c>
      <c r="JVW8" s="2" t="s">
        <v>30</v>
      </c>
      <c r="JVX8" s="2" t="s">
        <v>31</v>
      </c>
      <c r="JVY8" s="2" t="s">
        <v>32</v>
      </c>
      <c r="JVZ8" s="2" t="s">
        <v>33</v>
      </c>
      <c r="JWA8" s="2" t="s">
        <v>34</v>
      </c>
      <c r="JWB8" s="2" t="s">
        <v>35</v>
      </c>
      <c r="JWC8" s="2" t="s">
        <v>36</v>
      </c>
      <c r="JWD8" s="2" t="s">
        <v>37</v>
      </c>
      <c r="JWE8" s="2" t="s">
        <v>38</v>
      </c>
      <c r="JWF8" s="2" t="s">
        <v>39</v>
      </c>
      <c r="JWG8" s="2" t="s">
        <v>40</v>
      </c>
      <c r="JWH8" s="2" t="s">
        <v>41</v>
      </c>
      <c r="JWI8" s="2" t="s">
        <v>42</v>
      </c>
      <c r="JWJ8" s="2" t="s">
        <v>43</v>
      </c>
      <c r="JWK8" s="2" t="s">
        <v>44</v>
      </c>
      <c r="JWL8" s="2" t="s">
        <v>45</v>
      </c>
      <c r="JWM8" s="2" t="s">
        <v>46</v>
      </c>
      <c r="JWN8" s="2" t="s">
        <v>47</v>
      </c>
      <c r="JWO8" s="2" t="s">
        <v>48</v>
      </c>
      <c r="JWP8" s="2" t="s">
        <v>49</v>
      </c>
      <c r="JWQ8" s="2" t="s">
        <v>50</v>
      </c>
      <c r="JWR8" s="2" t="s">
        <v>51</v>
      </c>
      <c r="JWS8" s="2" t="s">
        <v>52</v>
      </c>
      <c r="JWT8" s="2" t="s">
        <v>53</v>
      </c>
      <c r="JWU8" s="3" t="s">
        <v>54</v>
      </c>
      <c r="JWV8" s="5" t="s">
        <v>55</v>
      </c>
      <c r="JWW8" s="5" t="s">
        <v>56</v>
      </c>
      <c r="JWX8" s="5" t="s">
        <v>57</v>
      </c>
      <c r="JWY8" s="5" t="s">
        <v>58</v>
      </c>
      <c r="JWZ8" s="5" t="s">
        <v>59</v>
      </c>
      <c r="JXA8" s="4" t="s">
        <v>3396</v>
      </c>
      <c r="JXB8" s="4" t="s">
        <v>3397</v>
      </c>
      <c r="JXC8" s="4" t="s">
        <v>3398</v>
      </c>
      <c r="JXD8" s="46" t="s">
        <v>3399</v>
      </c>
      <c r="JXE8" s="1" t="s">
        <v>0</v>
      </c>
      <c r="JXF8" s="2" t="s">
        <v>1</v>
      </c>
      <c r="JXG8" s="2" t="s">
        <v>2</v>
      </c>
      <c r="JXH8" s="2" t="s">
        <v>3</v>
      </c>
      <c r="JXI8" s="2" t="s">
        <v>4</v>
      </c>
      <c r="JXJ8" s="2" t="s">
        <v>5</v>
      </c>
      <c r="JXK8" s="2" t="s">
        <v>6</v>
      </c>
      <c r="JXL8" s="2" t="s">
        <v>7</v>
      </c>
      <c r="JXM8" s="2" t="s">
        <v>8</v>
      </c>
      <c r="JXN8" s="2" t="s">
        <v>9</v>
      </c>
      <c r="JXO8" s="3" t="s">
        <v>10</v>
      </c>
      <c r="JXP8" s="2" t="s">
        <v>11</v>
      </c>
      <c r="JXQ8" s="2" t="s">
        <v>12</v>
      </c>
      <c r="JXR8" s="2" t="s">
        <v>13</v>
      </c>
      <c r="JXS8" s="2" t="s">
        <v>14</v>
      </c>
      <c r="JXT8" s="2" t="s">
        <v>15</v>
      </c>
      <c r="JXU8" s="4" t="s">
        <v>16</v>
      </c>
      <c r="JXV8" s="2" t="s">
        <v>17</v>
      </c>
      <c r="JXW8" s="2" t="s">
        <v>18</v>
      </c>
      <c r="JXX8" s="2" t="s">
        <v>19</v>
      </c>
      <c r="JXY8" s="2" t="s">
        <v>20</v>
      </c>
      <c r="JXZ8" s="2" t="s">
        <v>21</v>
      </c>
      <c r="JYA8" s="2" t="s">
        <v>22</v>
      </c>
      <c r="JYB8" s="2" t="s">
        <v>23</v>
      </c>
      <c r="JYC8" s="2" t="s">
        <v>24</v>
      </c>
      <c r="JYD8" s="2" t="s">
        <v>25</v>
      </c>
      <c r="JYE8" s="2" t="s">
        <v>26</v>
      </c>
      <c r="JYF8" s="2" t="s">
        <v>27</v>
      </c>
      <c r="JYG8" s="2" t="s">
        <v>28</v>
      </c>
      <c r="JYH8" s="2" t="s">
        <v>29</v>
      </c>
      <c r="JYI8" s="2" t="s">
        <v>30</v>
      </c>
      <c r="JYJ8" s="2" t="s">
        <v>31</v>
      </c>
      <c r="JYK8" s="2" t="s">
        <v>32</v>
      </c>
      <c r="JYL8" s="2" t="s">
        <v>33</v>
      </c>
      <c r="JYM8" s="2" t="s">
        <v>34</v>
      </c>
      <c r="JYN8" s="2" t="s">
        <v>35</v>
      </c>
      <c r="JYO8" s="2" t="s">
        <v>36</v>
      </c>
      <c r="JYP8" s="2" t="s">
        <v>37</v>
      </c>
      <c r="JYQ8" s="2" t="s">
        <v>38</v>
      </c>
      <c r="JYR8" s="2" t="s">
        <v>39</v>
      </c>
      <c r="JYS8" s="2" t="s">
        <v>40</v>
      </c>
      <c r="JYT8" s="2" t="s">
        <v>41</v>
      </c>
      <c r="JYU8" s="2" t="s">
        <v>42</v>
      </c>
      <c r="JYV8" s="2" t="s">
        <v>43</v>
      </c>
      <c r="JYW8" s="2" t="s">
        <v>44</v>
      </c>
      <c r="JYX8" s="2" t="s">
        <v>45</v>
      </c>
      <c r="JYY8" s="2" t="s">
        <v>46</v>
      </c>
      <c r="JYZ8" s="2" t="s">
        <v>47</v>
      </c>
      <c r="JZA8" s="2" t="s">
        <v>48</v>
      </c>
      <c r="JZB8" s="2" t="s">
        <v>49</v>
      </c>
      <c r="JZC8" s="2" t="s">
        <v>50</v>
      </c>
      <c r="JZD8" s="2" t="s">
        <v>51</v>
      </c>
      <c r="JZE8" s="2" t="s">
        <v>52</v>
      </c>
      <c r="JZF8" s="2" t="s">
        <v>53</v>
      </c>
      <c r="JZG8" s="3" t="s">
        <v>54</v>
      </c>
      <c r="JZH8" s="5" t="s">
        <v>55</v>
      </c>
      <c r="JZI8" s="5" t="s">
        <v>56</v>
      </c>
      <c r="JZJ8" s="5" t="s">
        <v>57</v>
      </c>
      <c r="JZK8" s="5" t="s">
        <v>58</v>
      </c>
      <c r="JZL8" s="5" t="s">
        <v>59</v>
      </c>
      <c r="JZM8" s="4" t="s">
        <v>3396</v>
      </c>
      <c r="JZN8" s="4" t="s">
        <v>3397</v>
      </c>
      <c r="JZO8" s="4" t="s">
        <v>3398</v>
      </c>
      <c r="JZP8" s="46" t="s">
        <v>3399</v>
      </c>
      <c r="JZQ8" s="1" t="s">
        <v>0</v>
      </c>
      <c r="JZR8" s="2" t="s">
        <v>1</v>
      </c>
      <c r="JZS8" s="2" t="s">
        <v>2</v>
      </c>
      <c r="JZT8" s="2" t="s">
        <v>3</v>
      </c>
      <c r="JZU8" s="2" t="s">
        <v>4</v>
      </c>
      <c r="JZV8" s="2" t="s">
        <v>5</v>
      </c>
      <c r="JZW8" s="2" t="s">
        <v>6</v>
      </c>
      <c r="JZX8" s="2" t="s">
        <v>7</v>
      </c>
      <c r="JZY8" s="2" t="s">
        <v>8</v>
      </c>
      <c r="JZZ8" s="2" t="s">
        <v>9</v>
      </c>
      <c r="KAA8" s="3" t="s">
        <v>10</v>
      </c>
      <c r="KAB8" s="2" t="s">
        <v>11</v>
      </c>
      <c r="KAC8" s="2" t="s">
        <v>12</v>
      </c>
      <c r="KAD8" s="2" t="s">
        <v>13</v>
      </c>
      <c r="KAE8" s="2" t="s">
        <v>14</v>
      </c>
      <c r="KAF8" s="2" t="s">
        <v>15</v>
      </c>
      <c r="KAG8" s="4" t="s">
        <v>16</v>
      </c>
      <c r="KAH8" s="2" t="s">
        <v>17</v>
      </c>
      <c r="KAI8" s="2" t="s">
        <v>18</v>
      </c>
      <c r="KAJ8" s="2" t="s">
        <v>19</v>
      </c>
      <c r="KAK8" s="2" t="s">
        <v>20</v>
      </c>
      <c r="KAL8" s="2" t="s">
        <v>21</v>
      </c>
      <c r="KAM8" s="2" t="s">
        <v>22</v>
      </c>
      <c r="KAN8" s="2" t="s">
        <v>23</v>
      </c>
      <c r="KAO8" s="2" t="s">
        <v>24</v>
      </c>
      <c r="KAP8" s="2" t="s">
        <v>25</v>
      </c>
      <c r="KAQ8" s="2" t="s">
        <v>26</v>
      </c>
      <c r="KAR8" s="2" t="s">
        <v>27</v>
      </c>
      <c r="KAS8" s="2" t="s">
        <v>28</v>
      </c>
      <c r="KAT8" s="2" t="s">
        <v>29</v>
      </c>
      <c r="KAU8" s="2" t="s">
        <v>30</v>
      </c>
      <c r="KAV8" s="2" t="s">
        <v>31</v>
      </c>
      <c r="KAW8" s="2" t="s">
        <v>32</v>
      </c>
      <c r="KAX8" s="2" t="s">
        <v>33</v>
      </c>
      <c r="KAY8" s="2" t="s">
        <v>34</v>
      </c>
      <c r="KAZ8" s="2" t="s">
        <v>35</v>
      </c>
      <c r="KBA8" s="2" t="s">
        <v>36</v>
      </c>
      <c r="KBB8" s="2" t="s">
        <v>37</v>
      </c>
      <c r="KBC8" s="2" t="s">
        <v>38</v>
      </c>
      <c r="KBD8" s="2" t="s">
        <v>39</v>
      </c>
      <c r="KBE8" s="2" t="s">
        <v>40</v>
      </c>
      <c r="KBF8" s="2" t="s">
        <v>41</v>
      </c>
      <c r="KBG8" s="2" t="s">
        <v>42</v>
      </c>
      <c r="KBH8" s="2" t="s">
        <v>43</v>
      </c>
      <c r="KBI8" s="2" t="s">
        <v>44</v>
      </c>
      <c r="KBJ8" s="2" t="s">
        <v>45</v>
      </c>
      <c r="KBK8" s="2" t="s">
        <v>46</v>
      </c>
      <c r="KBL8" s="2" t="s">
        <v>47</v>
      </c>
      <c r="KBM8" s="2" t="s">
        <v>48</v>
      </c>
      <c r="KBN8" s="2" t="s">
        <v>49</v>
      </c>
      <c r="KBO8" s="2" t="s">
        <v>50</v>
      </c>
      <c r="KBP8" s="2" t="s">
        <v>51</v>
      </c>
      <c r="KBQ8" s="2" t="s">
        <v>52</v>
      </c>
      <c r="KBR8" s="2" t="s">
        <v>53</v>
      </c>
      <c r="KBS8" s="3" t="s">
        <v>54</v>
      </c>
      <c r="KBT8" s="5" t="s">
        <v>55</v>
      </c>
      <c r="KBU8" s="5" t="s">
        <v>56</v>
      </c>
      <c r="KBV8" s="5" t="s">
        <v>57</v>
      </c>
      <c r="KBW8" s="5" t="s">
        <v>58</v>
      </c>
      <c r="KBX8" s="5" t="s">
        <v>59</v>
      </c>
      <c r="KBY8" s="4" t="s">
        <v>3396</v>
      </c>
      <c r="KBZ8" s="4" t="s">
        <v>3397</v>
      </c>
      <c r="KCA8" s="4" t="s">
        <v>3398</v>
      </c>
      <c r="KCB8" s="46" t="s">
        <v>3399</v>
      </c>
      <c r="KCC8" s="1" t="s">
        <v>0</v>
      </c>
      <c r="KCD8" s="2" t="s">
        <v>1</v>
      </c>
      <c r="KCE8" s="2" t="s">
        <v>2</v>
      </c>
      <c r="KCF8" s="2" t="s">
        <v>3</v>
      </c>
      <c r="KCG8" s="2" t="s">
        <v>4</v>
      </c>
      <c r="KCH8" s="2" t="s">
        <v>5</v>
      </c>
      <c r="KCI8" s="2" t="s">
        <v>6</v>
      </c>
      <c r="KCJ8" s="2" t="s">
        <v>7</v>
      </c>
      <c r="KCK8" s="2" t="s">
        <v>8</v>
      </c>
      <c r="KCL8" s="2" t="s">
        <v>9</v>
      </c>
      <c r="KCM8" s="3" t="s">
        <v>10</v>
      </c>
      <c r="KCN8" s="2" t="s">
        <v>11</v>
      </c>
      <c r="KCO8" s="2" t="s">
        <v>12</v>
      </c>
      <c r="KCP8" s="2" t="s">
        <v>13</v>
      </c>
      <c r="KCQ8" s="2" t="s">
        <v>14</v>
      </c>
      <c r="KCR8" s="2" t="s">
        <v>15</v>
      </c>
      <c r="KCS8" s="4" t="s">
        <v>16</v>
      </c>
      <c r="KCT8" s="2" t="s">
        <v>17</v>
      </c>
      <c r="KCU8" s="2" t="s">
        <v>18</v>
      </c>
      <c r="KCV8" s="2" t="s">
        <v>19</v>
      </c>
      <c r="KCW8" s="2" t="s">
        <v>20</v>
      </c>
      <c r="KCX8" s="2" t="s">
        <v>21</v>
      </c>
      <c r="KCY8" s="2" t="s">
        <v>22</v>
      </c>
      <c r="KCZ8" s="2" t="s">
        <v>23</v>
      </c>
      <c r="KDA8" s="2" t="s">
        <v>24</v>
      </c>
      <c r="KDB8" s="2" t="s">
        <v>25</v>
      </c>
      <c r="KDC8" s="2" t="s">
        <v>26</v>
      </c>
      <c r="KDD8" s="2" t="s">
        <v>27</v>
      </c>
      <c r="KDE8" s="2" t="s">
        <v>28</v>
      </c>
      <c r="KDF8" s="2" t="s">
        <v>29</v>
      </c>
      <c r="KDG8" s="2" t="s">
        <v>30</v>
      </c>
      <c r="KDH8" s="2" t="s">
        <v>31</v>
      </c>
      <c r="KDI8" s="2" t="s">
        <v>32</v>
      </c>
      <c r="KDJ8" s="2" t="s">
        <v>33</v>
      </c>
      <c r="KDK8" s="2" t="s">
        <v>34</v>
      </c>
      <c r="KDL8" s="2" t="s">
        <v>35</v>
      </c>
      <c r="KDM8" s="2" t="s">
        <v>36</v>
      </c>
      <c r="KDN8" s="2" t="s">
        <v>37</v>
      </c>
      <c r="KDO8" s="2" t="s">
        <v>38</v>
      </c>
      <c r="KDP8" s="2" t="s">
        <v>39</v>
      </c>
      <c r="KDQ8" s="2" t="s">
        <v>40</v>
      </c>
      <c r="KDR8" s="2" t="s">
        <v>41</v>
      </c>
      <c r="KDS8" s="2" t="s">
        <v>42</v>
      </c>
      <c r="KDT8" s="2" t="s">
        <v>43</v>
      </c>
      <c r="KDU8" s="2" t="s">
        <v>44</v>
      </c>
      <c r="KDV8" s="2" t="s">
        <v>45</v>
      </c>
      <c r="KDW8" s="2" t="s">
        <v>46</v>
      </c>
      <c r="KDX8" s="2" t="s">
        <v>47</v>
      </c>
      <c r="KDY8" s="2" t="s">
        <v>48</v>
      </c>
      <c r="KDZ8" s="2" t="s">
        <v>49</v>
      </c>
      <c r="KEA8" s="2" t="s">
        <v>50</v>
      </c>
      <c r="KEB8" s="2" t="s">
        <v>51</v>
      </c>
      <c r="KEC8" s="2" t="s">
        <v>52</v>
      </c>
      <c r="KED8" s="2" t="s">
        <v>53</v>
      </c>
      <c r="KEE8" s="3" t="s">
        <v>54</v>
      </c>
      <c r="KEF8" s="5" t="s">
        <v>55</v>
      </c>
      <c r="KEG8" s="5" t="s">
        <v>56</v>
      </c>
      <c r="KEH8" s="5" t="s">
        <v>57</v>
      </c>
      <c r="KEI8" s="5" t="s">
        <v>58</v>
      </c>
      <c r="KEJ8" s="5" t="s">
        <v>59</v>
      </c>
      <c r="KEK8" s="4" t="s">
        <v>3396</v>
      </c>
      <c r="KEL8" s="4" t="s">
        <v>3397</v>
      </c>
      <c r="KEM8" s="4" t="s">
        <v>3398</v>
      </c>
      <c r="KEN8" s="46" t="s">
        <v>3399</v>
      </c>
      <c r="KEO8" s="1" t="s">
        <v>0</v>
      </c>
      <c r="KEP8" s="2" t="s">
        <v>1</v>
      </c>
      <c r="KEQ8" s="2" t="s">
        <v>2</v>
      </c>
      <c r="KER8" s="2" t="s">
        <v>3</v>
      </c>
      <c r="KES8" s="2" t="s">
        <v>4</v>
      </c>
      <c r="KET8" s="2" t="s">
        <v>5</v>
      </c>
      <c r="KEU8" s="2" t="s">
        <v>6</v>
      </c>
      <c r="KEV8" s="2" t="s">
        <v>7</v>
      </c>
      <c r="KEW8" s="2" t="s">
        <v>8</v>
      </c>
      <c r="KEX8" s="2" t="s">
        <v>9</v>
      </c>
      <c r="KEY8" s="3" t="s">
        <v>10</v>
      </c>
      <c r="KEZ8" s="2" t="s">
        <v>11</v>
      </c>
      <c r="KFA8" s="2" t="s">
        <v>12</v>
      </c>
      <c r="KFB8" s="2" t="s">
        <v>13</v>
      </c>
      <c r="KFC8" s="2" t="s">
        <v>14</v>
      </c>
      <c r="KFD8" s="2" t="s">
        <v>15</v>
      </c>
      <c r="KFE8" s="4" t="s">
        <v>16</v>
      </c>
      <c r="KFF8" s="2" t="s">
        <v>17</v>
      </c>
      <c r="KFG8" s="2" t="s">
        <v>18</v>
      </c>
      <c r="KFH8" s="2" t="s">
        <v>19</v>
      </c>
      <c r="KFI8" s="2" t="s">
        <v>20</v>
      </c>
      <c r="KFJ8" s="2" t="s">
        <v>21</v>
      </c>
      <c r="KFK8" s="2" t="s">
        <v>22</v>
      </c>
      <c r="KFL8" s="2" t="s">
        <v>23</v>
      </c>
      <c r="KFM8" s="2" t="s">
        <v>24</v>
      </c>
      <c r="KFN8" s="2" t="s">
        <v>25</v>
      </c>
      <c r="KFO8" s="2" t="s">
        <v>26</v>
      </c>
      <c r="KFP8" s="2" t="s">
        <v>27</v>
      </c>
      <c r="KFQ8" s="2" t="s">
        <v>28</v>
      </c>
      <c r="KFR8" s="2" t="s">
        <v>29</v>
      </c>
      <c r="KFS8" s="2" t="s">
        <v>30</v>
      </c>
      <c r="KFT8" s="2" t="s">
        <v>31</v>
      </c>
      <c r="KFU8" s="2" t="s">
        <v>32</v>
      </c>
      <c r="KFV8" s="2" t="s">
        <v>33</v>
      </c>
      <c r="KFW8" s="2" t="s">
        <v>34</v>
      </c>
      <c r="KFX8" s="2" t="s">
        <v>35</v>
      </c>
      <c r="KFY8" s="2" t="s">
        <v>36</v>
      </c>
      <c r="KFZ8" s="2" t="s">
        <v>37</v>
      </c>
      <c r="KGA8" s="2" t="s">
        <v>38</v>
      </c>
      <c r="KGB8" s="2" t="s">
        <v>39</v>
      </c>
      <c r="KGC8" s="2" t="s">
        <v>40</v>
      </c>
      <c r="KGD8" s="2" t="s">
        <v>41</v>
      </c>
      <c r="KGE8" s="2" t="s">
        <v>42</v>
      </c>
      <c r="KGF8" s="2" t="s">
        <v>43</v>
      </c>
      <c r="KGG8" s="2" t="s">
        <v>44</v>
      </c>
      <c r="KGH8" s="2" t="s">
        <v>45</v>
      </c>
      <c r="KGI8" s="2" t="s">
        <v>46</v>
      </c>
      <c r="KGJ8" s="2" t="s">
        <v>47</v>
      </c>
      <c r="KGK8" s="2" t="s">
        <v>48</v>
      </c>
      <c r="KGL8" s="2" t="s">
        <v>49</v>
      </c>
      <c r="KGM8" s="2" t="s">
        <v>50</v>
      </c>
      <c r="KGN8" s="2" t="s">
        <v>51</v>
      </c>
      <c r="KGO8" s="2" t="s">
        <v>52</v>
      </c>
      <c r="KGP8" s="2" t="s">
        <v>53</v>
      </c>
      <c r="KGQ8" s="3" t="s">
        <v>54</v>
      </c>
      <c r="KGR8" s="5" t="s">
        <v>55</v>
      </c>
      <c r="KGS8" s="5" t="s">
        <v>56</v>
      </c>
      <c r="KGT8" s="5" t="s">
        <v>57</v>
      </c>
      <c r="KGU8" s="5" t="s">
        <v>58</v>
      </c>
      <c r="KGV8" s="5" t="s">
        <v>59</v>
      </c>
      <c r="KGW8" s="4" t="s">
        <v>3396</v>
      </c>
      <c r="KGX8" s="4" t="s">
        <v>3397</v>
      </c>
      <c r="KGY8" s="4" t="s">
        <v>3398</v>
      </c>
      <c r="KGZ8" s="46" t="s">
        <v>3399</v>
      </c>
      <c r="KHA8" s="1" t="s">
        <v>0</v>
      </c>
      <c r="KHB8" s="2" t="s">
        <v>1</v>
      </c>
      <c r="KHC8" s="2" t="s">
        <v>2</v>
      </c>
      <c r="KHD8" s="2" t="s">
        <v>3</v>
      </c>
      <c r="KHE8" s="2" t="s">
        <v>4</v>
      </c>
      <c r="KHF8" s="2" t="s">
        <v>5</v>
      </c>
      <c r="KHG8" s="2" t="s">
        <v>6</v>
      </c>
      <c r="KHH8" s="2" t="s">
        <v>7</v>
      </c>
      <c r="KHI8" s="2" t="s">
        <v>8</v>
      </c>
      <c r="KHJ8" s="2" t="s">
        <v>9</v>
      </c>
      <c r="KHK8" s="3" t="s">
        <v>10</v>
      </c>
      <c r="KHL8" s="2" t="s">
        <v>11</v>
      </c>
      <c r="KHM8" s="2" t="s">
        <v>12</v>
      </c>
      <c r="KHN8" s="2" t="s">
        <v>13</v>
      </c>
      <c r="KHO8" s="2" t="s">
        <v>14</v>
      </c>
      <c r="KHP8" s="2" t="s">
        <v>15</v>
      </c>
      <c r="KHQ8" s="4" t="s">
        <v>16</v>
      </c>
      <c r="KHR8" s="2" t="s">
        <v>17</v>
      </c>
      <c r="KHS8" s="2" t="s">
        <v>18</v>
      </c>
      <c r="KHT8" s="2" t="s">
        <v>19</v>
      </c>
      <c r="KHU8" s="2" t="s">
        <v>20</v>
      </c>
      <c r="KHV8" s="2" t="s">
        <v>21</v>
      </c>
      <c r="KHW8" s="2" t="s">
        <v>22</v>
      </c>
      <c r="KHX8" s="2" t="s">
        <v>23</v>
      </c>
      <c r="KHY8" s="2" t="s">
        <v>24</v>
      </c>
      <c r="KHZ8" s="2" t="s">
        <v>25</v>
      </c>
      <c r="KIA8" s="2" t="s">
        <v>26</v>
      </c>
      <c r="KIB8" s="2" t="s">
        <v>27</v>
      </c>
      <c r="KIC8" s="2" t="s">
        <v>28</v>
      </c>
      <c r="KID8" s="2" t="s">
        <v>29</v>
      </c>
      <c r="KIE8" s="2" t="s">
        <v>30</v>
      </c>
      <c r="KIF8" s="2" t="s">
        <v>31</v>
      </c>
      <c r="KIG8" s="2" t="s">
        <v>32</v>
      </c>
      <c r="KIH8" s="2" t="s">
        <v>33</v>
      </c>
      <c r="KII8" s="2" t="s">
        <v>34</v>
      </c>
      <c r="KIJ8" s="2" t="s">
        <v>35</v>
      </c>
      <c r="KIK8" s="2" t="s">
        <v>36</v>
      </c>
      <c r="KIL8" s="2" t="s">
        <v>37</v>
      </c>
      <c r="KIM8" s="2" t="s">
        <v>38</v>
      </c>
      <c r="KIN8" s="2" t="s">
        <v>39</v>
      </c>
      <c r="KIO8" s="2" t="s">
        <v>40</v>
      </c>
      <c r="KIP8" s="2" t="s">
        <v>41</v>
      </c>
      <c r="KIQ8" s="2" t="s">
        <v>42</v>
      </c>
      <c r="KIR8" s="2" t="s">
        <v>43</v>
      </c>
      <c r="KIS8" s="2" t="s">
        <v>44</v>
      </c>
      <c r="KIT8" s="2" t="s">
        <v>45</v>
      </c>
      <c r="KIU8" s="2" t="s">
        <v>46</v>
      </c>
      <c r="KIV8" s="2" t="s">
        <v>47</v>
      </c>
      <c r="KIW8" s="2" t="s">
        <v>48</v>
      </c>
      <c r="KIX8" s="2" t="s">
        <v>49</v>
      </c>
      <c r="KIY8" s="2" t="s">
        <v>50</v>
      </c>
      <c r="KIZ8" s="2" t="s">
        <v>51</v>
      </c>
      <c r="KJA8" s="2" t="s">
        <v>52</v>
      </c>
      <c r="KJB8" s="2" t="s">
        <v>53</v>
      </c>
      <c r="KJC8" s="3" t="s">
        <v>54</v>
      </c>
      <c r="KJD8" s="5" t="s">
        <v>55</v>
      </c>
      <c r="KJE8" s="5" t="s">
        <v>56</v>
      </c>
      <c r="KJF8" s="5" t="s">
        <v>57</v>
      </c>
      <c r="KJG8" s="5" t="s">
        <v>58</v>
      </c>
      <c r="KJH8" s="5" t="s">
        <v>59</v>
      </c>
      <c r="KJI8" s="4" t="s">
        <v>3396</v>
      </c>
      <c r="KJJ8" s="4" t="s">
        <v>3397</v>
      </c>
      <c r="KJK8" s="4" t="s">
        <v>3398</v>
      </c>
      <c r="KJL8" s="46" t="s">
        <v>3399</v>
      </c>
      <c r="KJM8" s="1" t="s">
        <v>0</v>
      </c>
      <c r="KJN8" s="2" t="s">
        <v>1</v>
      </c>
      <c r="KJO8" s="2" t="s">
        <v>2</v>
      </c>
      <c r="KJP8" s="2" t="s">
        <v>3</v>
      </c>
      <c r="KJQ8" s="2" t="s">
        <v>4</v>
      </c>
      <c r="KJR8" s="2" t="s">
        <v>5</v>
      </c>
      <c r="KJS8" s="2" t="s">
        <v>6</v>
      </c>
      <c r="KJT8" s="2" t="s">
        <v>7</v>
      </c>
      <c r="KJU8" s="2" t="s">
        <v>8</v>
      </c>
      <c r="KJV8" s="2" t="s">
        <v>9</v>
      </c>
      <c r="KJW8" s="3" t="s">
        <v>10</v>
      </c>
      <c r="KJX8" s="2" t="s">
        <v>11</v>
      </c>
      <c r="KJY8" s="2" t="s">
        <v>12</v>
      </c>
      <c r="KJZ8" s="2" t="s">
        <v>13</v>
      </c>
      <c r="KKA8" s="2" t="s">
        <v>14</v>
      </c>
      <c r="KKB8" s="2" t="s">
        <v>15</v>
      </c>
      <c r="KKC8" s="4" t="s">
        <v>16</v>
      </c>
      <c r="KKD8" s="2" t="s">
        <v>17</v>
      </c>
      <c r="KKE8" s="2" t="s">
        <v>18</v>
      </c>
      <c r="KKF8" s="2" t="s">
        <v>19</v>
      </c>
      <c r="KKG8" s="2" t="s">
        <v>20</v>
      </c>
      <c r="KKH8" s="2" t="s">
        <v>21</v>
      </c>
      <c r="KKI8" s="2" t="s">
        <v>22</v>
      </c>
      <c r="KKJ8" s="2" t="s">
        <v>23</v>
      </c>
      <c r="KKK8" s="2" t="s">
        <v>24</v>
      </c>
      <c r="KKL8" s="2" t="s">
        <v>25</v>
      </c>
      <c r="KKM8" s="2" t="s">
        <v>26</v>
      </c>
      <c r="KKN8" s="2" t="s">
        <v>27</v>
      </c>
      <c r="KKO8" s="2" t="s">
        <v>28</v>
      </c>
      <c r="KKP8" s="2" t="s">
        <v>29</v>
      </c>
      <c r="KKQ8" s="2" t="s">
        <v>30</v>
      </c>
      <c r="KKR8" s="2" t="s">
        <v>31</v>
      </c>
      <c r="KKS8" s="2" t="s">
        <v>32</v>
      </c>
      <c r="KKT8" s="2" t="s">
        <v>33</v>
      </c>
      <c r="KKU8" s="2" t="s">
        <v>34</v>
      </c>
      <c r="KKV8" s="2" t="s">
        <v>35</v>
      </c>
      <c r="KKW8" s="2" t="s">
        <v>36</v>
      </c>
      <c r="KKX8" s="2" t="s">
        <v>37</v>
      </c>
      <c r="KKY8" s="2" t="s">
        <v>38</v>
      </c>
      <c r="KKZ8" s="2" t="s">
        <v>39</v>
      </c>
      <c r="KLA8" s="2" t="s">
        <v>40</v>
      </c>
      <c r="KLB8" s="2" t="s">
        <v>41</v>
      </c>
      <c r="KLC8" s="2" t="s">
        <v>42</v>
      </c>
      <c r="KLD8" s="2" t="s">
        <v>43</v>
      </c>
      <c r="KLE8" s="2" t="s">
        <v>44</v>
      </c>
      <c r="KLF8" s="2" t="s">
        <v>45</v>
      </c>
      <c r="KLG8" s="2" t="s">
        <v>46</v>
      </c>
      <c r="KLH8" s="2" t="s">
        <v>47</v>
      </c>
      <c r="KLI8" s="2" t="s">
        <v>48</v>
      </c>
      <c r="KLJ8" s="2" t="s">
        <v>49</v>
      </c>
      <c r="KLK8" s="2" t="s">
        <v>50</v>
      </c>
      <c r="KLL8" s="2" t="s">
        <v>51</v>
      </c>
      <c r="KLM8" s="2" t="s">
        <v>52</v>
      </c>
      <c r="KLN8" s="2" t="s">
        <v>53</v>
      </c>
      <c r="KLO8" s="3" t="s">
        <v>54</v>
      </c>
      <c r="KLP8" s="5" t="s">
        <v>55</v>
      </c>
      <c r="KLQ8" s="5" t="s">
        <v>56</v>
      </c>
      <c r="KLR8" s="5" t="s">
        <v>57</v>
      </c>
      <c r="KLS8" s="5" t="s">
        <v>58</v>
      </c>
      <c r="KLT8" s="5" t="s">
        <v>59</v>
      </c>
      <c r="KLU8" s="4" t="s">
        <v>3396</v>
      </c>
      <c r="KLV8" s="4" t="s">
        <v>3397</v>
      </c>
      <c r="KLW8" s="4" t="s">
        <v>3398</v>
      </c>
      <c r="KLX8" s="46" t="s">
        <v>3399</v>
      </c>
      <c r="KLY8" s="1" t="s">
        <v>0</v>
      </c>
      <c r="KLZ8" s="2" t="s">
        <v>1</v>
      </c>
      <c r="KMA8" s="2" t="s">
        <v>2</v>
      </c>
      <c r="KMB8" s="2" t="s">
        <v>3</v>
      </c>
      <c r="KMC8" s="2" t="s">
        <v>4</v>
      </c>
      <c r="KMD8" s="2" t="s">
        <v>5</v>
      </c>
      <c r="KME8" s="2" t="s">
        <v>6</v>
      </c>
      <c r="KMF8" s="2" t="s">
        <v>7</v>
      </c>
      <c r="KMG8" s="2" t="s">
        <v>8</v>
      </c>
      <c r="KMH8" s="2" t="s">
        <v>9</v>
      </c>
      <c r="KMI8" s="3" t="s">
        <v>10</v>
      </c>
      <c r="KMJ8" s="2" t="s">
        <v>11</v>
      </c>
      <c r="KMK8" s="2" t="s">
        <v>12</v>
      </c>
      <c r="KML8" s="2" t="s">
        <v>13</v>
      </c>
      <c r="KMM8" s="2" t="s">
        <v>14</v>
      </c>
      <c r="KMN8" s="2" t="s">
        <v>15</v>
      </c>
      <c r="KMO8" s="4" t="s">
        <v>16</v>
      </c>
      <c r="KMP8" s="2" t="s">
        <v>17</v>
      </c>
      <c r="KMQ8" s="2" t="s">
        <v>18</v>
      </c>
      <c r="KMR8" s="2" t="s">
        <v>19</v>
      </c>
      <c r="KMS8" s="2" t="s">
        <v>20</v>
      </c>
      <c r="KMT8" s="2" t="s">
        <v>21</v>
      </c>
      <c r="KMU8" s="2" t="s">
        <v>22</v>
      </c>
      <c r="KMV8" s="2" t="s">
        <v>23</v>
      </c>
      <c r="KMW8" s="2" t="s">
        <v>24</v>
      </c>
      <c r="KMX8" s="2" t="s">
        <v>25</v>
      </c>
      <c r="KMY8" s="2" t="s">
        <v>26</v>
      </c>
      <c r="KMZ8" s="2" t="s">
        <v>27</v>
      </c>
      <c r="KNA8" s="2" t="s">
        <v>28</v>
      </c>
      <c r="KNB8" s="2" t="s">
        <v>29</v>
      </c>
      <c r="KNC8" s="2" t="s">
        <v>30</v>
      </c>
      <c r="KND8" s="2" t="s">
        <v>31</v>
      </c>
      <c r="KNE8" s="2" t="s">
        <v>32</v>
      </c>
      <c r="KNF8" s="2" t="s">
        <v>33</v>
      </c>
      <c r="KNG8" s="2" t="s">
        <v>34</v>
      </c>
      <c r="KNH8" s="2" t="s">
        <v>35</v>
      </c>
      <c r="KNI8" s="2" t="s">
        <v>36</v>
      </c>
      <c r="KNJ8" s="2" t="s">
        <v>37</v>
      </c>
      <c r="KNK8" s="2" t="s">
        <v>38</v>
      </c>
      <c r="KNL8" s="2" t="s">
        <v>39</v>
      </c>
      <c r="KNM8" s="2" t="s">
        <v>40</v>
      </c>
      <c r="KNN8" s="2" t="s">
        <v>41</v>
      </c>
      <c r="KNO8" s="2" t="s">
        <v>42</v>
      </c>
      <c r="KNP8" s="2" t="s">
        <v>43</v>
      </c>
      <c r="KNQ8" s="2" t="s">
        <v>44</v>
      </c>
      <c r="KNR8" s="2" t="s">
        <v>45</v>
      </c>
      <c r="KNS8" s="2" t="s">
        <v>46</v>
      </c>
      <c r="KNT8" s="2" t="s">
        <v>47</v>
      </c>
      <c r="KNU8" s="2" t="s">
        <v>48</v>
      </c>
      <c r="KNV8" s="2" t="s">
        <v>49</v>
      </c>
      <c r="KNW8" s="2" t="s">
        <v>50</v>
      </c>
      <c r="KNX8" s="2" t="s">
        <v>51</v>
      </c>
      <c r="KNY8" s="2" t="s">
        <v>52</v>
      </c>
      <c r="KNZ8" s="2" t="s">
        <v>53</v>
      </c>
      <c r="KOA8" s="3" t="s">
        <v>54</v>
      </c>
      <c r="KOB8" s="5" t="s">
        <v>55</v>
      </c>
      <c r="KOC8" s="5" t="s">
        <v>56</v>
      </c>
      <c r="KOD8" s="5" t="s">
        <v>57</v>
      </c>
      <c r="KOE8" s="5" t="s">
        <v>58</v>
      </c>
      <c r="KOF8" s="5" t="s">
        <v>59</v>
      </c>
      <c r="KOG8" s="4" t="s">
        <v>3396</v>
      </c>
      <c r="KOH8" s="4" t="s">
        <v>3397</v>
      </c>
      <c r="KOI8" s="4" t="s">
        <v>3398</v>
      </c>
      <c r="KOJ8" s="46" t="s">
        <v>3399</v>
      </c>
      <c r="KOK8" s="1" t="s">
        <v>0</v>
      </c>
      <c r="KOL8" s="2" t="s">
        <v>1</v>
      </c>
      <c r="KOM8" s="2" t="s">
        <v>2</v>
      </c>
      <c r="KON8" s="2" t="s">
        <v>3</v>
      </c>
      <c r="KOO8" s="2" t="s">
        <v>4</v>
      </c>
      <c r="KOP8" s="2" t="s">
        <v>5</v>
      </c>
      <c r="KOQ8" s="2" t="s">
        <v>6</v>
      </c>
      <c r="KOR8" s="2" t="s">
        <v>7</v>
      </c>
      <c r="KOS8" s="2" t="s">
        <v>8</v>
      </c>
      <c r="KOT8" s="2" t="s">
        <v>9</v>
      </c>
      <c r="KOU8" s="3" t="s">
        <v>10</v>
      </c>
      <c r="KOV8" s="2" t="s">
        <v>11</v>
      </c>
      <c r="KOW8" s="2" t="s">
        <v>12</v>
      </c>
      <c r="KOX8" s="2" t="s">
        <v>13</v>
      </c>
      <c r="KOY8" s="2" t="s">
        <v>14</v>
      </c>
      <c r="KOZ8" s="2" t="s">
        <v>15</v>
      </c>
      <c r="KPA8" s="4" t="s">
        <v>16</v>
      </c>
      <c r="KPB8" s="2" t="s">
        <v>17</v>
      </c>
      <c r="KPC8" s="2" t="s">
        <v>18</v>
      </c>
      <c r="KPD8" s="2" t="s">
        <v>19</v>
      </c>
      <c r="KPE8" s="2" t="s">
        <v>20</v>
      </c>
      <c r="KPF8" s="2" t="s">
        <v>21</v>
      </c>
      <c r="KPG8" s="2" t="s">
        <v>22</v>
      </c>
      <c r="KPH8" s="2" t="s">
        <v>23</v>
      </c>
      <c r="KPI8" s="2" t="s">
        <v>24</v>
      </c>
      <c r="KPJ8" s="2" t="s">
        <v>25</v>
      </c>
      <c r="KPK8" s="2" t="s">
        <v>26</v>
      </c>
      <c r="KPL8" s="2" t="s">
        <v>27</v>
      </c>
      <c r="KPM8" s="2" t="s">
        <v>28</v>
      </c>
      <c r="KPN8" s="2" t="s">
        <v>29</v>
      </c>
      <c r="KPO8" s="2" t="s">
        <v>30</v>
      </c>
      <c r="KPP8" s="2" t="s">
        <v>31</v>
      </c>
      <c r="KPQ8" s="2" t="s">
        <v>32</v>
      </c>
      <c r="KPR8" s="2" t="s">
        <v>33</v>
      </c>
      <c r="KPS8" s="2" t="s">
        <v>34</v>
      </c>
      <c r="KPT8" s="2" t="s">
        <v>35</v>
      </c>
      <c r="KPU8" s="2" t="s">
        <v>36</v>
      </c>
      <c r="KPV8" s="2" t="s">
        <v>37</v>
      </c>
      <c r="KPW8" s="2" t="s">
        <v>38</v>
      </c>
      <c r="KPX8" s="2" t="s">
        <v>39</v>
      </c>
      <c r="KPY8" s="2" t="s">
        <v>40</v>
      </c>
      <c r="KPZ8" s="2" t="s">
        <v>41</v>
      </c>
      <c r="KQA8" s="2" t="s">
        <v>42</v>
      </c>
      <c r="KQB8" s="2" t="s">
        <v>43</v>
      </c>
      <c r="KQC8" s="2" t="s">
        <v>44</v>
      </c>
      <c r="KQD8" s="2" t="s">
        <v>45</v>
      </c>
      <c r="KQE8" s="2" t="s">
        <v>46</v>
      </c>
      <c r="KQF8" s="2" t="s">
        <v>47</v>
      </c>
      <c r="KQG8" s="2" t="s">
        <v>48</v>
      </c>
      <c r="KQH8" s="2" t="s">
        <v>49</v>
      </c>
      <c r="KQI8" s="2" t="s">
        <v>50</v>
      </c>
      <c r="KQJ8" s="2" t="s">
        <v>51</v>
      </c>
      <c r="KQK8" s="2" t="s">
        <v>52</v>
      </c>
      <c r="KQL8" s="2" t="s">
        <v>53</v>
      </c>
      <c r="KQM8" s="3" t="s">
        <v>54</v>
      </c>
      <c r="KQN8" s="5" t="s">
        <v>55</v>
      </c>
      <c r="KQO8" s="5" t="s">
        <v>56</v>
      </c>
      <c r="KQP8" s="5" t="s">
        <v>57</v>
      </c>
      <c r="KQQ8" s="5" t="s">
        <v>58</v>
      </c>
      <c r="KQR8" s="5" t="s">
        <v>59</v>
      </c>
      <c r="KQS8" s="4" t="s">
        <v>3396</v>
      </c>
      <c r="KQT8" s="4" t="s">
        <v>3397</v>
      </c>
      <c r="KQU8" s="4" t="s">
        <v>3398</v>
      </c>
      <c r="KQV8" s="46" t="s">
        <v>3399</v>
      </c>
      <c r="KQW8" s="1" t="s">
        <v>0</v>
      </c>
      <c r="KQX8" s="2" t="s">
        <v>1</v>
      </c>
      <c r="KQY8" s="2" t="s">
        <v>2</v>
      </c>
      <c r="KQZ8" s="2" t="s">
        <v>3</v>
      </c>
      <c r="KRA8" s="2" t="s">
        <v>4</v>
      </c>
      <c r="KRB8" s="2" t="s">
        <v>5</v>
      </c>
      <c r="KRC8" s="2" t="s">
        <v>6</v>
      </c>
      <c r="KRD8" s="2" t="s">
        <v>7</v>
      </c>
      <c r="KRE8" s="2" t="s">
        <v>8</v>
      </c>
      <c r="KRF8" s="2" t="s">
        <v>9</v>
      </c>
      <c r="KRG8" s="3" t="s">
        <v>10</v>
      </c>
      <c r="KRH8" s="2" t="s">
        <v>11</v>
      </c>
      <c r="KRI8" s="2" t="s">
        <v>12</v>
      </c>
      <c r="KRJ8" s="2" t="s">
        <v>13</v>
      </c>
      <c r="KRK8" s="2" t="s">
        <v>14</v>
      </c>
      <c r="KRL8" s="2" t="s">
        <v>15</v>
      </c>
      <c r="KRM8" s="4" t="s">
        <v>16</v>
      </c>
      <c r="KRN8" s="2" t="s">
        <v>17</v>
      </c>
      <c r="KRO8" s="2" t="s">
        <v>18</v>
      </c>
      <c r="KRP8" s="2" t="s">
        <v>19</v>
      </c>
      <c r="KRQ8" s="2" t="s">
        <v>20</v>
      </c>
      <c r="KRR8" s="2" t="s">
        <v>21</v>
      </c>
      <c r="KRS8" s="2" t="s">
        <v>22</v>
      </c>
      <c r="KRT8" s="2" t="s">
        <v>23</v>
      </c>
      <c r="KRU8" s="2" t="s">
        <v>24</v>
      </c>
      <c r="KRV8" s="2" t="s">
        <v>25</v>
      </c>
      <c r="KRW8" s="2" t="s">
        <v>26</v>
      </c>
      <c r="KRX8" s="2" t="s">
        <v>27</v>
      </c>
      <c r="KRY8" s="2" t="s">
        <v>28</v>
      </c>
      <c r="KRZ8" s="2" t="s">
        <v>29</v>
      </c>
      <c r="KSA8" s="2" t="s">
        <v>30</v>
      </c>
      <c r="KSB8" s="2" t="s">
        <v>31</v>
      </c>
      <c r="KSC8" s="2" t="s">
        <v>32</v>
      </c>
      <c r="KSD8" s="2" t="s">
        <v>33</v>
      </c>
      <c r="KSE8" s="2" t="s">
        <v>34</v>
      </c>
      <c r="KSF8" s="2" t="s">
        <v>35</v>
      </c>
      <c r="KSG8" s="2" t="s">
        <v>36</v>
      </c>
      <c r="KSH8" s="2" t="s">
        <v>37</v>
      </c>
      <c r="KSI8" s="2" t="s">
        <v>38</v>
      </c>
      <c r="KSJ8" s="2" t="s">
        <v>39</v>
      </c>
      <c r="KSK8" s="2" t="s">
        <v>40</v>
      </c>
      <c r="KSL8" s="2" t="s">
        <v>41</v>
      </c>
      <c r="KSM8" s="2" t="s">
        <v>42</v>
      </c>
      <c r="KSN8" s="2" t="s">
        <v>43</v>
      </c>
      <c r="KSO8" s="2" t="s">
        <v>44</v>
      </c>
      <c r="KSP8" s="2" t="s">
        <v>45</v>
      </c>
      <c r="KSQ8" s="2" t="s">
        <v>46</v>
      </c>
      <c r="KSR8" s="2" t="s">
        <v>47</v>
      </c>
      <c r="KSS8" s="2" t="s">
        <v>48</v>
      </c>
      <c r="KST8" s="2" t="s">
        <v>49</v>
      </c>
      <c r="KSU8" s="2" t="s">
        <v>50</v>
      </c>
      <c r="KSV8" s="2" t="s">
        <v>51</v>
      </c>
      <c r="KSW8" s="2" t="s">
        <v>52</v>
      </c>
      <c r="KSX8" s="2" t="s">
        <v>53</v>
      </c>
      <c r="KSY8" s="3" t="s">
        <v>54</v>
      </c>
      <c r="KSZ8" s="5" t="s">
        <v>55</v>
      </c>
      <c r="KTA8" s="5" t="s">
        <v>56</v>
      </c>
      <c r="KTB8" s="5" t="s">
        <v>57</v>
      </c>
      <c r="KTC8" s="5" t="s">
        <v>58</v>
      </c>
      <c r="KTD8" s="5" t="s">
        <v>59</v>
      </c>
      <c r="KTE8" s="4" t="s">
        <v>3396</v>
      </c>
      <c r="KTF8" s="4" t="s">
        <v>3397</v>
      </c>
      <c r="KTG8" s="4" t="s">
        <v>3398</v>
      </c>
      <c r="KTH8" s="46" t="s">
        <v>3399</v>
      </c>
      <c r="KTI8" s="1" t="s">
        <v>0</v>
      </c>
      <c r="KTJ8" s="2" t="s">
        <v>1</v>
      </c>
      <c r="KTK8" s="2" t="s">
        <v>2</v>
      </c>
      <c r="KTL8" s="2" t="s">
        <v>3</v>
      </c>
      <c r="KTM8" s="2" t="s">
        <v>4</v>
      </c>
      <c r="KTN8" s="2" t="s">
        <v>5</v>
      </c>
      <c r="KTO8" s="2" t="s">
        <v>6</v>
      </c>
      <c r="KTP8" s="2" t="s">
        <v>7</v>
      </c>
      <c r="KTQ8" s="2" t="s">
        <v>8</v>
      </c>
      <c r="KTR8" s="2" t="s">
        <v>9</v>
      </c>
      <c r="KTS8" s="3" t="s">
        <v>10</v>
      </c>
      <c r="KTT8" s="2" t="s">
        <v>11</v>
      </c>
      <c r="KTU8" s="2" t="s">
        <v>12</v>
      </c>
      <c r="KTV8" s="2" t="s">
        <v>13</v>
      </c>
      <c r="KTW8" s="2" t="s">
        <v>14</v>
      </c>
      <c r="KTX8" s="2" t="s">
        <v>15</v>
      </c>
      <c r="KTY8" s="4" t="s">
        <v>16</v>
      </c>
      <c r="KTZ8" s="2" t="s">
        <v>17</v>
      </c>
      <c r="KUA8" s="2" t="s">
        <v>18</v>
      </c>
      <c r="KUB8" s="2" t="s">
        <v>19</v>
      </c>
      <c r="KUC8" s="2" t="s">
        <v>20</v>
      </c>
      <c r="KUD8" s="2" t="s">
        <v>21</v>
      </c>
      <c r="KUE8" s="2" t="s">
        <v>22</v>
      </c>
      <c r="KUF8" s="2" t="s">
        <v>23</v>
      </c>
      <c r="KUG8" s="2" t="s">
        <v>24</v>
      </c>
      <c r="KUH8" s="2" t="s">
        <v>25</v>
      </c>
      <c r="KUI8" s="2" t="s">
        <v>26</v>
      </c>
      <c r="KUJ8" s="2" t="s">
        <v>27</v>
      </c>
      <c r="KUK8" s="2" t="s">
        <v>28</v>
      </c>
      <c r="KUL8" s="2" t="s">
        <v>29</v>
      </c>
      <c r="KUM8" s="2" t="s">
        <v>30</v>
      </c>
      <c r="KUN8" s="2" t="s">
        <v>31</v>
      </c>
      <c r="KUO8" s="2" t="s">
        <v>32</v>
      </c>
      <c r="KUP8" s="2" t="s">
        <v>33</v>
      </c>
      <c r="KUQ8" s="2" t="s">
        <v>34</v>
      </c>
      <c r="KUR8" s="2" t="s">
        <v>35</v>
      </c>
      <c r="KUS8" s="2" t="s">
        <v>36</v>
      </c>
      <c r="KUT8" s="2" t="s">
        <v>37</v>
      </c>
      <c r="KUU8" s="2" t="s">
        <v>38</v>
      </c>
      <c r="KUV8" s="2" t="s">
        <v>39</v>
      </c>
      <c r="KUW8" s="2" t="s">
        <v>40</v>
      </c>
      <c r="KUX8" s="2" t="s">
        <v>41</v>
      </c>
      <c r="KUY8" s="2" t="s">
        <v>42</v>
      </c>
      <c r="KUZ8" s="2" t="s">
        <v>43</v>
      </c>
      <c r="KVA8" s="2" t="s">
        <v>44</v>
      </c>
      <c r="KVB8" s="2" t="s">
        <v>45</v>
      </c>
      <c r="KVC8" s="2" t="s">
        <v>46</v>
      </c>
      <c r="KVD8" s="2" t="s">
        <v>47</v>
      </c>
      <c r="KVE8" s="2" t="s">
        <v>48</v>
      </c>
      <c r="KVF8" s="2" t="s">
        <v>49</v>
      </c>
      <c r="KVG8" s="2" t="s">
        <v>50</v>
      </c>
      <c r="KVH8" s="2" t="s">
        <v>51</v>
      </c>
      <c r="KVI8" s="2" t="s">
        <v>52</v>
      </c>
      <c r="KVJ8" s="2" t="s">
        <v>53</v>
      </c>
      <c r="KVK8" s="3" t="s">
        <v>54</v>
      </c>
      <c r="KVL8" s="5" t="s">
        <v>55</v>
      </c>
      <c r="KVM8" s="5" t="s">
        <v>56</v>
      </c>
      <c r="KVN8" s="5" t="s">
        <v>57</v>
      </c>
      <c r="KVO8" s="5" t="s">
        <v>58</v>
      </c>
      <c r="KVP8" s="5" t="s">
        <v>59</v>
      </c>
      <c r="KVQ8" s="4" t="s">
        <v>3396</v>
      </c>
      <c r="KVR8" s="4" t="s">
        <v>3397</v>
      </c>
      <c r="KVS8" s="4" t="s">
        <v>3398</v>
      </c>
      <c r="KVT8" s="46" t="s">
        <v>3399</v>
      </c>
      <c r="KVU8" s="1" t="s">
        <v>0</v>
      </c>
      <c r="KVV8" s="2" t="s">
        <v>1</v>
      </c>
      <c r="KVW8" s="2" t="s">
        <v>2</v>
      </c>
      <c r="KVX8" s="2" t="s">
        <v>3</v>
      </c>
      <c r="KVY8" s="2" t="s">
        <v>4</v>
      </c>
      <c r="KVZ8" s="2" t="s">
        <v>5</v>
      </c>
      <c r="KWA8" s="2" t="s">
        <v>6</v>
      </c>
      <c r="KWB8" s="2" t="s">
        <v>7</v>
      </c>
      <c r="KWC8" s="2" t="s">
        <v>8</v>
      </c>
      <c r="KWD8" s="2" t="s">
        <v>9</v>
      </c>
      <c r="KWE8" s="3" t="s">
        <v>10</v>
      </c>
      <c r="KWF8" s="2" t="s">
        <v>11</v>
      </c>
      <c r="KWG8" s="2" t="s">
        <v>12</v>
      </c>
      <c r="KWH8" s="2" t="s">
        <v>13</v>
      </c>
      <c r="KWI8" s="2" t="s">
        <v>14</v>
      </c>
      <c r="KWJ8" s="2" t="s">
        <v>15</v>
      </c>
      <c r="KWK8" s="4" t="s">
        <v>16</v>
      </c>
      <c r="KWL8" s="2" t="s">
        <v>17</v>
      </c>
      <c r="KWM8" s="2" t="s">
        <v>18</v>
      </c>
      <c r="KWN8" s="2" t="s">
        <v>19</v>
      </c>
      <c r="KWO8" s="2" t="s">
        <v>20</v>
      </c>
      <c r="KWP8" s="2" t="s">
        <v>21</v>
      </c>
      <c r="KWQ8" s="2" t="s">
        <v>22</v>
      </c>
      <c r="KWR8" s="2" t="s">
        <v>23</v>
      </c>
      <c r="KWS8" s="2" t="s">
        <v>24</v>
      </c>
      <c r="KWT8" s="2" t="s">
        <v>25</v>
      </c>
      <c r="KWU8" s="2" t="s">
        <v>26</v>
      </c>
      <c r="KWV8" s="2" t="s">
        <v>27</v>
      </c>
      <c r="KWW8" s="2" t="s">
        <v>28</v>
      </c>
      <c r="KWX8" s="2" t="s">
        <v>29</v>
      </c>
      <c r="KWY8" s="2" t="s">
        <v>30</v>
      </c>
      <c r="KWZ8" s="2" t="s">
        <v>31</v>
      </c>
      <c r="KXA8" s="2" t="s">
        <v>32</v>
      </c>
      <c r="KXB8" s="2" t="s">
        <v>33</v>
      </c>
      <c r="KXC8" s="2" t="s">
        <v>34</v>
      </c>
      <c r="KXD8" s="2" t="s">
        <v>35</v>
      </c>
      <c r="KXE8" s="2" t="s">
        <v>36</v>
      </c>
      <c r="KXF8" s="2" t="s">
        <v>37</v>
      </c>
      <c r="KXG8" s="2" t="s">
        <v>38</v>
      </c>
      <c r="KXH8" s="2" t="s">
        <v>39</v>
      </c>
      <c r="KXI8" s="2" t="s">
        <v>40</v>
      </c>
      <c r="KXJ8" s="2" t="s">
        <v>41</v>
      </c>
      <c r="KXK8" s="2" t="s">
        <v>42</v>
      </c>
      <c r="KXL8" s="2" t="s">
        <v>43</v>
      </c>
      <c r="KXM8" s="2" t="s">
        <v>44</v>
      </c>
      <c r="KXN8" s="2" t="s">
        <v>45</v>
      </c>
      <c r="KXO8" s="2" t="s">
        <v>46</v>
      </c>
      <c r="KXP8" s="2" t="s">
        <v>47</v>
      </c>
      <c r="KXQ8" s="2" t="s">
        <v>48</v>
      </c>
      <c r="KXR8" s="2" t="s">
        <v>49</v>
      </c>
      <c r="KXS8" s="2" t="s">
        <v>50</v>
      </c>
      <c r="KXT8" s="2" t="s">
        <v>51</v>
      </c>
      <c r="KXU8" s="2" t="s">
        <v>52</v>
      </c>
      <c r="KXV8" s="2" t="s">
        <v>53</v>
      </c>
      <c r="KXW8" s="3" t="s">
        <v>54</v>
      </c>
      <c r="KXX8" s="5" t="s">
        <v>55</v>
      </c>
      <c r="KXY8" s="5" t="s">
        <v>56</v>
      </c>
      <c r="KXZ8" s="5" t="s">
        <v>57</v>
      </c>
      <c r="KYA8" s="5" t="s">
        <v>58</v>
      </c>
      <c r="KYB8" s="5" t="s">
        <v>59</v>
      </c>
      <c r="KYC8" s="4" t="s">
        <v>3396</v>
      </c>
      <c r="KYD8" s="4" t="s">
        <v>3397</v>
      </c>
      <c r="KYE8" s="4" t="s">
        <v>3398</v>
      </c>
      <c r="KYF8" s="46" t="s">
        <v>3399</v>
      </c>
      <c r="KYG8" s="1" t="s">
        <v>0</v>
      </c>
      <c r="KYH8" s="2" t="s">
        <v>1</v>
      </c>
      <c r="KYI8" s="2" t="s">
        <v>2</v>
      </c>
      <c r="KYJ8" s="2" t="s">
        <v>3</v>
      </c>
      <c r="KYK8" s="2" t="s">
        <v>4</v>
      </c>
      <c r="KYL8" s="2" t="s">
        <v>5</v>
      </c>
      <c r="KYM8" s="2" t="s">
        <v>6</v>
      </c>
      <c r="KYN8" s="2" t="s">
        <v>7</v>
      </c>
      <c r="KYO8" s="2" t="s">
        <v>8</v>
      </c>
      <c r="KYP8" s="2" t="s">
        <v>9</v>
      </c>
      <c r="KYQ8" s="3" t="s">
        <v>10</v>
      </c>
      <c r="KYR8" s="2" t="s">
        <v>11</v>
      </c>
      <c r="KYS8" s="2" t="s">
        <v>12</v>
      </c>
      <c r="KYT8" s="2" t="s">
        <v>13</v>
      </c>
      <c r="KYU8" s="2" t="s">
        <v>14</v>
      </c>
      <c r="KYV8" s="2" t="s">
        <v>15</v>
      </c>
      <c r="KYW8" s="4" t="s">
        <v>16</v>
      </c>
      <c r="KYX8" s="2" t="s">
        <v>17</v>
      </c>
      <c r="KYY8" s="2" t="s">
        <v>18</v>
      </c>
      <c r="KYZ8" s="2" t="s">
        <v>19</v>
      </c>
      <c r="KZA8" s="2" t="s">
        <v>20</v>
      </c>
      <c r="KZB8" s="2" t="s">
        <v>21</v>
      </c>
      <c r="KZC8" s="2" t="s">
        <v>22</v>
      </c>
      <c r="KZD8" s="2" t="s">
        <v>23</v>
      </c>
      <c r="KZE8" s="2" t="s">
        <v>24</v>
      </c>
      <c r="KZF8" s="2" t="s">
        <v>25</v>
      </c>
      <c r="KZG8" s="2" t="s">
        <v>26</v>
      </c>
      <c r="KZH8" s="2" t="s">
        <v>27</v>
      </c>
      <c r="KZI8" s="2" t="s">
        <v>28</v>
      </c>
      <c r="KZJ8" s="2" t="s">
        <v>29</v>
      </c>
      <c r="KZK8" s="2" t="s">
        <v>30</v>
      </c>
      <c r="KZL8" s="2" t="s">
        <v>31</v>
      </c>
      <c r="KZM8" s="2" t="s">
        <v>32</v>
      </c>
      <c r="KZN8" s="2" t="s">
        <v>33</v>
      </c>
      <c r="KZO8" s="2" t="s">
        <v>34</v>
      </c>
      <c r="KZP8" s="2" t="s">
        <v>35</v>
      </c>
      <c r="KZQ8" s="2" t="s">
        <v>36</v>
      </c>
      <c r="KZR8" s="2" t="s">
        <v>37</v>
      </c>
      <c r="KZS8" s="2" t="s">
        <v>38</v>
      </c>
      <c r="KZT8" s="2" t="s">
        <v>39</v>
      </c>
      <c r="KZU8" s="2" t="s">
        <v>40</v>
      </c>
      <c r="KZV8" s="2" t="s">
        <v>41</v>
      </c>
      <c r="KZW8" s="2" t="s">
        <v>42</v>
      </c>
      <c r="KZX8" s="2" t="s">
        <v>43</v>
      </c>
      <c r="KZY8" s="2" t="s">
        <v>44</v>
      </c>
      <c r="KZZ8" s="2" t="s">
        <v>45</v>
      </c>
      <c r="LAA8" s="2" t="s">
        <v>46</v>
      </c>
      <c r="LAB8" s="2" t="s">
        <v>47</v>
      </c>
      <c r="LAC8" s="2" t="s">
        <v>48</v>
      </c>
      <c r="LAD8" s="2" t="s">
        <v>49</v>
      </c>
      <c r="LAE8" s="2" t="s">
        <v>50</v>
      </c>
      <c r="LAF8" s="2" t="s">
        <v>51</v>
      </c>
      <c r="LAG8" s="2" t="s">
        <v>52</v>
      </c>
      <c r="LAH8" s="2" t="s">
        <v>53</v>
      </c>
      <c r="LAI8" s="3" t="s">
        <v>54</v>
      </c>
      <c r="LAJ8" s="5" t="s">
        <v>55</v>
      </c>
      <c r="LAK8" s="5" t="s">
        <v>56</v>
      </c>
      <c r="LAL8" s="5" t="s">
        <v>57</v>
      </c>
      <c r="LAM8" s="5" t="s">
        <v>58</v>
      </c>
      <c r="LAN8" s="5" t="s">
        <v>59</v>
      </c>
      <c r="LAO8" s="4" t="s">
        <v>3396</v>
      </c>
      <c r="LAP8" s="4" t="s">
        <v>3397</v>
      </c>
      <c r="LAQ8" s="4" t="s">
        <v>3398</v>
      </c>
      <c r="LAR8" s="46" t="s">
        <v>3399</v>
      </c>
      <c r="LAS8" s="1" t="s">
        <v>0</v>
      </c>
      <c r="LAT8" s="2" t="s">
        <v>1</v>
      </c>
      <c r="LAU8" s="2" t="s">
        <v>2</v>
      </c>
      <c r="LAV8" s="2" t="s">
        <v>3</v>
      </c>
      <c r="LAW8" s="2" t="s">
        <v>4</v>
      </c>
      <c r="LAX8" s="2" t="s">
        <v>5</v>
      </c>
      <c r="LAY8" s="2" t="s">
        <v>6</v>
      </c>
      <c r="LAZ8" s="2" t="s">
        <v>7</v>
      </c>
      <c r="LBA8" s="2" t="s">
        <v>8</v>
      </c>
      <c r="LBB8" s="2" t="s">
        <v>9</v>
      </c>
      <c r="LBC8" s="3" t="s">
        <v>10</v>
      </c>
      <c r="LBD8" s="2" t="s">
        <v>11</v>
      </c>
      <c r="LBE8" s="2" t="s">
        <v>12</v>
      </c>
      <c r="LBF8" s="2" t="s">
        <v>13</v>
      </c>
      <c r="LBG8" s="2" t="s">
        <v>14</v>
      </c>
      <c r="LBH8" s="2" t="s">
        <v>15</v>
      </c>
      <c r="LBI8" s="4" t="s">
        <v>16</v>
      </c>
      <c r="LBJ8" s="2" t="s">
        <v>17</v>
      </c>
      <c r="LBK8" s="2" t="s">
        <v>18</v>
      </c>
      <c r="LBL8" s="2" t="s">
        <v>19</v>
      </c>
      <c r="LBM8" s="2" t="s">
        <v>20</v>
      </c>
      <c r="LBN8" s="2" t="s">
        <v>21</v>
      </c>
      <c r="LBO8" s="2" t="s">
        <v>22</v>
      </c>
      <c r="LBP8" s="2" t="s">
        <v>23</v>
      </c>
      <c r="LBQ8" s="2" t="s">
        <v>24</v>
      </c>
      <c r="LBR8" s="2" t="s">
        <v>25</v>
      </c>
      <c r="LBS8" s="2" t="s">
        <v>26</v>
      </c>
      <c r="LBT8" s="2" t="s">
        <v>27</v>
      </c>
      <c r="LBU8" s="2" t="s">
        <v>28</v>
      </c>
      <c r="LBV8" s="2" t="s">
        <v>29</v>
      </c>
      <c r="LBW8" s="2" t="s">
        <v>30</v>
      </c>
      <c r="LBX8" s="2" t="s">
        <v>31</v>
      </c>
      <c r="LBY8" s="2" t="s">
        <v>32</v>
      </c>
      <c r="LBZ8" s="2" t="s">
        <v>33</v>
      </c>
      <c r="LCA8" s="2" t="s">
        <v>34</v>
      </c>
      <c r="LCB8" s="2" t="s">
        <v>35</v>
      </c>
      <c r="LCC8" s="2" t="s">
        <v>36</v>
      </c>
      <c r="LCD8" s="2" t="s">
        <v>37</v>
      </c>
      <c r="LCE8" s="2" t="s">
        <v>38</v>
      </c>
      <c r="LCF8" s="2" t="s">
        <v>39</v>
      </c>
      <c r="LCG8" s="2" t="s">
        <v>40</v>
      </c>
      <c r="LCH8" s="2" t="s">
        <v>41</v>
      </c>
      <c r="LCI8" s="2" t="s">
        <v>42</v>
      </c>
      <c r="LCJ8" s="2" t="s">
        <v>43</v>
      </c>
      <c r="LCK8" s="2" t="s">
        <v>44</v>
      </c>
      <c r="LCL8" s="2" t="s">
        <v>45</v>
      </c>
      <c r="LCM8" s="2" t="s">
        <v>46</v>
      </c>
      <c r="LCN8" s="2" t="s">
        <v>47</v>
      </c>
      <c r="LCO8" s="2" t="s">
        <v>48</v>
      </c>
      <c r="LCP8" s="2" t="s">
        <v>49</v>
      </c>
      <c r="LCQ8" s="2" t="s">
        <v>50</v>
      </c>
      <c r="LCR8" s="2" t="s">
        <v>51</v>
      </c>
      <c r="LCS8" s="2" t="s">
        <v>52</v>
      </c>
      <c r="LCT8" s="2" t="s">
        <v>53</v>
      </c>
      <c r="LCU8" s="3" t="s">
        <v>54</v>
      </c>
      <c r="LCV8" s="5" t="s">
        <v>55</v>
      </c>
      <c r="LCW8" s="5" t="s">
        <v>56</v>
      </c>
      <c r="LCX8" s="5" t="s">
        <v>57</v>
      </c>
      <c r="LCY8" s="5" t="s">
        <v>58</v>
      </c>
      <c r="LCZ8" s="5" t="s">
        <v>59</v>
      </c>
      <c r="LDA8" s="4" t="s">
        <v>3396</v>
      </c>
      <c r="LDB8" s="4" t="s">
        <v>3397</v>
      </c>
      <c r="LDC8" s="4" t="s">
        <v>3398</v>
      </c>
      <c r="LDD8" s="46" t="s">
        <v>3399</v>
      </c>
      <c r="LDE8" s="1" t="s">
        <v>0</v>
      </c>
      <c r="LDF8" s="2" t="s">
        <v>1</v>
      </c>
      <c r="LDG8" s="2" t="s">
        <v>2</v>
      </c>
      <c r="LDH8" s="2" t="s">
        <v>3</v>
      </c>
      <c r="LDI8" s="2" t="s">
        <v>4</v>
      </c>
      <c r="LDJ8" s="2" t="s">
        <v>5</v>
      </c>
      <c r="LDK8" s="2" t="s">
        <v>6</v>
      </c>
      <c r="LDL8" s="2" t="s">
        <v>7</v>
      </c>
      <c r="LDM8" s="2" t="s">
        <v>8</v>
      </c>
      <c r="LDN8" s="2" t="s">
        <v>9</v>
      </c>
      <c r="LDO8" s="3" t="s">
        <v>10</v>
      </c>
      <c r="LDP8" s="2" t="s">
        <v>11</v>
      </c>
      <c r="LDQ8" s="2" t="s">
        <v>12</v>
      </c>
      <c r="LDR8" s="2" t="s">
        <v>13</v>
      </c>
      <c r="LDS8" s="2" t="s">
        <v>14</v>
      </c>
      <c r="LDT8" s="2" t="s">
        <v>15</v>
      </c>
      <c r="LDU8" s="4" t="s">
        <v>16</v>
      </c>
      <c r="LDV8" s="2" t="s">
        <v>17</v>
      </c>
      <c r="LDW8" s="2" t="s">
        <v>18</v>
      </c>
      <c r="LDX8" s="2" t="s">
        <v>19</v>
      </c>
      <c r="LDY8" s="2" t="s">
        <v>20</v>
      </c>
      <c r="LDZ8" s="2" t="s">
        <v>21</v>
      </c>
      <c r="LEA8" s="2" t="s">
        <v>22</v>
      </c>
      <c r="LEB8" s="2" t="s">
        <v>23</v>
      </c>
      <c r="LEC8" s="2" t="s">
        <v>24</v>
      </c>
      <c r="LED8" s="2" t="s">
        <v>25</v>
      </c>
      <c r="LEE8" s="2" t="s">
        <v>26</v>
      </c>
      <c r="LEF8" s="2" t="s">
        <v>27</v>
      </c>
      <c r="LEG8" s="2" t="s">
        <v>28</v>
      </c>
      <c r="LEH8" s="2" t="s">
        <v>29</v>
      </c>
      <c r="LEI8" s="2" t="s">
        <v>30</v>
      </c>
      <c r="LEJ8" s="2" t="s">
        <v>31</v>
      </c>
      <c r="LEK8" s="2" t="s">
        <v>32</v>
      </c>
      <c r="LEL8" s="2" t="s">
        <v>33</v>
      </c>
      <c r="LEM8" s="2" t="s">
        <v>34</v>
      </c>
      <c r="LEN8" s="2" t="s">
        <v>35</v>
      </c>
      <c r="LEO8" s="2" t="s">
        <v>36</v>
      </c>
      <c r="LEP8" s="2" t="s">
        <v>37</v>
      </c>
      <c r="LEQ8" s="2" t="s">
        <v>38</v>
      </c>
      <c r="LER8" s="2" t="s">
        <v>39</v>
      </c>
      <c r="LES8" s="2" t="s">
        <v>40</v>
      </c>
      <c r="LET8" s="2" t="s">
        <v>41</v>
      </c>
      <c r="LEU8" s="2" t="s">
        <v>42</v>
      </c>
      <c r="LEV8" s="2" t="s">
        <v>43</v>
      </c>
      <c r="LEW8" s="2" t="s">
        <v>44</v>
      </c>
      <c r="LEX8" s="2" t="s">
        <v>45</v>
      </c>
      <c r="LEY8" s="2" t="s">
        <v>46</v>
      </c>
      <c r="LEZ8" s="2" t="s">
        <v>47</v>
      </c>
      <c r="LFA8" s="2" t="s">
        <v>48</v>
      </c>
      <c r="LFB8" s="2" t="s">
        <v>49</v>
      </c>
      <c r="LFC8" s="2" t="s">
        <v>50</v>
      </c>
      <c r="LFD8" s="2" t="s">
        <v>51</v>
      </c>
      <c r="LFE8" s="2" t="s">
        <v>52</v>
      </c>
      <c r="LFF8" s="2" t="s">
        <v>53</v>
      </c>
      <c r="LFG8" s="3" t="s">
        <v>54</v>
      </c>
      <c r="LFH8" s="5" t="s">
        <v>55</v>
      </c>
      <c r="LFI8" s="5" t="s">
        <v>56</v>
      </c>
      <c r="LFJ8" s="5" t="s">
        <v>57</v>
      </c>
      <c r="LFK8" s="5" t="s">
        <v>58</v>
      </c>
      <c r="LFL8" s="5" t="s">
        <v>59</v>
      </c>
      <c r="LFM8" s="4" t="s">
        <v>3396</v>
      </c>
      <c r="LFN8" s="4" t="s">
        <v>3397</v>
      </c>
      <c r="LFO8" s="4" t="s">
        <v>3398</v>
      </c>
      <c r="LFP8" s="46" t="s">
        <v>3399</v>
      </c>
      <c r="LFQ8" s="1" t="s">
        <v>0</v>
      </c>
      <c r="LFR8" s="2" t="s">
        <v>1</v>
      </c>
      <c r="LFS8" s="2" t="s">
        <v>2</v>
      </c>
      <c r="LFT8" s="2" t="s">
        <v>3</v>
      </c>
      <c r="LFU8" s="2" t="s">
        <v>4</v>
      </c>
      <c r="LFV8" s="2" t="s">
        <v>5</v>
      </c>
      <c r="LFW8" s="2" t="s">
        <v>6</v>
      </c>
      <c r="LFX8" s="2" t="s">
        <v>7</v>
      </c>
      <c r="LFY8" s="2" t="s">
        <v>8</v>
      </c>
      <c r="LFZ8" s="2" t="s">
        <v>9</v>
      </c>
      <c r="LGA8" s="3" t="s">
        <v>10</v>
      </c>
      <c r="LGB8" s="2" t="s">
        <v>11</v>
      </c>
      <c r="LGC8" s="2" t="s">
        <v>12</v>
      </c>
      <c r="LGD8" s="2" t="s">
        <v>13</v>
      </c>
      <c r="LGE8" s="2" t="s">
        <v>14</v>
      </c>
      <c r="LGF8" s="2" t="s">
        <v>15</v>
      </c>
      <c r="LGG8" s="4" t="s">
        <v>16</v>
      </c>
      <c r="LGH8" s="2" t="s">
        <v>17</v>
      </c>
      <c r="LGI8" s="2" t="s">
        <v>18</v>
      </c>
      <c r="LGJ8" s="2" t="s">
        <v>19</v>
      </c>
      <c r="LGK8" s="2" t="s">
        <v>20</v>
      </c>
      <c r="LGL8" s="2" t="s">
        <v>21</v>
      </c>
      <c r="LGM8" s="2" t="s">
        <v>22</v>
      </c>
      <c r="LGN8" s="2" t="s">
        <v>23</v>
      </c>
      <c r="LGO8" s="2" t="s">
        <v>24</v>
      </c>
      <c r="LGP8" s="2" t="s">
        <v>25</v>
      </c>
      <c r="LGQ8" s="2" t="s">
        <v>26</v>
      </c>
      <c r="LGR8" s="2" t="s">
        <v>27</v>
      </c>
      <c r="LGS8" s="2" t="s">
        <v>28</v>
      </c>
      <c r="LGT8" s="2" t="s">
        <v>29</v>
      </c>
      <c r="LGU8" s="2" t="s">
        <v>30</v>
      </c>
      <c r="LGV8" s="2" t="s">
        <v>31</v>
      </c>
      <c r="LGW8" s="2" t="s">
        <v>32</v>
      </c>
      <c r="LGX8" s="2" t="s">
        <v>33</v>
      </c>
      <c r="LGY8" s="2" t="s">
        <v>34</v>
      </c>
      <c r="LGZ8" s="2" t="s">
        <v>35</v>
      </c>
      <c r="LHA8" s="2" t="s">
        <v>36</v>
      </c>
      <c r="LHB8" s="2" t="s">
        <v>37</v>
      </c>
      <c r="LHC8" s="2" t="s">
        <v>38</v>
      </c>
      <c r="LHD8" s="2" t="s">
        <v>39</v>
      </c>
      <c r="LHE8" s="2" t="s">
        <v>40</v>
      </c>
      <c r="LHF8" s="2" t="s">
        <v>41</v>
      </c>
      <c r="LHG8" s="2" t="s">
        <v>42</v>
      </c>
      <c r="LHH8" s="2" t="s">
        <v>43</v>
      </c>
      <c r="LHI8" s="2" t="s">
        <v>44</v>
      </c>
      <c r="LHJ8" s="2" t="s">
        <v>45</v>
      </c>
      <c r="LHK8" s="2" t="s">
        <v>46</v>
      </c>
      <c r="LHL8" s="2" t="s">
        <v>47</v>
      </c>
      <c r="LHM8" s="2" t="s">
        <v>48</v>
      </c>
      <c r="LHN8" s="2" t="s">
        <v>49</v>
      </c>
      <c r="LHO8" s="2" t="s">
        <v>50</v>
      </c>
      <c r="LHP8" s="2" t="s">
        <v>51</v>
      </c>
      <c r="LHQ8" s="2" t="s">
        <v>52</v>
      </c>
      <c r="LHR8" s="2" t="s">
        <v>53</v>
      </c>
      <c r="LHS8" s="3" t="s">
        <v>54</v>
      </c>
      <c r="LHT8" s="5" t="s">
        <v>55</v>
      </c>
      <c r="LHU8" s="5" t="s">
        <v>56</v>
      </c>
      <c r="LHV8" s="5" t="s">
        <v>57</v>
      </c>
      <c r="LHW8" s="5" t="s">
        <v>58</v>
      </c>
      <c r="LHX8" s="5" t="s">
        <v>59</v>
      </c>
      <c r="LHY8" s="4" t="s">
        <v>3396</v>
      </c>
      <c r="LHZ8" s="4" t="s">
        <v>3397</v>
      </c>
      <c r="LIA8" s="4" t="s">
        <v>3398</v>
      </c>
      <c r="LIB8" s="46" t="s">
        <v>3399</v>
      </c>
      <c r="LIC8" s="1" t="s">
        <v>0</v>
      </c>
      <c r="LID8" s="2" t="s">
        <v>1</v>
      </c>
      <c r="LIE8" s="2" t="s">
        <v>2</v>
      </c>
      <c r="LIF8" s="2" t="s">
        <v>3</v>
      </c>
      <c r="LIG8" s="2" t="s">
        <v>4</v>
      </c>
      <c r="LIH8" s="2" t="s">
        <v>5</v>
      </c>
      <c r="LII8" s="2" t="s">
        <v>6</v>
      </c>
      <c r="LIJ8" s="2" t="s">
        <v>7</v>
      </c>
      <c r="LIK8" s="2" t="s">
        <v>8</v>
      </c>
      <c r="LIL8" s="2" t="s">
        <v>9</v>
      </c>
      <c r="LIM8" s="3" t="s">
        <v>10</v>
      </c>
      <c r="LIN8" s="2" t="s">
        <v>11</v>
      </c>
      <c r="LIO8" s="2" t="s">
        <v>12</v>
      </c>
      <c r="LIP8" s="2" t="s">
        <v>13</v>
      </c>
      <c r="LIQ8" s="2" t="s">
        <v>14</v>
      </c>
      <c r="LIR8" s="2" t="s">
        <v>15</v>
      </c>
      <c r="LIS8" s="4" t="s">
        <v>16</v>
      </c>
      <c r="LIT8" s="2" t="s">
        <v>17</v>
      </c>
      <c r="LIU8" s="2" t="s">
        <v>18</v>
      </c>
      <c r="LIV8" s="2" t="s">
        <v>19</v>
      </c>
      <c r="LIW8" s="2" t="s">
        <v>20</v>
      </c>
      <c r="LIX8" s="2" t="s">
        <v>21</v>
      </c>
      <c r="LIY8" s="2" t="s">
        <v>22</v>
      </c>
      <c r="LIZ8" s="2" t="s">
        <v>23</v>
      </c>
      <c r="LJA8" s="2" t="s">
        <v>24</v>
      </c>
      <c r="LJB8" s="2" t="s">
        <v>25</v>
      </c>
      <c r="LJC8" s="2" t="s">
        <v>26</v>
      </c>
      <c r="LJD8" s="2" t="s">
        <v>27</v>
      </c>
      <c r="LJE8" s="2" t="s">
        <v>28</v>
      </c>
      <c r="LJF8" s="2" t="s">
        <v>29</v>
      </c>
      <c r="LJG8" s="2" t="s">
        <v>30</v>
      </c>
      <c r="LJH8" s="2" t="s">
        <v>31</v>
      </c>
      <c r="LJI8" s="2" t="s">
        <v>32</v>
      </c>
      <c r="LJJ8" s="2" t="s">
        <v>33</v>
      </c>
      <c r="LJK8" s="2" t="s">
        <v>34</v>
      </c>
      <c r="LJL8" s="2" t="s">
        <v>35</v>
      </c>
      <c r="LJM8" s="2" t="s">
        <v>36</v>
      </c>
      <c r="LJN8" s="2" t="s">
        <v>37</v>
      </c>
      <c r="LJO8" s="2" t="s">
        <v>38</v>
      </c>
      <c r="LJP8" s="2" t="s">
        <v>39</v>
      </c>
      <c r="LJQ8" s="2" t="s">
        <v>40</v>
      </c>
      <c r="LJR8" s="2" t="s">
        <v>41</v>
      </c>
      <c r="LJS8" s="2" t="s">
        <v>42</v>
      </c>
      <c r="LJT8" s="2" t="s">
        <v>43</v>
      </c>
      <c r="LJU8" s="2" t="s">
        <v>44</v>
      </c>
      <c r="LJV8" s="2" t="s">
        <v>45</v>
      </c>
      <c r="LJW8" s="2" t="s">
        <v>46</v>
      </c>
      <c r="LJX8" s="2" t="s">
        <v>47</v>
      </c>
      <c r="LJY8" s="2" t="s">
        <v>48</v>
      </c>
      <c r="LJZ8" s="2" t="s">
        <v>49</v>
      </c>
      <c r="LKA8" s="2" t="s">
        <v>50</v>
      </c>
      <c r="LKB8" s="2" t="s">
        <v>51</v>
      </c>
      <c r="LKC8" s="2" t="s">
        <v>52</v>
      </c>
      <c r="LKD8" s="2" t="s">
        <v>53</v>
      </c>
      <c r="LKE8" s="3" t="s">
        <v>54</v>
      </c>
      <c r="LKF8" s="5" t="s">
        <v>55</v>
      </c>
      <c r="LKG8" s="5" t="s">
        <v>56</v>
      </c>
      <c r="LKH8" s="5" t="s">
        <v>57</v>
      </c>
      <c r="LKI8" s="5" t="s">
        <v>58</v>
      </c>
      <c r="LKJ8" s="5" t="s">
        <v>59</v>
      </c>
      <c r="LKK8" s="4" t="s">
        <v>3396</v>
      </c>
      <c r="LKL8" s="4" t="s">
        <v>3397</v>
      </c>
      <c r="LKM8" s="4" t="s">
        <v>3398</v>
      </c>
      <c r="LKN8" s="46" t="s">
        <v>3399</v>
      </c>
      <c r="LKO8" s="1" t="s">
        <v>0</v>
      </c>
      <c r="LKP8" s="2" t="s">
        <v>1</v>
      </c>
      <c r="LKQ8" s="2" t="s">
        <v>2</v>
      </c>
      <c r="LKR8" s="2" t="s">
        <v>3</v>
      </c>
      <c r="LKS8" s="2" t="s">
        <v>4</v>
      </c>
      <c r="LKT8" s="2" t="s">
        <v>5</v>
      </c>
      <c r="LKU8" s="2" t="s">
        <v>6</v>
      </c>
      <c r="LKV8" s="2" t="s">
        <v>7</v>
      </c>
      <c r="LKW8" s="2" t="s">
        <v>8</v>
      </c>
      <c r="LKX8" s="2" t="s">
        <v>9</v>
      </c>
      <c r="LKY8" s="3" t="s">
        <v>10</v>
      </c>
      <c r="LKZ8" s="2" t="s">
        <v>11</v>
      </c>
      <c r="LLA8" s="2" t="s">
        <v>12</v>
      </c>
      <c r="LLB8" s="2" t="s">
        <v>13</v>
      </c>
      <c r="LLC8" s="2" t="s">
        <v>14</v>
      </c>
      <c r="LLD8" s="2" t="s">
        <v>15</v>
      </c>
      <c r="LLE8" s="4" t="s">
        <v>16</v>
      </c>
      <c r="LLF8" s="2" t="s">
        <v>17</v>
      </c>
      <c r="LLG8" s="2" t="s">
        <v>18</v>
      </c>
      <c r="LLH8" s="2" t="s">
        <v>19</v>
      </c>
      <c r="LLI8" s="2" t="s">
        <v>20</v>
      </c>
      <c r="LLJ8" s="2" t="s">
        <v>21</v>
      </c>
      <c r="LLK8" s="2" t="s">
        <v>22</v>
      </c>
      <c r="LLL8" s="2" t="s">
        <v>23</v>
      </c>
      <c r="LLM8" s="2" t="s">
        <v>24</v>
      </c>
      <c r="LLN8" s="2" t="s">
        <v>25</v>
      </c>
      <c r="LLO8" s="2" t="s">
        <v>26</v>
      </c>
      <c r="LLP8" s="2" t="s">
        <v>27</v>
      </c>
      <c r="LLQ8" s="2" t="s">
        <v>28</v>
      </c>
      <c r="LLR8" s="2" t="s">
        <v>29</v>
      </c>
      <c r="LLS8" s="2" t="s">
        <v>30</v>
      </c>
      <c r="LLT8" s="2" t="s">
        <v>31</v>
      </c>
      <c r="LLU8" s="2" t="s">
        <v>32</v>
      </c>
      <c r="LLV8" s="2" t="s">
        <v>33</v>
      </c>
      <c r="LLW8" s="2" t="s">
        <v>34</v>
      </c>
      <c r="LLX8" s="2" t="s">
        <v>35</v>
      </c>
      <c r="LLY8" s="2" t="s">
        <v>36</v>
      </c>
      <c r="LLZ8" s="2" t="s">
        <v>37</v>
      </c>
      <c r="LMA8" s="2" t="s">
        <v>38</v>
      </c>
      <c r="LMB8" s="2" t="s">
        <v>39</v>
      </c>
      <c r="LMC8" s="2" t="s">
        <v>40</v>
      </c>
      <c r="LMD8" s="2" t="s">
        <v>41</v>
      </c>
      <c r="LME8" s="2" t="s">
        <v>42</v>
      </c>
      <c r="LMF8" s="2" t="s">
        <v>43</v>
      </c>
      <c r="LMG8" s="2" t="s">
        <v>44</v>
      </c>
      <c r="LMH8" s="2" t="s">
        <v>45</v>
      </c>
      <c r="LMI8" s="2" t="s">
        <v>46</v>
      </c>
      <c r="LMJ8" s="2" t="s">
        <v>47</v>
      </c>
      <c r="LMK8" s="2" t="s">
        <v>48</v>
      </c>
      <c r="LML8" s="2" t="s">
        <v>49</v>
      </c>
      <c r="LMM8" s="2" t="s">
        <v>50</v>
      </c>
      <c r="LMN8" s="2" t="s">
        <v>51</v>
      </c>
      <c r="LMO8" s="2" t="s">
        <v>52</v>
      </c>
      <c r="LMP8" s="2" t="s">
        <v>53</v>
      </c>
      <c r="LMQ8" s="3" t="s">
        <v>54</v>
      </c>
      <c r="LMR8" s="5" t="s">
        <v>55</v>
      </c>
      <c r="LMS8" s="5" t="s">
        <v>56</v>
      </c>
      <c r="LMT8" s="5" t="s">
        <v>57</v>
      </c>
      <c r="LMU8" s="5" t="s">
        <v>58</v>
      </c>
      <c r="LMV8" s="5" t="s">
        <v>59</v>
      </c>
      <c r="LMW8" s="4" t="s">
        <v>3396</v>
      </c>
      <c r="LMX8" s="4" t="s">
        <v>3397</v>
      </c>
      <c r="LMY8" s="4" t="s">
        <v>3398</v>
      </c>
      <c r="LMZ8" s="46" t="s">
        <v>3399</v>
      </c>
      <c r="LNA8" s="1" t="s">
        <v>0</v>
      </c>
      <c r="LNB8" s="2" t="s">
        <v>1</v>
      </c>
      <c r="LNC8" s="2" t="s">
        <v>2</v>
      </c>
      <c r="LND8" s="2" t="s">
        <v>3</v>
      </c>
      <c r="LNE8" s="2" t="s">
        <v>4</v>
      </c>
      <c r="LNF8" s="2" t="s">
        <v>5</v>
      </c>
      <c r="LNG8" s="2" t="s">
        <v>6</v>
      </c>
      <c r="LNH8" s="2" t="s">
        <v>7</v>
      </c>
      <c r="LNI8" s="2" t="s">
        <v>8</v>
      </c>
      <c r="LNJ8" s="2" t="s">
        <v>9</v>
      </c>
      <c r="LNK8" s="3" t="s">
        <v>10</v>
      </c>
      <c r="LNL8" s="2" t="s">
        <v>11</v>
      </c>
      <c r="LNM8" s="2" t="s">
        <v>12</v>
      </c>
      <c r="LNN8" s="2" t="s">
        <v>13</v>
      </c>
      <c r="LNO8" s="2" t="s">
        <v>14</v>
      </c>
      <c r="LNP8" s="2" t="s">
        <v>15</v>
      </c>
      <c r="LNQ8" s="4" t="s">
        <v>16</v>
      </c>
      <c r="LNR8" s="2" t="s">
        <v>17</v>
      </c>
      <c r="LNS8" s="2" t="s">
        <v>18</v>
      </c>
      <c r="LNT8" s="2" t="s">
        <v>19</v>
      </c>
      <c r="LNU8" s="2" t="s">
        <v>20</v>
      </c>
      <c r="LNV8" s="2" t="s">
        <v>21</v>
      </c>
      <c r="LNW8" s="2" t="s">
        <v>22</v>
      </c>
      <c r="LNX8" s="2" t="s">
        <v>23</v>
      </c>
      <c r="LNY8" s="2" t="s">
        <v>24</v>
      </c>
      <c r="LNZ8" s="2" t="s">
        <v>25</v>
      </c>
      <c r="LOA8" s="2" t="s">
        <v>26</v>
      </c>
      <c r="LOB8" s="2" t="s">
        <v>27</v>
      </c>
      <c r="LOC8" s="2" t="s">
        <v>28</v>
      </c>
      <c r="LOD8" s="2" t="s">
        <v>29</v>
      </c>
      <c r="LOE8" s="2" t="s">
        <v>30</v>
      </c>
      <c r="LOF8" s="2" t="s">
        <v>31</v>
      </c>
      <c r="LOG8" s="2" t="s">
        <v>32</v>
      </c>
      <c r="LOH8" s="2" t="s">
        <v>33</v>
      </c>
      <c r="LOI8" s="2" t="s">
        <v>34</v>
      </c>
      <c r="LOJ8" s="2" t="s">
        <v>35</v>
      </c>
      <c r="LOK8" s="2" t="s">
        <v>36</v>
      </c>
      <c r="LOL8" s="2" t="s">
        <v>37</v>
      </c>
      <c r="LOM8" s="2" t="s">
        <v>38</v>
      </c>
      <c r="LON8" s="2" t="s">
        <v>39</v>
      </c>
      <c r="LOO8" s="2" t="s">
        <v>40</v>
      </c>
      <c r="LOP8" s="2" t="s">
        <v>41</v>
      </c>
      <c r="LOQ8" s="2" t="s">
        <v>42</v>
      </c>
      <c r="LOR8" s="2" t="s">
        <v>43</v>
      </c>
      <c r="LOS8" s="2" t="s">
        <v>44</v>
      </c>
      <c r="LOT8" s="2" t="s">
        <v>45</v>
      </c>
      <c r="LOU8" s="2" t="s">
        <v>46</v>
      </c>
      <c r="LOV8" s="2" t="s">
        <v>47</v>
      </c>
      <c r="LOW8" s="2" t="s">
        <v>48</v>
      </c>
      <c r="LOX8" s="2" t="s">
        <v>49</v>
      </c>
      <c r="LOY8" s="2" t="s">
        <v>50</v>
      </c>
      <c r="LOZ8" s="2" t="s">
        <v>51</v>
      </c>
      <c r="LPA8" s="2" t="s">
        <v>52</v>
      </c>
      <c r="LPB8" s="2" t="s">
        <v>53</v>
      </c>
      <c r="LPC8" s="3" t="s">
        <v>54</v>
      </c>
      <c r="LPD8" s="5" t="s">
        <v>55</v>
      </c>
      <c r="LPE8" s="5" t="s">
        <v>56</v>
      </c>
      <c r="LPF8" s="5" t="s">
        <v>57</v>
      </c>
      <c r="LPG8" s="5" t="s">
        <v>58</v>
      </c>
      <c r="LPH8" s="5" t="s">
        <v>59</v>
      </c>
      <c r="LPI8" s="4" t="s">
        <v>3396</v>
      </c>
      <c r="LPJ8" s="4" t="s">
        <v>3397</v>
      </c>
      <c r="LPK8" s="4" t="s">
        <v>3398</v>
      </c>
      <c r="LPL8" s="46" t="s">
        <v>3399</v>
      </c>
      <c r="LPM8" s="1" t="s">
        <v>0</v>
      </c>
      <c r="LPN8" s="2" t="s">
        <v>1</v>
      </c>
      <c r="LPO8" s="2" t="s">
        <v>2</v>
      </c>
      <c r="LPP8" s="2" t="s">
        <v>3</v>
      </c>
      <c r="LPQ8" s="2" t="s">
        <v>4</v>
      </c>
      <c r="LPR8" s="2" t="s">
        <v>5</v>
      </c>
      <c r="LPS8" s="2" t="s">
        <v>6</v>
      </c>
      <c r="LPT8" s="2" t="s">
        <v>7</v>
      </c>
      <c r="LPU8" s="2" t="s">
        <v>8</v>
      </c>
      <c r="LPV8" s="2" t="s">
        <v>9</v>
      </c>
      <c r="LPW8" s="3" t="s">
        <v>10</v>
      </c>
      <c r="LPX8" s="2" t="s">
        <v>11</v>
      </c>
      <c r="LPY8" s="2" t="s">
        <v>12</v>
      </c>
      <c r="LPZ8" s="2" t="s">
        <v>13</v>
      </c>
      <c r="LQA8" s="2" t="s">
        <v>14</v>
      </c>
      <c r="LQB8" s="2" t="s">
        <v>15</v>
      </c>
      <c r="LQC8" s="4" t="s">
        <v>16</v>
      </c>
      <c r="LQD8" s="2" t="s">
        <v>17</v>
      </c>
      <c r="LQE8" s="2" t="s">
        <v>18</v>
      </c>
      <c r="LQF8" s="2" t="s">
        <v>19</v>
      </c>
      <c r="LQG8" s="2" t="s">
        <v>20</v>
      </c>
      <c r="LQH8" s="2" t="s">
        <v>21</v>
      </c>
      <c r="LQI8" s="2" t="s">
        <v>22</v>
      </c>
      <c r="LQJ8" s="2" t="s">
        <v>23</v>
      </c>
      <c r="LQK8" s="2" t="s">
        <v>24</v>
      </c>
      <c r="LQL8" s="2" t="s">
        <v>25</v>
      </c>
      <c r="LQM8" s="2" t="s">
        <v>26</v>
      </c>
      <c r="LQN8" s="2" t="s">
        <v>27</v>
      </c>
      <c r="LQO8" s="2" t="s">
        <v>28</v>
      </c>
      <c r="LQP8" s="2" t="s">
        <v>29</v>
      </c>
      <c r="LQQ8" s="2" t="s">
        <v>30</v>
      </c>
      <c r="LQR8" s="2" t="s">
        <v>31</v>
      </c>
      <c r="LQS8" s="2" t="s">
        <v>32</v>
      </c>
      <c r="LQT8" s="2" t="s">
        <v>33</v>
      </c>
      <c r="LQU8" s="2" t="s">
        <v>34</v>
      </c>
      <c r="LQV8" s="2" t="s">
        <v>35</v>
      </c>
      <c r="LQW8" s="2" t="s">
        <v>36</v>
      </c>
      <c r="LQX8" s="2" t="s">
        <v>37</v>
      </c>
      <c r="LQY8" s="2" t="s">
        <v>38</v>
      </c>
      <c r="LQZ8" s="2" t="s">
        <v>39</v>
      </c>
      <c r="LRA8" s="2" t="s">
        <v>40</v>
      </c>
      <c r="LRB8" s="2" t="s">
        <v>41</v>
      </c>
      <c r="LRC8" s="2" t="s">
        <v>42</v>
      </c>
      <c r="LRD8" s="2" t="s">
        <v>43</v>
      </c>
      <c r="LRE8" s="2" t="s">
        <v>44</v>
      </c>
      <c r="LRF8" s="2" t="s">
        <v>45</v>
      </c>
      <c r="LRG8" s="2" t="s">
        <v>46</v>
      </c>
      <c r="LRH8" s="2" t="s">
        <v>47</v>
      </c>
      <c r="LRI8" s="2" t="s">
        <v>48</v>
      </c>
      <c r="LRJ8" s="2" t="s">
        <v>49</v>
      </c>
      <c r="LRK8" s="2" t="s">
        <v>50</v>
      </c>
      <c r="LRL8" s="2" t="s">
        <v>51</v>
      </c>
      <c r="LRM8" s="2" t="s">
        <v>52</v>
      </c>
      <c r="LRN8" s="2" t="s">
        <v>53</v>
      </c>
      <c r="LRO8" s="3" t="s">
        <v>54</v>
      </c>
      <c r="LRP8" s="5" t="s">
        <v>55</v>
      </c>
      <c r="LRQ8" s="5" t="s">
        <v>56</v>
      </c>
      <c r="LRR8" s="5" t="s">
        <v>57</v>
      </c>
      <c r="LRS8" s="5" t="s">
        <v>58</v>
      </c>
      <c r="LRT8" s="5" t="s">
        <v>59</v>
      </c>
      <c r="LRU8" s="4" t="s">
        <v>3396</v>
      </c>
      <c r="LRV8" s="4" t="s">
        <v>3397</v>
      </c>
      <c r="LRW8" s="4" t="s">
        <v>3398</v>
      </c>
      <c r="LRX8" s="46" t="s">
        <v>3399</v>
      </c>
      <c r="LRY8" s="1" t="s">
        <v>0</v>
      </c>
      <c r="LRZ8" s="2" t="s">
        <v>1</v>
      </c>
      <c r="LSA8" s="2" t="s">
        <v>2</v>
      </c>
      <c r="LSB8" s="2" t="s">
        <v>3</v>
      </c>
      <c r="LSC8" s="2" t="s">
        <v>4</v>
      </c>
      <c r="LSD8" s="2" t="s">
        <v>5</v>
      </c>
      <c r="LSE8" s="2" t="s">
        <v>6</v>
      </c>
      <c r="LSF8" s="2" t="s">
        <v>7</v>
      </c>
      <c r="LSG8" s="2" t="s">
        <v>8</v>
      </c>
      <c r="LSH8" s="2" t="s">
        <v>9</v>
      </c>
      <c r="LSI8" s="3" t="s">
        <v>10</v>
      </c>
      <c r="LSJ8" s="2" t="s">
        <v>11</v>
      </c>
      <c r="LSK8" s="2" t="s">
        <v>12</v>
      </c>
      <c r="LSL8" s="2" t="s">
        <v>13</v>
      </c>
      <c r="LSM8" s="2" t="s">
        <v>14</v>
      </c>
      <c r="LSN8" s="2" t="s">
        <v>15</v>
      </c>
      <c r="LSO8" s="4" t="s">
        <v>16</v>
      </c>
      <c r="LSP8" s="2" t="s">
        <v>17</v>
      </c>
      <c r="LSQ8" s="2" t="s">
        <v>18</v>
      </c>
      <c r="LSR8" s="2" t="s">
        <v>19</v>
      </c>
      <c r="LSS8" s="2" t="s">
        <v>20</v>
      </c>
      <c r="LST8" s="2" t="s">
        <v>21</v>
      </c>
      <c r="LSU8" s="2" t="s">
        <v>22</v>
      </c>
      <c r="LSV8" s="2" t="s">
        <v>23</v>
      </c>
      <c r="LSW8" s="2" t="s">
        <v>24</v>
      </c>
      <c r="LSX8" s="2" t="s">
        <v>25</v>
      </c>
      <c r="LSY8" s="2" t="s">
        <v>26</v>
      </c>
      <c r="LSZ8" s="2" t="s">
        <v>27</v>
      </c>
      <c r="LTA8" s="2" t="s">
        <v>28</v>
      </c>
      <c r="LTB8" s="2" t="s">
        <v>29</v>
      </c>
      <c r="LTC8" s="2" t="s">
        <v>30</v>
      </c>
      <c r="LTD8" s="2" t="s">
        <v>31</v>
      </c>
      <c r="LTE8" s="2" t="s">
        <v>32</v>
      </c>
      <c r="LTF8" s="2" t="s">
        <v>33</v>
      </c>
      <c r="LTG8" s="2" t="s">
        <v>34</v>
      </c>
      <c r="LTH8" s="2" t="s">
        <v>35</v>
      </c>
      <c r="LTI8" s="2" t="s">
        <v>36</v>
      </c>
      <c r="LTJ8" s="2" t="s">
        <v>37</v>
      </c>
      <c r="LTK8" s="2" t="s">
        <v>38</v>
      </c>
      <c r="LTL8" s="2" t="s">
        <v>39</v>
      </c>
      <c r="LTM8" s="2" t="s">
        <v>40</v>
      </c>
      <c r="LTN8" s="2" t="s">
        <v>41</v>
      </c>
      <c r="LTO8" s="2" t="s">
        <v>42</v>
      </c>
      <c r="LTP8" s="2" t="s">
        <v>43</v>
      </c>
      <c r="LTQ8" s="2" t="s">
        <v>44</v>
      </c>
      <c r="LTR8" s="2" t="s">
        <v>45</v>
      </c>
      <c r="LTS8" s="2" t="s">
        <v>46</v>
      </c>
      <c r="LTT8" s="2" t="s">
        <v>47</v>
      </c>
      <c r="LTU8" s="2" t="s">
        <v>48</v>
      </c>
      <c r="LTV8" s="2" t="s">
        <v>49</v>
      </c>
      <c r="LTW8" s="2" t="s">
        <v>50</v>
      </c>
      <c r="LTX8" s="2" t="s">
        <v>51</v>
      </c>
      <c r="LTY8" s="2" t="s">
        <v>52</v>
      </c>
      <c r="LTZ8" s="2" t="s">
        <v>53</v>
      </c>
      <c r="LUA8" s="3" t="s">
        <v>54</v>
      </c>
      <c r="LUB8" s="5" t="s">
        <v>55</v>
      </c>
      <c r="LUC8" s="5" t="s">
        <v>56</v>
      </c>
      <c r="LUD8" s="5" t="s">
        <v>57</v>
      </c>
      <c r="LUE8" s="5" t="s">
        <v>58</v>
      </c>
      <c r="LUF8" s="5" t="s">
        <v>59</v>
      </c>
      <c r="LUG8" s="4" t="s">
        <v>3396</v>
      </c>
      <c r="LUH8" s="4" t="s">
        <v>3397</v>
      </c>
      <c r="LUI8" s="4" t="s">
        <v>3398</v>
      </c>
      <c r="LUJ8" s="46" t="s">
        <v>3399</v>
      </c>
      <c r="LUK8" s="1" t="s">
        <v>0</v>
      </c>
      <c r="LUL8" s="2" t="s">
        <v>1</v>
      </c>
      <c r="LUM8" s="2" t="s">
        <v>2</v>
      </c>
      <c r="LUN8" s="2" t="s">
        <v>3</v>
      </c>
      <c r="LUO8" s="2" t="s">
        <v>4</v>
      </c>
      <c r="LUP8" s="2" t="s">
        <v>5</v>
      </c>
      <c r="LUQ8" s="2" t="s">
        <v>6</v>
      </c>
      <c r="LUR8" s="2" t="s">
        <v>7</v>
      </c>
      <c r="LUS8" s="2" t="s">
        <v>8</v>
      </c>
      <c r="LUT8" s="2" t="s">
        <v>9</v>
      </c>
      <c r="LUU8" s="3" t="s">
        <v>10</v>
      </c>
      <c r="LUV8" s="2" t="s">
        <v>11</v>
      </c>
      <c r="LUW8" s="2" t="s">
        <v>12</v>
      </c>
      <c r="LUX8" s="2" t="s">
        <v>13</v>
      </c>
      <c r="LUY8" s="2" t="s">
        <v>14</v>
      </c>
      <c r="LUZ8" s="2" t="s">
        <v>15</v>
      </c>
      <c r="LVA8" s="4" t="s">
        <v>16</v>
      </c>
      <c r="LVB8" s="2" t="s">
        <v>17</v>
      </c>
      <c r="LVC8" s="2" t="s">
        <v>18</v>
      </c>
      <c r="LVD8" s="2" t="s">
        <v>19</v>
      </c>
      <c r="LVE8" s="2" t="s">
        <v>20</v>
      </c>
      <c r="LVF8" s="2" t="s">
        <v>21</v>
      </c>
      <c r="LVG8" s="2" t="s">
        <v>22</v>
      </c>
      <c r="LVH8" s="2" t="s">
        <v>23</v>
      </c>
      <c r="LVI8" s="2" t="s">
        <v>24</v>
      </c>
      <c r="LVJ8" s="2" t="s">
        <v>25</v>
      </c>
      <c r="LVK8" s="2" t="s">
        <v>26</v>
      </c>
      <c r="LVL8" s="2" t="s">
        <v>27</v>
      </c>
      <c r="LVM8" s="2" t="s">
        <v>28</v>
      </c>
      <c r="LVN8" s="2" t="s">
        <v>29</v>
      </c>
      <c r="LVO8" s="2" t="s">
        <v>30</v>
      </c>
      <c r="LVP8" s="2" t="s">
        <v>31</v>
      </c>
      <c r="LVQ8" s="2" t="s">
        <v>32</v>
      </c>
      <c r="LVR8" s="2" t="s">
        <v>33</v>
      </c>
      <c r="LVS8" s="2" t="s">
        <v>34</v>
      </c>
      <c r="LVT8" s="2" t="s">
        <v>35</v>
      </c>
      <c r="LVU8" s="2" t="s">
        <v>36</v>
      </c>
      <c r="LVV8" s="2" t="s">
        <v>37</v>
      </c>
      <c r="LVW8" s="2" t="s">
        <v>38</v>
      </c>
      <c r="LVX8" s="2" t="s">
        <v>39</v>
      </c>
      <c r="LVY8" s="2" t="s">
        <v>40</v>
      </c>
      <c r="LVZ8" s="2" t="s">
        <v>41</v>
      </c>
      <c r="LWA8" s="2" t="s">
        <v>42</v>
      </c>
      <c r="LWB8" s="2" t="s">
        <v>43</v>
      </c>
      <c r="LWC8" s="2" t="s">
        <v>44</v>
      </c>
      <c r="LWD8" s="2" t="s">
        <v>45</v>
      </c>
      <c r="LWE8" s="2" t="s">
        <v>46</v>
      </c>
      <c r="LWF8" s="2" t="s">
        <v>47</v>
      </c>
      <c r="LWG8" s="2" t="s">
        <v>48</v>
      </c>
      <c r="LWH8" s="2" t="s">
        <v>49</v>
      </c>
      <c r="LWI8" s="2" t="s">
        <v>50</v>
      </c>
      <c r="LWJ8" s="2" t="s">
        <v>51</v>
      </c>
      <c r="LWK8" s="2" t="s">
        <v>52</v>
      </c>
      <c r="LWL8" s="2" t="s">
        <v>53</v>
      </c>
      <c r="LWM8" s="3" t="s">
        <v>54</v>
      </c>
      <c r="LWN8" s="5" t="s">
        <v>55</v>
      </c>
      <c r="LWO8" s="5" t="s">
        <v>56</v>
      </c>
      <c r="LWP8" s="5" t="s">
        <v>57</v>
      </c>
      <c r="LWQ8" s="5" t="s">
        <v>58</v>
      </c>
      <c r="LWR8" s="5" t="s">
        <v>59</v>
      </c>
      <c r="LWS8" s="4" t="s">
        <v>3396</v>
      </c>
      <c r="LWT8" s="4" t="s">
        <v>3397</v>
      </c>
      <c r="LWU8" s="4" t="s">
        <v>3398</v>
      </c>
      <c r="LWV8" s="46" t="s">
        <v>3399</v>
      </c>
      <c r="LWW8" s="1" t="s">
        <v>0</v>
      </c>
      <c r="LWX8" s="2" t="s">
        <v>1</v>
      </c>
      <c r="LWY8" s="2" t="s">
        <v>2</v>
      </c>
      <c r="LWZ8" s="2" t="s">
        <v>3</v>
      </c>
      <c r="LXA8" s="2" t="s">
        <v>4</v>
      </c>
      <c r="LXB8" s="2" t="s">
        <v>5</v>
      </c>
      <c r="LXC8" s="2" t="s">
        <v>6</v>
      </c>
      <c r="LXD8" s="2" t="s">
        <v>7</v>
      </c>
      <c r="LXE8" s="2" t="s">
        <v>8</v>
      </c>
      <c r="LXF8" s="2" t="s">
        <v>9</v>
      </c>
      <c r="LXG8" s="3" t="s">
        <v>10</v>
      </c>
      <c r="LXH8" s="2" t="s">
        <v>11</v>
      </c>
      <c r="LXI8" s="2" t="s">
        <v>12</v>
      </c>
      <c r="LXJ8" s="2" t="s">
        <v>13</v>
      </c>
      <c r="LXK8" s="2" t="s">
        <v>14</v>
      </c>
      <c r="LXL8" s="2" t="s">
        <v>15</v>
      </c>
      <c r="LXM8" s="4" t="s">
        <v>16</v>
      </c>
      <c r="LXN8" s="2" t="s">
        <v>17</v>
      </c>
      <c r="LXO8" s="2" t="s">
        <v>18</v>
      </c>
      <c r="LXP8" s="2" t="s">
        <v>19</v>
      </c>
      <c r="LXQ8" s="2" t="s">
        <v>20</v>
      </c>
      <c r="LXR8" s="2" t="s">
        <v>21</v>
      </c>
      <c r="LXS8" s="2" t="s">
        <v>22</v>
      </c>
      <c r="LXT8" s="2" t="s">
        <v>23</v>
      </c>
      <c r="LXU8" s="2" t="s">
        <v>24</v>
      </c>
      <c r="LXV8" s="2" t="s">
        <v>25</v>
      </c>
      <c r="LXW8" s="2" t="s">
        <v>26</v>
      </c>
      <c r="LXX8" s="2" t="s">
        <v>27</v>
      </c>
      <c r="LXY8" s="2" t="s">
        <v>28</v>
      </c>
      <c r="LXZ8" s="2" t="s">
        <v>29</v>
      </c>
      <c r="LYA8" s="2" t="s">
        <v>30</v>
      </c>
      <c r="LYB8" s="2" t="s">
        <v>31</v>
      </c>
      <c r="LYC8" s="2" t="s">
        <v>32</v>
      </c>
      <c r="LYD8" s="2" t="s">
        <v>33</v>
      </c>
      <c r="LYE8" s="2" t="s">
        <v>34</v>
      </c>
      <c r="LYF8" s="2" t="s">
        <v>35</v>
      </c>
      <c r="LYG8" s="2" t="s">
        <v>36</v>
      </c>
      <c r="LYH8" s="2" t="s">
        <v>37</v>
      </c>
      <c r="LYI8" s="2" t="s">
        <v>38</v>
      </c>
      <c r="LYJ8" s="2" t="s">
        <v>39</v>
      </c>
      <c r="LYK8" s="2" t="s">
        <v>40</v>
      </c>
      <c r="LYL8" s="2" t="s">
        <v>41</v>
      </c>
      <c r="LYM8" s="2" t="s">
        <v>42</v>
      </c>
      <c r="LYN8" s="2" t="s">
        <v>43</v>
      </c>
      <c r="LYO8" s="2" t="s">
        <v>44</v>
      </c>
      <c r="LYP8" s="2" t="s">
        <v>45</v>
      </c>
      <c r="LYQ8" s="2" t="s">
        <v>46</v>
      </c>
      <c r="LYR8" s="2" t="s">
        <v>47</v>
      </c>
      <c r="LYS8" s="2" t="s">
        <v>48</v>
      </c>
      <c r="LYT8" s="2" t="s">
        <v>49</v>
      </c>
      <c r="LYU8" s="2" t="s">
        <v>50</v>
      </c>
      <c r="LYV8" s="2" t="s">
        <v>51</v>
      </c>
      <c r="LYW8" s="2" t="s">
        <v>52</v>
      </c>
      <c r="LYX8" s="2" t="s">
        <v>53</v>
      </c>
      <c r="LYY8" s="3" t="s">
        <v>54</v>
      </c>
      <c r="LYZ8" s="5" t="s">
        <v>55</v>
      </c>
      <c r="LZA8" s="5" t="s">
        <v>56</v>
      </c>
      <c r="LZB8" s="5" t="s">
        <v>57</v>
      </c>
      <c r="LZC8" s="5" t="s">
        <v>58</v>
      </c>
      <c r="LZD8" s="5" t="s">
        <v>59</v>
      </c>
      <c r="LZE8" s="4" t="s">
        <v>3396</v>
      </c>
      <c r="LZF8" s="4" t="s">
        <v>3397</v>
      </c>
      <c r="LZG8" s="4" t="s">
        <v>3398</v>
      </c>
      <c r="LZH8" s="46" t="s">
        <v>3399</v>
      </c>
      <c r="LZI8" s="1" t="s">
        <v>0</v>
      </c>
      <c r="LZJ8" s="2" t="s">
        <v>1</v>
      </c>
      <c r="LZK8" s="2" t="s">
        <v>2</v>
      </c>
      <c r="LZL8" s="2" t="s">
        <v>3</v>
      </c>
      <c r="LZM8" s="2" t="s">
        <v>4</v>
      </c>
      <c r="LZN8" s="2" t="s">
        <v>5</v>
      </c>
      <c r="LZO8" s="2" t="s">
        <v>6</v>
      </c>
      <c r="LZP8" s="2" t="s">
        <v>7</v>
      </c>
      <c r="LZQ8" s="2" t="s">
        <v>8</v>
      </c>
      <c r="LZR8" s="2" t="s">
        <v>9</v>
      </c>
      <c r="LZS8" s="3" t="s">
        <v>10</v>
      </c>
      <c r="LZT8" s="2" t="s">
        <v>11</v>
      </c>
      <c r="LZU8" s="2" t="s">
        <v>12</v>
      </c>
      <c r="LZV8" s="2" t="s">
        <v>13</v>
      </c>
      <c r="LZW8" s="2" t="s">
        <v>14</v>
      </c>
      <c r="LZX8" s="2" t="s">
        <v>15</v>
      </c>
      <c r="LZY8" s="4" t="s">
        <v>16</v>
      </c>
      <c r="LZZ8" s="2" t="s">
        <v>17</v>
      </c>
      <c r="MAA8" s="2" t="s">
        <v>18</v>
      </c>
      <c r="MAB8" s="2" t="s">
        <v>19</v>
      </c>
      <c r="MAC8" s="2" t="s">
        <v>20</v>
      </c>
      <c r="MAD8" s="2" t="s">
        <v>21</v>
      </c>
      <c r="MAE8" s="2" t="s">
        <v>22</v>
      </c>
      <c r="MAF8" s="2" t="s">
        <v>23</v>
      </c>
      <c r="MAG8" s="2" t="s">
        <v>24</v>
      </c>
      <c r="MAH8" s="2" t="s">
        <v>25</v>
      </c>
      <c r="MAI8" s="2" t="s">
        <v>26</v>
      </c>
      <c r="MAJ8" s="2" t="s">
        <v>27</v>
      </c>
      <c r="MAK8" s="2" t="s">
        <v>28</v>
      </c>
      <c r="MAL8" s="2" t="s">
        <v>29</v>
      </c>
      <c r="MAM8" s="2" t="s">
        <v>30</v>
      </c>
      <c r="MAN8" s="2" t="s">
        <v>31</v>
      </c>
      <c r="MAO8" s="2" t="s">
        <v>32</v>
      </c>
      <c r="MAP8" s="2" t="s">
        <v>33</v>
      </c>
      <c r="MAQ8" s="2" t="s">
        <v>34</v>
      </c>
      <c r="MAR8" s="2" t="s">
        <v>35</v>
      </c>
      <c r="MAS8" s="2" t="s">
        <v>36</v>
      </c>
      <c r="MAT8" s="2" t="s">
        <v>37</v>
      </c>
      <c r="MAU8" s="2" t="s">
        <v>38</v>
      </c>
      <c r="MAV8" s="2" t="s">
        <v>39</v>
      </c>
      <c r="MAW8" s="2" t="s">
        <v>40</v>
      </c>
      <c r="MAX8" s="2" t="s">
        <v>41</v>
      </c>
      <c r="MAY8" s="2" t="s">
        <v>42</v>
      </c>
      <c r="MAZ8" s="2" t="s">
        <v>43</v>
      </c>
      <c r="MBA8" s="2" t="s">
        <v>44</v>
      </c>
      <c r="MBB8" s="2" t="s">
        <v>45</v>
      </c>
      <c r="MBC8" s="2" t="s">
        <v>46</v>
      </c>
      <c r="MBD8" s="2" t="s">
        <v>47</v>
      </c>
      <c r="MBE8" s="2" t="s">
        <v>48</v>
      </c>
      <c r="MBF8" s="2" t="s">
        <v>49</v>
      </c>
      <c r="MBG8" s="2" t="s">
        <v>50</v>
      </c>
      <c r="MBH8" s="2" t="s">
        <v>51</v>
      </c>
      <c r="MBI8" s="2" t="s">
        <v>52</v>
      </c>
      <c r="MBJ8" s="2" t="s">
        <v>53</v>
      </c>
      <c r="MBK8" s="3" t="s">
        <v>54</v>
      </c>
      <c r="MBL8" s="5" t="s">
        <v>55</v>
      </c>
      <c r="MBM8" s="5" t="s">
        <v>56</v>
      </c>
      <c r="MBN8" s="5" t="s">
        <v>57</v>
      </c>
      <c r="MBO8" s="5" t="s">
        <v>58</v>
      </c>
      <c r="MBP8" s="5" t="s">
        <v>59</v>
      </c>
      <c r="MBQ8" s="4" t="s">
        <v>3396</v>
      </c>
      <c r="MBR8" s="4" t="s">
        <v>3397</v>
      </c>
      <c r="MBS8" s="4" t="s">
        <v>3398</v>
      </c>
      <c r="MBT8" s="46" t="s">
        <v>3399</v>
      </c>
      <c r="MBU8" s="1" t="s">
        <v>0</v>
      </c>
      <c r="MBV8" s="2" t="s">
        <v>1</v>
      </c>
      <c r="MBW8" s="2" t="s">
        <v>2</v>
      </c>
      <c r="MBX8" s="2" t="s">
        <v>3</v>
      </c>
      <c r="MBY8" s="2" t="s">
        <v>4</v>
      </c>
      <c r="MBZ8" s="2" t="s">
        <v>5</v>
      </c>
      <c r="MCA8" s="2" t="s">
        <v>6</v>
      </c>
      <c r="MCB8" s="2" t="s">
        <v>7</v>
      </c>
      <c r="MCC8" s="2" t="s">
        <v>8</v>
      </c>
      <c r="MCD8" s="2" t="s">
        <v>9</v>
      </c>
      <c r="MCE8" s="3" t="s">
        <v>10</v>
      </c>
      <c r="MCF8" s="2" t="s">
        <v>11</v>
      </c>
      <c r="MCG8" s="2" t="s">
        <v>12</v>
      </c>
      <c r="MCH8" s="2" t="s">
        <v>13</v>
      </c>
      <c r="MCI8" s="2" t="s">
        <v>14</v>
      </c>
      <c r="MCJ8" s="2" t="s">
        <v>15</v>
      </c>
      <c r="MCK8" s="4" t="s">
        <v>16</v>
      </c>
      <c r="MCL8" s="2" t="s">
        <v>17</v>
      </c>
      <c r="MCM8" s="2" t="s">
        <v>18</v>
      </c>
      <c r="MCN8" s="2" t="s">
        <v>19</v>
      </c>
      <c r="MCO8" s="2" t="s">
        <v>20</v>
      </c>
      <c r="MCP8" s="2" t="s">
        <v>21</v>
      </c>
      <c r="MCQ8" s="2" t="s">
        <v>22</v>
      </c>
      <c r="MCR8" s="2" t="s">
        <v>23</v>
      </c>
      <c r="MCS8" s="2" t="s">
        <v>24</v>
      </c>
      <c r="MCT8" s="2" t="s">
        <v>25</v>
      </c>
      <c r="MCU8" s="2" t="s">
        <v>26</v>
      </c>
      <c r="MCV8" s="2" t="s">
        <v>27</v>
      </c>
      <c r="MCW8" s="2" t="s">
        <v>28</v>
      </c>
      <c r="MCX8" s="2" t="s">
        <v>29</v>
      </c>
      <c r="MCY8" s="2" t="s">
        <v>30</v>
      </c>
      <c r="MCZ8" s="2" t="s">
        <v>31</v>
      </c>
      <c r="MDA8" s="2" t="s">
        <v>32</v>
      </c>
      <c r="MDB8" s="2" t="s">
        <v>33</v>
      </c>
      <c r="MDC8" s="2" t="s">
        <v>34</v>
      </c>
      <c r="MDD8" s="2" t="s">
        <v>35</v>
      </c>
      <c r="MDE8" s="2" t="s">
        <v>36</v>
      </c>
      <c r="MDF8" s="2" t="s">
        <v>37</v>
      </c>
      <c r="MDG8" s="2" t="s">
        <v>38</v>
      </c>
      <c r="MDH8" s="2" t="s">
        <v>39</v>
      </c>
      <c r="MDI8" s="2" t="s">
        <v>40</v>
      </c>
      <c r="MDJ8" s="2" t="s">
        <v>41</v>
      </c>
      <c r="MDK8" s="2" t="s">
        <v>42</v>
      </c>
      <c r="MDL8" s="2" t="s">
        <v>43</v>
      </c>
      <c r="MDM8" s="2" t="s">
        <v>44</v>
      </c>
      <c r="MDN8" s="2" t="s">
        <v>45</v>
      </c>
      <c r="MDO8" s="2" t="s">
        <v>46</v>
      </c>
      <c r="MDP8" s="2" t="s">
        <v>47</v>
      </c>
      <c r="MDQ8" s="2" t="s">
        <v>48</v>
      </c>
      <c r="MDR8" s="2" t="s">
        <v>49</v>
      </c>
      <c r="MDS8" s="2" t="s">
        <v>50</v>
      </c>
      <c r="MDT8" s="2" t="s">
        <v>51</v>
      </c>
      <c r="MDU8" s="2" t="s">
        <v>52</v>
      </c>
      <c r="MDV8" s="2" t="s">
        <v>53</v>
      </c>
      <c r="MDW8" s="3" t="s">
        <v>54</v>
      </c>
      <c r="MDX8" s="5" t="s">
        <v>55</v>
      </c>
      <c r="MDY8" s="5" t="s">
        <v>56</v>
      </c>
      <c r="MDZ8" s="5" t="s">
        <v>57</v>
      </c>
      <c r="MEA8" s="5" t="s">
        <v>58</v>
      </c>
      <c r="MEB8" s="5" t="s">
        <v>59</v>
      </c>
      <c r="MEC8" s="4" t="s">
        <v>3396</v>
      </c>
      <c r="MED8" s="4" t="s">
        <v>3397</v>
      </c>
      <c r="MEE8" s="4" t="s">
        <v>3398</v>
      </c>
      <c r="MEF8" s="46" t="s">
        <v>3399</v>
      </c>
      <c r="MEG8" s="1" t="s">
        <v>0</v>
      </c>
      <c r="MEH8" s="2" t="s">
        <v>1</v>
      </c>
      <c r="MEI8" s="2" t="s">
        <v>2</v>
      </c>
      <c r="MEJ8" s="2" t="s">
        <v>3</v>
      </c>
      <c r="MEK8" s="2" t="s">
        <v>4</v>
      </c>
      <c r="MEL8" s="2" t="s">
        <v>5</v>
      </c>
      <c r="MEM8" s="2" t="s">
        <v>6</v>
      </c>
      <c r="MEN8" s="2" t="s">
        <v>7</v>
      </c>
      <c r="MEO8" s="2" t="s">
        <v>8</v>
      </c>
      <c r="MEP8" s="2" t="s">
        <v>9</v>
      </c>
      <c r="MEQ8" s="3" t="s">
        <v>10</v>
      </c>
      <c r="MER8" s="2" t="s">
        <v>11</v>
      </c>
      <c r="MES8" s="2" t="s">
        <v>12</v>
      </c>
      <c r="MET8" s="2" t="s">
        <v>13</v>
      </c>
      <c r="MEU8" s="2" t="s">
        <v>14</v>
      </c>
      <c r="MEV8" s="2" t="s">
        <v>15</v>
      </c>
      <c r="MEW8" s="4" t="s">
        <v>16</v>
      </c>
      <c r="MEX8" s="2" t="s">
        <v>17</v>
      </c>
      <c r="MEY8" s="2" t="s">
        <v>18</v>
      </c>
      <c r="MEZ8" s="2" t="s">
        <v>19</v>
      </c>
      <c r="MFA8" s="2" t="s">
        <v>20</v>
      </c>
      <c r="MFB8" s="2" t="s">
        <v>21</v>
      </c>
      <c r="MFC8" s="2" t="s">
        <v>22</v>
      </c>
      <c r="MFD8" s="2" t="s">
        <v>23</v>
      </c>
      <c r="MFE8" s="2" t="s">
        <v>24</v>
      </c>
      <c r="MFF8" s="2" t="s">
        <v>25</v>
      </c>
      <c r="MFG8" s="2" t="s">
        <v>26</v>
      </c>
      <c r="MFH8" s="2" t="s">
        <v>27</v>
      </c>
      <c r="MFI8" s="2" t="s">
        <v>28</v>
      </c>
      <c r="MFJ8" s="2" t="s">
        <v>29</v>
      </c>
      <c r="MFK8" s="2" t="s">
        <v>30</v>
      </c>
      <c r="MFL8" s="2" t="s">
        <v>31</v>
      </c>
      <c r="MFM8" s="2" t="s">
        <v>32</v>
      </c>
      <c r="MFN8" s="2" t="s">
        <v>33</v>
      </c>
      <c r="MFO8" s="2" t="s">
        <v>34</v>
      </c>
      <c r="MFP8" s="2" t="s">
        <v>35</v>
      </c>
      <c r="MFQ8" s="2" t="s">
        <v>36</v>
      </c>
      <c r="MFR8" s="2" t="s">
        <v>37</v>
      </c>
      <c r="MFS8" s="2" t="s">
        <v>38</v>
      </c>
      <c r="MFT8" s="2" t="s">
        <v>39</v>
      </c>
      <c r="MFU8" s="2" t="s">
        <v>40</v>
      </c>
      <c r="MFV8" s="2" t="s">
        <v>41</v>
      </c>
      <c r="MFW8" s="2" t="s">
        <v>42</v>
      </c>
      <c r="MFX8" s="2" t="s">
        <v>43</v>
      </c>
      <c r="MFY8" s="2" t="s">
        <v>44</v>
      </c>
      <c r="MFZ8" s="2" t="s">
        <v>45</v>
      </c>
      <c r="MGA8" s="2" t="s">
        <v>46</v>
      </c>
      <c r="MGB8" s="2" t="s">
        <v>47</v>
      </c>
      <c r="MGC8" s="2" t="s">
        <v>48</v>
      </c>
      <c r="MGD8" s="2" t="s">
        <v>49</v>
      </c>
      <c r="MGE8" s="2" t="s">
        <v>50</v>
      </c>
      <c r="MGF8" s="2" t="s">
        <v>51</v>
      </c>
      <c r="MGG8" s="2" t="s">
        <v>52</v>
      </c>
      <c r="MGH8" s="2" t="s">
        <v>53</v>
      </c>
      <c r="MGI8" s="3" t="s">
        <v>54</v>
      </c>
      <c r="MGJ8" s="5" t="s">
        <v>55</v>
      </c>
      <c r="MGK8" s="5" t="s">
        <v>56</v>
      </c>
      <c r="MGL8" s="5" t="s">
        <v>57</v>
      </c>
      <c r="MGM8" s="5" t="s">
        <v>58</v>
      </c>
      <c r="MGN8" s="5" t="s">
        <v>59</v>
      </c>
      <c r="MGO8" s="4" t="s">
        <v>3396</v>
      </c>
      <c r="MGP8" s="4" t="s">
        <v>3397</v>
      </c>
      <c r="MGQ8" s="4" t="s">
        <v>3398</v>
      </c>
      <c r="MGR8" s="46" t="s">
        <v>3399</v>
      </c>
      <c r="MGS8" s="1" t="s">
        <v>0</v>
      </c>
      <c r="MGT8" s="2" t="s">
        <v>1</v>
      </c>
      <c r="MGU8" s="2" t="s">
        <v>2</v>
      </c>
      <c r="MGV8" s="2" t="s">
        <v>3</v>
      </c>
      <c r="MGW8" s="2" t="s">
        <v>4</v>
      </c>
      <c r="MGX8" s="2" t="s">
        <v>5</v>
      </c>
      <c r="MGY8" s="2" t="s">
        <v>6</v>
      </c>
      <c r="MGZ8" s="2" t="s">
        <v>7</v>
      </c>
      <c r="MHA8" s="2" t="s">
        <v>8</v>
      </c>
      <c r="MHB8" s="2" t="s">
        <v>9</v>
      </c>
      <c r="MHC8" s="3" t="s">
        <v>10</v>
      </c>
      <c r="MHD8" s="2" t="s">
        <v>11</v>
      </c>
      <c r="MHE8" s="2" t="s">
        <v>12</v>
      </c>
      <c r="MHF8" s="2" t="s">
        <v>13</v>
      </c>
      <c r="MHG8" s="2" t="s">
        <v>14</v>
      </c>
      <c r="MHH8" s="2" t="s">
        <v>15</v>
      </c>
      <c r="MHI8" s="4" t="s">
        <v>16</v>
      </c>
      <c r="MHJ8" s="2" t="s">
        <v>17</v>
      </c>
      <c r="MHK8" s="2" t="s">
        <v>18</v>
      </c>
      <c r="MHL8" s="2" t="s">
        <v>19</v>
      </c>
      <c r="MHM8" s="2" t="s">
        <v>20</v>
      </c>
      <c r="MHN8" s="2" t="s">
        <v>21</v>
      </c>
      <c r="MHO8" s="2" t="s">
        <v>22</v>
      </c>
      <c r="MHP8" s="2" t="s">
        <v>23</v>
      </c>
      <c r="MHQ8" s="2" t="s">
        <v>24</v>
      </c>
      <c r="MHR8" s="2" t="s">
        <v>25</v>
      </c>
      <c r="MHS8" s="2" t="s">
        <v>26</v>
      </c>
      <c r="MHT8" s="2" t="s">
        <v>27</v>
      </c>
      <c r="MHU8" s="2" t="s">
        <v>28</v>
      </c>
      <c r="MHV8" s="2" t="s">
        <v>29</v>
      </c>
      <c r="MHW8" s="2" t="s">
        <v>30</v>
      </c>
      <c r="MHX8" s="2" t="s">
        <v>31</v>
      </c>
      <c r="MHY8" s="2" t="s">
        <v>32</v>
      </c>
      <c r="MHZ8" s="2" t="s">
        <v>33</v>
      </c>
      <c r="MIA8" s="2" t="s">
        <v>34</v>
      </c>
      <c r="MIB8" s="2" t="s">
        <v>35</v>
      </c>
      <c r="MIC8" s="2" t="s">
        <v>36</v>
      </c>
      <c r="MID8" s="2" t="s">
        <v>37</v>
      </c>
      <c r="MIE8" s="2" t="s">
        <v>38</v>
      </c>
      <c r="MIF8" s="2" t="s">
        <v>39</v>
      </c>
      <c r="MIG8" s="2" t="s">
        <v>40</v>
      </c>
      <c r="MIH8" s="2" t="s">
        <v>41</v>
      </c>
      <c r="MII8" s="2" t="s">
        <v>42</v>
      </c>
      <c r="MIJ8" s="2" t="s">
        <v>43</v>
      </c>
      <c r="MIK8" s="2" t="s">
        <v>44</v>
      </c>
      <c r="MIL8" s="2" t="s">
        <v>45</v>
      </c>
      <c r="MIM8" s="2" t="s">
        <v>46</v>
      </c>
      <c r="MIN8" s="2" t="s">
        <v>47</v>
      </c>
      <c r="MIO8" s="2" t="s">
        <v>48</v>
      </c>
      <c r="MIP8" s="2" t="s">
        <v>49</v>
      </c>
      <c r="MIQ8" s="2" t="s">
        <v>50</v>
      </c>
      <c r="MIR8" s="2" t="s">
        <v>51</v>
      </c>
      <c r="MIS8" s="2" t="s">
        <v>52</v>
      </c>
      <c r="MIT8" s="2" t="s">
        <v>53</v>
      </c>
      <c r="MIU8" s="3" t="s">
        <v>54</v>
      </c>
      <c r="MIV8" s="5" t="s">
        <v>55</v>
      </c>
      <c r="MIW8" s="5" t="s">
        <v>56</v>
      </c>
      <c r="MIX8" s="5" t="s">
        <v>57</v>
      </c>
      <c r="MIY8" s="5" t="s">
        <v>58</v>
      </c>
      <c r="MIZ8" s="5" t="s">
        <v>59</v>
      </c>
      <c r="MJA8" s="4" t="s">
        <v>3396</v>
      </c>
      <c r="MJB8" s="4" t="s">
        <v>3397</v>
      </c>
      <c r="MJC8" s="4" t="s">
        <v>3398</v>
      </c>
      <c r="MJD8" s="46" t="s">
        <v>3399</v>
      </c>
      <c r="MJE8" s="1" t="s">
        <v>0</v>
      </c>
      <c r="MJF8" s="2" t="s">
        <v>1</v>
      </c>
      <c r="MJG8" s="2" t="s">
        <v>2</v>
      </c>
      <c r="MJH8" s="2" t="s">
        <v>3</v>
      </c>
      <c r="MJI8" s="2" t="s">
        <v>4</v>
      </c>
      <c r="MJJ8" s="2" t="s">
        <v>5</v>
      </c>
      <c r="MJK8" s="2" t="s">
        <v>6</v>
      </c>
      <c r="MJL8" s="2" t="s">
        <v>7</v>
      </c>
      <c r="MJM8" s="2" t="s">
        <v>8</v>
      </c>
      <c r="MJN8" s="2" t="s">
        <v>9</v>
      </c>
      <c r="MJO8" s="3" t="s">
        <v>10</v>
      </c>
      <c r="MJP8" s="2" t="s">
        <v>11</v>
      </c>
      <c r="MJQ8" s="2" t="s">
        <v>12</v>
      </c>
      <c r="MJR8" s="2" t="s">
        <v>13</v>
      </c>
      <c r="MJS8" s="2" t="s">
        <v>14</v>
      </c>
      <c r="MJT8" s="2" t="s">
        <v>15</v>
      </c>
      <c r="MJU8" s="4" t="s">
        <v>16</v>
      </c>
      <c r="MJV8" s="2" t="s">
        <v>17</v>
      </c>
      <c r="MJW8" s="2" t="s">
        <v>18</v>
      </c>
      <c r="MJX8" s="2" t="s">
        <v>19</v>
      </c>
      <c r="MJY8" s="2" t="s">
        <v>20</v>
      </c>
      <c r="MJZ8" s="2" t="s">
        <v>21</v>
      </c>
      <c r="MKA8" s="2" t="s">
        <v>22</v>
      </c>
      <c r="MKB8" s="2" t="s">
        <v>23</v>
      </c>
      <c r="MKC8" s="2" t="s">
        <v>24</v>
      </c>
      <c r="MKD8" s="2" t="s">
        <v>25</v>
      </c>
      <c r="MKE8" s="2" t="s">
        <v>26</v>
      </c>
      <c r="MKF8" s="2" t="s">
        <v>27</v>
      </c>
      <c r="MKG8" s="2" t="s">
        <v>28</v>
      </c>
      <c r="MKH8" s="2" t="s">
        <v>29</v>
      </c>
      <c r="MKI8" s="2" t="s">
        <v>30</v>
      </c>
      <c r="MKJ8" s="2" t="s">
        <v>31</v>
      </c>
      <c r="MKK8" s="2" t="s">
        <v>32</v>
      </c>
      <c r="MKL8" s="2" t="s">
        <v>33</v>
      </c>
      <c r="MKM8" s="2" t="s">
        <v>34</v>
      </c>
      <c r="MKN8" s="2" t="s">
        <v>35</v>
      </c>
      <c r="MKO8" s="2" t="s">
        <v>36</v>
      </c>
      <c r="MKP8" s="2" t="s">
        <v>37</v>
      </c>
      <c r="MKQ8" s="2" t="s">
        <v>38</v>
      </c>
      <c r="MKR8" s="2" t="s">
        <v>39</v>
      </c>
      <c r="MKS8" s="2" t="s">
        <v>40</v>
      </c>
      <c r="MKT8" s="2" t="s">
        <v>41</v>
      </c>
      <c r="MKU8" s="2" t="s">
        <v>42</v>
      </c>
      <c r="MKV8" s="2" t="s">
        <v>43</v>
      </c>
      <c r="MKW8" s="2" t="s">
        <v>44</v>
      </c>
      <c r="MKX8" s="2" t="s">
        <v>45</v>
      </c>
      <c r="MKY8" s="2" t="s">
        <v>46</v>
      </c>
      <c r="MKZ8" s="2" t="s">
        <v>47</v>
      </c>
      <c r="MLA8" s="2" t="s">
        <v>48</v>
      </c>
      <c r="MLB8" s="2" t="s">
        <v>49</v>
      </c>
      <c r="MLC8" s="2" t="s">
        <v>50</v>
      </c>
      <c r="MLD8" s="2" t="s">
        <v>51</v>
      </c>
      <c r="MLE8" s="2" t="s">
        <v>52</v>
      </c>
      <c r="MLF8" s="2" t="s">
        <v>53</v>
      </c>
      <c r="MLG8" s="3" t="s">
        <v>54</v>
      </c>
      <c r="MLH8" s="5" t="s">
        <v>55</v>
      </c>
      <c r="MLI8" s="5" t="s">
        <v>56</v>
      </c>
      <c r="MLJ8" s="5" t="s">
        <v>57</v>
      </c>
      <c r="MLK8" s="5" t="s">
        <v>58</v>
      </c>
      <c r="MLL8" s="5" t="s">
        <v>59</v>
      </c>
      <c r="MLM8" s="4" t="s">
        <v>3396</v>
      </c>
      <c r="MLN8" s="4" t="s">
        <v>3397</v>
      </c>
      <c r="MLO8" s="4" t="s">
        <v>3398</v>
      </c>
      <c r="MLP8" s="46" t="s">
        <v>3399</v>
      </c>
      <c r="MLQ8" s="1" t="s">
        <v>0</v>
      </c>
      <c r="MLR8" s="2" t="s">
        <v>1</v>
      </c>
      <c r="MLS8" s="2" t="s">
        <v>2</v>
      </c>
      <c r="MLT8" s="2" t="s">
        <v>3</v>
      </c>
      <c r="MLU8" s="2" t="s">
        <v>4</v>
      </c>
      <c r="MLV8" s="2" t="s">
        <v>5</v>
      </c>
      <c r="MLW8" s="2" t="s">
        <v>6</v>
      </c>
      <c r="MLX8" s="2" t="s">
        <v>7</v>
      </c>
      <c r="MLY8" s="2" t="s">
        <v>8</v>
      </c>
      <c r="MLZ8" s="2" t="s">
        <v>9</v>
      </c>
      <c r="MMA8" s="3" t="s">
        <v>10</v>
      </c>
      <c r="MMB8" s="2" t="s">
        <v>11</v>
      </c>
      <c r="MMC8" s="2" t="s">
        <v>12</v>
      </c>
      <c r="MMD8" s="2" t="s">
        <v>13</v>
      </c>
      <c r="MME8" s="2" t="s">
        <v>14</v>
      </c>
      <c r="MMF8" s="2" t="s">
        <v>15</v>
      </c>
      <c r="MMG8" s="4" t="s">
        <v>16</v>
      </c>
      <c r="MMH8" s="2" t="s">
        <v>17</v>
      </c>
      <c r="MMI8" s="2" t="s">
        <v>18</v>
      </c>
      <c r="MMJ8" s="2" t="s">
        <v>19</v>
      </c>
      <c r="MMK8" s="2" t="s">
        <v>20</v>
      </c>
      <c r="MML8" s="2" t="s">
        <v>21</v>
      </c>
      <c r="MMM8" s="2" t="s">
        <v>22</v>
      </c>
      <c r="MMN8" s="2" t="s">
        <v>23</v>
      </c>
      <c r="MMO8" s="2" t="s">
        <v>24</v>
      </c>
      <c r="MMP8" s="2" t="s">
        <v>25</v>
      </c>
      <c r="MMQ8" s="2" t="s">
        <v>26</v>
      </c>
      <c r="MMR8" s="2" t="s">
        <v>27</v>
      </c>
      <c r="MMS8" s="2" t="s">
        <v>28</v>
      </c>
      <c r="MMT8" s="2" t="s">
        <v>29</v>
      </c>
      <c r="MMU8" s="2" t="s">
        <v>30</v>
      </c>
      <c r="MMV8" s="2" t="s">
        <v>31</v>
      </c>
      <c r="MMW8" s="2" t="s">
        <v>32</v>
      </c>
      <c r="MMX8" s="2" t="s">
        <v>33</v>
      </c>
      <c r="MMY8" s="2" t="s">
        <v>34</v>
      </c>
      <c r="MMZ8" s="2" t="s">
        <v>35</v>
      </c>
      <c r="MNA8" s="2" t="s">
        <v>36</v>
      </c>
      <c r="MNB8" s="2" t="s">
        <v>37</v>
      </c>
      <c r="MNC8" s="2" t="s">
        <v>38</v>
      </c>
      <c r="MND8" s="2" t="s">
        <v>39</v>
      </c>
      <c r="MNE8" s="2" t="s">
        <v>40</v>
      </c>
      <c r="MNF8" s="2" t="s">
        <v>41</v>
      </c>
      <c r="MNG8" s="2" t="s">
        <v>42</v>
      </c>
      <c r="MNH8" s="2" t="s">
        <v>43</v>
      </c>
      <c r="MNI8" s="2" t="s">
        <v>44</v>
      </c>
      <c r="MNJ8" s="2" t="s">
        <v>45</v>
      </c>
      <c r="MNK8" s="2" t="s">
        <v>46</v>
      </c>
      <c r="MNL8" s="2" t="s">
        <v>47</v>
      </c>
      <c r="MNM8" s="2" t="s">
        <v>48</v>
      </c>
      <c r="MNN8" s="2" t="s">
        <v>49</v>
      </c>
      <c r="MNO8" s="2" t="s">
        <v>50</v>
      </c>
      <c r="MNP8" s="2" t="s">
        <v>51</v>
      </c>
      <c r="MNQ8" s="2" t="s">
        <v>52</v>
      </c>
      <c r="MNR8" s="2" t="s">
        <v>53</v>
      </c>
      <c r="MNS8" s="3" t="s">
        <v>54</v>
      </c>
      <c r="MNT8" s="5" t="s">
        <v>55</v>
      </c>
      <c r="MNU8" s="5" t="s">
        <v>56</v>
      </c>
      <c r="MNV8" s="5" t="s">
        <v>57</v>
      </c>
      <c r="MNW8" s="5" t="s">
        <v>58</v>
      </c>
      <c r="MNX8" s="5" t="s">
        <v>59</v>
      </c>
      <c r="MNY8" s="4" t="s">
        <v>3396</v>
      </c>
      <c r="MNZ8" s="4" t="s">
        <v>3397</v>
      </c>
      <c r="MOA8" s="4" t="s">
        <v>3398</v>
      </c>
      <c r="MOB8" s="46" t="s">
        <v>3399</v>
      </c>
      <c r="MOC8" s="1" t="s">
        <v>0</v>
      </c>
      <c r="MOD8" s="2" t="s">
        <v>1</v>
      </c>
      <c r="MOE8" s="2" t="s">
        <v>2</v>
      </c>
      <c r="MOF8" s="2" t="s">
        <v>3</v>
      </c>
      <c r="MOG8" s="2" t="s">
        <v>4</v>
      </c>
      <c r="MOH8" s="2" t="s">
        <v>5</v>
      </c>
      <c r="MOI8" s="2" t="s">
        <v>6</v>
      </c>
      <c r="MOJ8" s="2" t="s">
        <v>7</v>
      </c>
      <c r="MOK8" s="2" t="s">
        <v>8</v>
      </c>
      <c r="MOL8" s="2" t="s">
        <v>9</v>
      </c>
      <c r="MOM8" s="3" t="s">
        <v>10</v>
      </c>
      <c r="MON8" s="2" t="s">
        <v>11</v>
      </c>
      <c r="MOO8" s="2" t="s">
        <v>12</v>
      </c>
      <c r="MOP8" s="2" t="s">
        <v>13</v>
      </c>
      <c r="MOQ8" s="2" t="s">
        <v>14</v>
      </c>
      <c r="MOR8" s="2" t="s">
        <v>15</v>
      </c>
      <c r="MOS8" s="4" t="s">
        <v>16</v>
      </c>
      <c r="MOT8" s="2" t="s">
        <v>17</v>
      </c>
      <c r="MOU8" s="2" t="s">
        <v>18</v>
      </c>
      <c r="MOV8" s="2" t="s">
        <v>19</v>
      </c>
      <c r="MOW8" s="2" t="s">
        <v>20</v>
      </c>
      <c r="MOX8" s="2" t="s">
        <v>21</v>
      </c>
      <c r="MOY8" s="2" t="s">
        <v>22</v>
      </c>
      <c r="MOZ8" s="2" t="s">
        <v>23</v>
      </c>
      <c r="MPA8" s="2" t="s">
        <v>24</v>
      </c>
      <c r="MPB8" s="2" t="s">
        <v>25</v>
      </c>
      <c r="MPC8" s="2" t="s">
        <v>26</v>
      </c>
      <c r="MPD8" s="2" t="s">
        <v>27</v>
      </c>
      <c r="MPE8" s="2" t="s">
        <v>28</v>
      </c>
      <c r="MPF8" s="2" t="s">
        <v>29</v>
      </c>
      <c r="MPG8" s="2" t="s">
        <v>30</v>
      </c>
      <c r="MPH8" s="2" t="s">
        <v>31</v>
      </c>
      <c r="MPI8" s="2" t="s">
        <v>32</v>
      </c>
      <c r="MPJ8" s="2" t="s">
        <v>33</v>
      </c>
      <c r="MPK8" s="2" t="s">
        <v>34</v>
      </c>
      <c r="MPL8" s="2" t="s">
        <v>35</v>
      </c>
      <c r="MPM8" s="2" t="s">
        <v>36</v>
      </c>
      <c r="MPN8" s="2" t="s">
        <v>37</v>
      </c>
      <c r="MPO8" s="2" t="s">
        <v>38</v>
      </c>
      <c r="MPP8" s="2" t="s">
        <v>39</v>
      </c>
      <c r="MPQ8" s="2" t="s">
        <v>40</v>
      </c>
      <c r="MPR8" s="2" t="s">
        <v>41</v>
      </c>
      <c r="MPS8" s="2" t="s">
        <v>42</v>
      </c>
      <c r="MPT8" s="2" t="s">
        <v>43</v>
      </c>
      <c r="MPU8" s="2" t="s">
        <v>44</v>
      </c>
      <c r="MPV8" s="2" t="s">
        <v>45</v>
      </c>
      <c r="MPW8" s="2" t="s">
        <v>46</v>
      </c>
      <c r="MPX8" s="2" t="s">
        <v>47</v>
      </c>
      <c r="MPY8" s="2" t="s">
        <v>48</v>
      </c>
      <c r="MPZ8" s="2" t="s">
        <v>49</v>
      </c>
      <c r="MQA8" s="2" t="s">
        <v>50</v>
      </c>
      <c r="MQB8" s="2" t="s">
        <v>51</v>
      </c>
      <c r="MQC8" s="2" t="s">
        <v>52</v>
      </c>
      <c r="MQD8" s="2" t="s">
        <v>53</v>
      </c>
      <c r="MQE8" s="3" t="s">
        <v>54</v>
      </c>
      <c r="MQF8" s="5" t="s">
        <v>55</v>
      </c>
      <c r="MQG8" s="5" t="s">
        <v>56</v>
      </c>
      <c r="MQH8" s="5" t="s">
        <v>57</v>
      </c>
      <c r="MQI8" s="5" t="s">
        <v>58</v>
      </c>
      <c r="MQJ8" s="5" t="s">
        <v>59</v>
      </c>
      <c r="MQK8" s="4" t="s">
        <v>3396</v>
      </c>
      <c r="MQL8" s="4" t="s">
        <v>3397</v>
      </c>
      <c r="MQM8" s="4" t="s">
        <v>3398</v>
      </c>
      <c r="MQN8" s="46" t="s">
        <v>3399</v>
      </c>
      <c r="MQO8" s="1" t="s">
        <v>0</v>
      </c>
      <c r="MQP8" s="2" t="s">
        <v>1</v>
      </c>
      <c r="MQQ8" s="2" t="s">
        <v>2</v>
      </c>
      <c r="MQR8" s="2" t="s">
        <v>3</v>
      </c>
      <c r="MQS8" s="2" t="s">
        <v>4</v>
      </c>
      <c r="MQT8" s="2" t="s">
        <v>5</v>
      </c>
      <c r="MQU8" s="2" t="s">
        <v>6</v>
      </c>
      <c r="MQV8" s="2" t="s">
        <v>7</v>
      </c>
      <c r="MQW8" s="2" t="s">
        <v>8</v>
      </c>
      <c r="MQX8" s="2" t="s">
        <v>9</v>
      </c>
      <c r="MQY8" s="3" t="s">
        <v>10</v>
      </c>
      <c r="MQZ8" s="2" t="s">
        <v>11</v>
      </c>
      <c r="MRA8" s="2" t="s">
        <v>12</v>
      </c>
      <c r="MRB8" s="2" t="s">
        <v>13</v>
      </c>
      <c r="MRC8" s="2" t="s">
        <v>14</v>
      </c>
      <c r="MRD8" s="2" t="s">
        <v>15</v>
      </c>
      <c r="MRE8" s="4" t="s">
        <v>16</v>
      </c>
      <c r="MRF8" s="2" t="s">
        <v>17</v>
      </c>
      <c r="MRG8" s="2" t="s">
        <v>18</v>
      </c>
      <c r="MRH8" s="2" t="s">
        <v>19</v>
      </c>
      <c r="MRI8" s="2" t="s">
        <v>20</v>
      </c>
      <c r="MRJ8" s="2" t="s">
        <v>21</v>
      </c>
      <c r="MRK8" s="2" t="s">
        <v>22</v>
      </c>
      <c r="MRL8" s="2" t="s">
        <v>23</v>
      </c>
      <c r="MRM8" s="2" t="s">
        <v>24</v>
      </c>
      <c r="MRN8" s="2" t="s">
        <v>25</v>
      </c>
      <c r="MRO8" s="2" t="s">
        <v>26</v>
      </c>
      <c r="MRP8" s="2" t="s">
        <v>27</v>
      </c>
      <c r="MRQ8" s="2" t="s">
        <v>28</v>
      </c>
      <c r="MRR8" s="2" t="s">
        <v>29</v>
      </c>
      <c r="MRS8" s="2" t="s">
        <v>30</v>
      </c>
      <c r="MRT8" s="2" t="s">
        <v>31</v>
      </c>
      <c r="MRU8" s="2" t="s">
        <v>32</v>
      </c>
      <c r="MRV8" s="2" t="s">
        <v>33</v>
      </c>
      <c r="MRW8" s="2" t="s">
        <v>34</v>
      </c>
      <c r="MRX8" s="2" t="s">
        <v>35</v>
      </c>
      <c r="MRY8" s="2" t="s">
        <v>36</v>
      </c>
      <c r="MRZ8" s="2" t="s">
        <v>37</v>
      </c>
      <c r="MSA8" s="2" t="s">
        <v>38</v>
      </c>
      <c r="MSB8" s="2" t="s">
        <v>39</v>
      </c>
      <c r="MSC8" s="2" t="s">
        <v>40</v>
      </c>
      <c r="MSD8" s="2" t="s">
        <v>41</v>
      </c>
      <c r="MSE8" s="2" t="s">
        <v>42</v>
      </c>
      <c r="MSF8" s="2" t="s">
        <v>43</v>
      </c>
      <c r="MSG8" s="2" t="s">
        <v>44</v>
      </c>
      <c r="MSH8" s="2" t="s">
        <v>45</v>
      </c>
      <c r="MSI8" s="2" t="s">
        <v>46</v>
      </c>
      <c r="MSJ8" s="2" t="s">
        <v>47</v>
      </c>
      <c r="MSK8" s="2" t="s">
        <v>48</v>
      </c>
      <c r="MSL8" s="2" t="s">
        <v>49</v>
      </c>
      <c r="MSM8" s="2" t="s">
        <v>50</v>
      </c>
      <c r="MSN8" s="2" t="s">
        <v>51</v>
      </c>
      <c r="MSO8" s="2" t="s">
        <v>52</v>
      </c>
      <c r="MSP8" s="2" t="s">
        <v>53</v>
      </c>
      <c r="MSQ8" s="3" t="s">
        <v>54</v>
      </c>
      <c r="MSR8" s="5" t="s">
        <v>55</v>
      </c>
      <c r="MSS8" s="5" t="s">
        <v>56</v>
      </c>
      <c r="MST8" s="5" t="s">
        <v>57</v>
      </c>
      <c r="MSU8" s="5" t="s">
        <v>58</v>
      </c>
      <c r="MSV8" s="5" t="s">
        <v>59</v>
      </c>
      <c r="MSW8" s="4" t="s">
        <v>3396</v>
      </c>
      <c r="MSX8" s="4" t="s">
        <v>3397</v>
      </c>
      <c r="MSY8" s="4" t="s">
        <v>3398</v>
      </c>
      <c r="MSZ8" s="46" t="s">
        <v>3399</v>
      </c>
      <c r="MTA8" s="1" t="s">
        <v>0</v>
      </c>
      <c r="MTB8" s="2" t="s">
        <v>1</v>
      </c>
      <c r="MTC8" s="2" t="s">
        <v>2</v>
      </c>
      <c r="MTD8" s="2" t="s">
        <v>3</v>
      </c>
      <c r="MTE8" s="2" t="s">
        <v>4</v>
      </c>
      <c r="MTF8" s="2" t="s">
        <v>5</v>
      </c>
      <c r="MTG8" s="2" t="s">
        <v>6</v>
      </c>
      <c r="MTH8" s="2" t="s">
        <v>7</v>
      </c>
      <c r="MTI8" s="2" t="s">
        <v>8</v>
      </c>
      <c r="MTJ8" s="2" t="s">
        <v>9</v>
      </c>
      <c r="MTK8" s="3" t="s">
        <v>10</v>
      </c>
      <c r="MTL8" s="2" t="s">
        <v>11</v>
      </c>
      <c r="MTM8" s="2" t="s">
        <v>12</v>
      </c>
      <c r="MTN8" s="2" t="s">
        <v>13</v>
      </c>
      <c r="MTO8" s="2" t="s">
        <v>14</v>
      </c>
      <c r="MTP8" s="2" t="s">
        <v>15</v>
      </c>
      <c r="MTQ8" s="4" t="s">
        <v>16</v>
      </c>
      <c r="MTR8" s="2" t="s">
        <v>17</v>
      </c>
      <c r="MTS8" s="2" t="s">
        <v>18</v>
      </c>
      <c r="MTT8" s="2" t="s">
        <v>19</v>
      </c>
      <c r="MTU8" s="2" t="s">
        <v>20</v>
      </c>
      <c r="MTV8" s="2" t="s">
        <v>21</v>
      </c>
      <c r="MTW8" s="2" t="s">
        <v>22</v>
      </c>
      <c r="MTX8" s="2" t="s">
        <v>23</v>
      </c>
      <c r="MTY8" s="2" t="s">
        <v>24</v>
      </c>
      <c r="MTZ8" s="2" t="s">
        <v>25</v>
      </c>
      <c r="MUA8" s="2" t="s">
        <v>26</v>
      </c>
      <c r="MUB8" s="2" t="s">
        <v>27</v>
      </c>
      <c r="MUC8" s="2" t="s">
        <v>28</v>
      </c>
      <c r="MUD8" s="2" t="s">
        <v>29</v>
      </c>
      <c r="MUE8" s="2" t="s">
        <v>30</v>
      </c>
      <c r="MUF8" s="2" t="s">
        <v>31</v>
      </c>
      <c r="MUG8" s="2" t="s">
        <v>32</v>
      </c>
      <c r="MUH8" s="2" t="s">
        <v>33</v>
      </c>
      <c r="MUI8" s="2" t="s">
        <v>34</v>
      </c>
      <c r="MUJ8" s="2" t="s">
        <v>35</v>
      </c>
      <c r="MUK8" s="2" t="s">
        <v>36</v>
      </c>
      <c r="MUL8" s="2" t="s">
        <v>37</v>
      </c>
      <c r="MUM8" s="2" t="s">
        <v>38</v>
      </c>
      <c r="MUN8" s="2" t="s">
        <v>39</v>
      </c>
      <c r="MUO8" s="2" t="s">
        <v>40</v>
      </c>
      <c r="MUP8" s="2" t="s">
        <v>41</v>
      </c>
      <c r="MUQ8" s="2" t="s">
        <v>42</v>
      </c>
      <c r="MUR8" s="2" t="s">
        <v>43</v>
      </c>
      <c r="MUS8" s="2" t="s">
        <v>44</v>
      </c>
      <c r="MUT8" s="2" t="s">
        <v>45</v>
      </c>
      <c r="MUU8" s="2" t="s">
        <v>46</v>
      </c>
      <c r="MUV8" s="2" t="s">
        <v>47</v>
      </c>
      <c r="MUW8" s="2" t="s">
        <v>48</v>
      </c>
      <c r="MUX8" s="2" t="s">
        <v>49</v>
      </c>
      <c r="MUY8" s="2" t="s">
        <v>50</v>
      </c>
      <c r="MUZ8" s="2" t="s">
        <v>51</v>
      </c>
      <c r="MVA8" s="2" t="s">
        <v>52</v>
      </c>
      <c r="MVB8" s="2" t="s">
        <v>53</v>
      </c>
      <c r="MVC8" s="3" t="s">
        <v>54</v>
      </c>
      <c r="MVD8" s="5" t="s">
        <v>55</v>
      </c>
      <c r="MVE8" s="5" t="s">
        <v>56</v>
      </c>
      <c r="MVF8" s="5" t="s">
        <v>57</v>
      </c>
      <c r="MVG8" s="5" t="s">
        <v>58</v>
      </c>
      <c r="MVH8" s="5" t="s">
        <v>59</v>
      </c>
      <c r="MVI8" s="4" t="s">
        <v>3396</v>
      </c>
      <c r="MVJ8" s="4" t="s">
        <v>3397</v>
      </c>
      <c r="MVK8" s="4" t="s">
        <v>3398</v>
      </c>
      <c r="MVL8" s="46" t="s">
        <v>3399</v>
      </c>
      <c r="MVM8" s="1" t="s">
        <v>0</v>
      </c>
      <c r="MVN8" s="2" t="s">
        <v>1</v>
      </c>
      <c r="MVO8" s="2" t="s">
        <v>2</v>
      </c>
      <c r="MVP8" s="2" t="s">
        <v>3</v>
      </c>
      <c r="MVQ8" s="2" t="s">
        <v>4</v>
      </c>
      <c r="MVR8" s="2" t="s">
        <v>5</v>
      </c>
      <c r="MVS8" s="2" t="s">
        <v>6</v>
      </c>
      <c r="MVT8" s="2" t="s">
        <v>7</v>
      </c>
      <c r="MVU8" s="2" t="s">
        <v>8</v>
      </c>
      <c r="MVV8" s="2" t="s">
        <v>9</v>
      </c>
      <c r="MVW8" s="3" t="s">
        <v>10</v>
      </c>
      <c r="MVX8" s="2" t="s">
        <v>11</v>
      </c>
      <c r="MVY8" s="2" t="s">
        <v>12</v>
      </c>
      <c r="MVZ8" s="2" t="s">
        <v>13</v>
      </c>
      <c r="MWA8" s="2" t="s">
        <v>14</v>
      </c>
      <c r="MWB8" s="2" t="s">
        <v>15</v>
      </c>
      <c r="MWC8" s="4" t="s">
        <v>16</v>
      </c>
      <c r="MWD8" s="2" t="s">
        <v>17</v>
      </c>
      <c r="MWE8" s="2" t="s">
        <v>18</v>
      </c>
      <c r="MWF8" s="2" t="s">
        <v>19</v>
      </c>
      <c r="MWG8" s="2" t="s">
        <v>20</v>
      </c>
      <c r="MWH8" s="2" t="s">
        <v>21</v>
      </c>
      <c r="MWI8" s="2" t="s">
        <v>22</v>
      </c>
      <c r="MWJ8" s="2" t="s">
        <v>23</v>
      </c>
      <c r="MWK8" s="2" t="s">
        <v>24</v>
      </c>
      <c r="MWL8" s="2" t="s">
        <v>25</v>
      </c>
      <c r="MWM8" s="2" t="s">
        <v>26</v>
      </c>
      <c r="MWN8" s="2" t="s">
        <v>27</v>
      </c>
      <c r="MWO8" s="2" t="s">
        <v>28</v>
      </c>
      <c r="MWP8" s="2" t="s">
        <v>29</v>
      </c>
      <c r="MWQ8" s="2" t="s">
        <v>30</v>
      </c>
      <c r="MWR8" s="2" t="s">
        <v>31</v>
      </c>
      <c r="MWS8" s="2" t="s">
        <v>32</v>
      </c>
      <c r="MWT8" s="2" t="s">
        <v>33</v>
      </c>
      <c r="MWU8" s="2" t="s">
        <v>34</v>
      </c>
      <c r="MWV8" s="2" t="s">
        <v>35</v>
      </c>
      <c r="MWW8" s="2" t="s">
        <v>36</v>
      </c>
      <c r="MWX8" s="2" t="s">
        <v>37</v>
      </c>
      <c r="MWY8" s="2" t="s">
        <v>38</v>
      </c>
      <c r="MWZ8" s="2" t="s">
        <v>39</v>
      </c>
      <c r="MXA8" s="2" t="s">
        <v>40</v>
      </c>
      <c r="MXB8" s="2" t="s">
        <v>41</v>
      </c>
      <c r="MXC8" s="2" t="s">
        <v>42</v>
      </c>
      <c r="MXD8" s="2" t="s">
        <v>43</v>
      </c>
      <c r="MXE8" s="2" t="s">
        <v>44</v>
      </c>
      <c r="MXF8" s="2" t="s">
        <v>45</v>
      </c>
      <c r="MXG8" s="2" t="s">
        <v>46</v>
      </c>
      <c r="MXH8" s="2" t="s">
        <v>47</v>
      </c>
      <c r="MXI8" s="2" t="s">
        <v>48</v>
      </c>
      <c r="MXJ8" s="2" t="s">
        <v>49</v>
      </c>
      <c r="MXK8" s="2" t="s">
        <v>50</v>
      </c>
      <c r="MXL8" s="2" t="s">
        <v>51</v>
      </c>
      <c r="MXM8" s="2" t="s">
        <v>52</v>
      </c>
      <c r="MXN8" s="2" t="s">
        <v>53</v>
      </c>
      <c r="MXO8" s="3" t="s">
        <v>54</v>
      </c>
      <c r="MXP8" s="5" t="s">
        <v>55</v>
      </c>
      <c r="MXQ8" s="5" t="s">
        <v>56</v>
      </c>
      <c r="MXR8" s="5" t="s">
        <v>57</v>
      </c>
      <c r="MXS8" s="5" t="s">
        <v>58</v>
      </c>
      <c r="MXT8" s="5" t="s">
        <v>59</v>
      </c>
      <c r="MXU8" s="4" t="s">
        <v>3396</v>
      </c>
      <c r="MXV8" s="4" t="s">
        <v>3397</v>
      </c>
      <c r="MXW8" s="4" t="s">
        <v>3398</v>
      </c>
      <c r="MXX8" s="46" t="s">
        <v>3399</v>
      </c>
      <c r="MXY8" s="1" t="s">
        <v>0</v>
      </c>
      <c r="MXZ8" s="2" t="s">
        <v>1</v>
      </c>
      <c r="MYA8" s="2" t="s">
        <v>2</v>
      </c>
      <c r="MYB8" s="2" t="s">
        <v>3</v>
      </c>
      <c r="MYC8" s="2" t="s">
        <v>4</v>
      </c>
      <c r="MYD8" s="2" t="s">
        <v>5</v>
      </c>
      <c r="MYE8" s="2" t="s">
        <v>6</v>
      </c>
      <c r="MYF8" s="2" t="s">
        <v>7</v>
      </c>
      <c r="MYG8" s="2" t="s">
        <v>8</v>
      </c>
      <c r="MYH8" s="2" t="s">
        <v>9</v>
      </c>
      <c r="MYI8" s="3" t="s">
        <v>10</v>
      </c>
      <c r="MYJ8" s="2" t="s">
        <v>11</v>
      </c>
      <c r="MYK8" s="2" t="s">
        <v>12</v>
      </c>
      <c r="MYL8" s="2" t="s">
        <v>13</v>
      </c>
      <c r="MYM8" s="2" t="s">
        <v>14</v>
      </c>
      <c r="MYN8" s="2" t="s">
        <v>15</v>
      </c>
      <c r="MYO8" s="4" t="s">
        <v>16</v>
      </c>
      <c r="MYP8" s="2" t="s">
        <v>17</v>
      </c>
      <c r="MYQ8" s="2" t="s">
        <v>18</v>
      </c>
      <c r="MYR8" s="2" t="s">
        <v>19</v>
      </c>
      <c r="MYS8" s="2" t="s">
        <v>20</v>
      </c>
      <c r="MYT8" s="2" t="s">
        <v>21</v>
      </c>
      <c r="MYU8" s="2" t="s">
        <v>22</v>
      </c>
      <c r="MYV8" s="2" t="s">
        <v>23</v>
      </c>
      <c r="MYW8" s="2" t="s">
        <v>24</v>
      </c>
      <c r="MYX8" s="2" t="s">
        <v>25</v>
      </c>
      <c r="MYY8" s="2" t="s">
        <v>26</v>
      </c>
      <c r="MYZ8" s="2" t="s">
        <v>27</v>
      </c>
      <c r="MZA8" s="2" t="s">
        <v>28</v>
      </c>
      <c r="MZB8" s="2" t="s">
        <v>29</v>
      </c>
      <c r="MZC8" s="2" t="s">
        <v>30</v>
      </c>
      <c r="MZD8" s="2" t="s">
        <v>31</v>
      </c>
      <c r="MZE8" s="2" t="s">
        <v>32</v>
      </c>
      <c r="MZF8" s="2" t="s">
        <v>33</v>
      </c>
      <c r="MZG8" s="2" t="s">
        <v>34</v>
      </c>
      <c r="MZH8" s="2" t="s">
        <v>35</v>
      </c>
      <c r="MZI8" s="2" t="s">
        <v>36</v>
      </c>
      <c r="MZJ8" s="2" t="s">
        <v>37</v>
      </c>
      <c r="MZK8" s="2" t="s">
        <v>38</v>
      </c>
      <c r="MZL8" s="2" t="s">
        <v>39</v>
      </c>
      <c r="MZM8" s="2" t="s">
        <v>40</v>
      </c>
      <c r="MZN8" s="2" t="s">
        <v>41</v>
      </c>
      <c r="MZO8" s="2" t="s">
        <v>42</v>
      </c>
      <c r="MZP8" s="2" t="s">
        <v>43</v>
      </c>
      <c r="MZQ8" s="2" t="s">
        <v>44</v>
      </c>
      <c r="MZR8" s="2" t="s">
        <v>45</v>
      </c>
      <c r="MZS8" s="2" t="s">
        <v>46</v>
      </c>
      <c r="MZT8" s="2" t="s">
        <v>47</v>
      </c>
      <c r="MZU8" s="2" t="s">
        <v>48</v>
      </c>
      <c r="MZV8" s="2" t="s">
        <v>49</v>
      </c>
      <c r="MZW8" s="2" t="s">
        <v>50</v>
      </c>
      <c r="MZX8" s="2" t="s">
        <v>51</v>
      </c>
      <c r="MZY8" s="2" t="s">
        <v>52</v>
      </c>
      <c r="MZZ8" s="2" t="s">
        <v>53</v>
      </c>
      <c r="NAA8" s="3" t="s">
        <v>54</v>
      </c>
      <c r="NAB8" s="5" t="s">
        <v>55</v>
      </c>
      <c r="NAC8" s="5" t="s">
        <v>56</v>
      </c>
      <c r="NAD8" s="5" t="s">
        <v>57</v>
      </c>
      <c r="NAE8" s="5" t="s">
        <v>58</v>
      </c>
      <c r="NAF8" s="5" t="s">
        <v>59</v>
      </c>
      <c r="NAG8" s="4" t="s">
        <v>3396</v>
      </c>
      <c r="NAH8" s="4" t="s">
        <v>3397</v>
      </c>
      <c r="NAI8" s="4" t="s">
        <v>3398</v>
      </c>
      <c r="NAJ8" s="46" t="s">
        <v>3399</v>
      </c>
      <c r="NAK8" s="1" t="s">
        <v>0</v>
      </c>
      <c r="NAL8" s="2" t="s">
        <v>1</v>
      </c>
      <c r="NAM8" s="2" t="s">
        <v>2</v>
      </c>
      <c r="NAN8" s="2" t="s">
        <v>3</v>
      </c>
      <c r="NAO8" s="2" t="s">
        <v>4</v>
      </c>
      <c r="NAP8" s="2" t="s">
        <v>5</v>
      </c>
      <c r="NAQ8" s="2" t="s">
        <v>6</v>
      </c>
      <c r="NAR8" s="2" t="s">
        <v>7</v>
      </c>
      <c r="NAS8" s="2" t="s">
        <v>8</v>
      </c>
      <c r="NAT8" s="2" t="s">
        <v>9</v>
      </c>
      <c r="NAU8" s="3" t="s">
        <v>10</v>
      </c>
      <c r="NAV8" s="2" t="s">
        <v>11</v>
      </c>
      <c r="NAW8" s="2" t="s">
        <v>12</v>
      </c>
      <c r="NAX8" s="2" t="s">
        <v>13</v>
      </c>
      <c r="NAY8" s="2" t="s">
        <v>14</v>
      </c>
      <c r="NAZ8" s="2" t="s">
        <v>15</v>
      </c>
      <c r="NBA8" s="4" t="s">
        <v>16</v>
      </c>
      <c r="NBB8" s="2" t="s">
        <v>17</v>
      </c>
      <c r="NBC8" s="2" t="s">
        <v>18</v>
      </c>
      <c r="NBD8" s="2" t="s">
        <v>19</v>
      </c>
      <c r="NBE8" s="2" t="s">
        <v>20</v>
      </c>
      <c r="NBF8" s="2" t="s">
        <v>21</v>
      </c>
      <c r="NBG8" s="2" t="s">
        <v>22</v>
      </c>
      <c r="NBH8" s="2" t="s">
        <v>23</v>
      </c>
      <c r="NBI8" s="2" t="s">
        <v>24</v>
      </c>
      <c r="NBJ8" s="2" t="s">
        <v>25</v>
      </c>
      <c r="NBK8" s="2" t="s">
        <v>26</v>
      </c>
      <c r="NBL8" s="2" t="s">
        <v>27</v>
      </c>
      <c r="NBM8" s="2" t="s">
        <v>28</v>
      </c>
      <c r="NBN8" s="2" t="s">
        <v>29</v>
      </c>
      <c r="NBO8" s="2" t="s">
        <v>30</v>
      </c>
      <c r="NBP8" s="2" t="s">
        <v>31</v>
      </c>
      <c r="NBQ8" s="2" t="s">
        <v>32</v>
      </c>
      <c r="NBR8" s="2" t="s">
        <v>33</v>
      </c>
      <c r="NBS8" s="2" t="s">
        <v>34</v>
      </c>
      <c r="NBT8" s="2" t="s">
        <v>35</v>
      </c>
      <c r="NBU8" s="2" t="s">
        <v>36</v>
      </c>
      <c r="NBV8" s="2" t="s">
        <v>37</v>
      </c>
      <c r="NBW8" s="2" t="s">
        <v>38</v>
      </c>
      <c r="NBX8" s="2" t="s">
        <v>39</v>
      </c>
      <c r="NBY8" s="2" t="s">
        <v>40</v>
      </c>
      <c r="NBZ8" s="2" t="s">
        <v>41</v>
      </c>
      <c r="NCA8" s="2" t="s">
        <v>42</v>
      </c>
      <c r="NCB8" s="2" t="s">
        <v>43</v>
      </c>
      <c r="NCC8" s="2" t="s">
        <v>44</v>
      </c>
      <c r="NCD8" s="2" t="s">
        <v>45</v>
      </c>
      <c r="NCE8" s="2" t="s">
        <v>46</v>
      </c>
      <c r="NCF8" s="2" t="s">
        <v>47</v>
      </c>
      <c r="NCG8" s="2" t="s">
        <v>48</v>
      </c>
      <c r="NCH8" s="2" t="s">
        <v>49</v>
      </c>
      <c r="NCI8" s="2" t="s">
        <v>50</v>
      </c>
      <c r="NCJ8" s="2" t="s">
        <v>51</v>
      </c>
      <c r="NCK8" s="2" t="s">
        <v>52</v>
      </c>
      <c r="NCL8" s="2" t="s">
        <v>53</v>
      </c>
      <c r="NCM8" s="3" t="s">
        <v>54</v>
      </c>
      <c r="NCN8" s="5" t="s">
        <v>55</v>
      </c>
      <c r="NCO8" s="5" t="s">
        <v>56</v>
      </c>
      <c r="NCP8" s="5" t="s">
        <v>57</v>
      </c>
      <c r="NCQ8" s="5" t="s">
        <v>58</v>
      </c>
      <c r="NCR8" s="5" t="s">
        <v>59</v>
      </c>
      <c r="NCS8" s="4" t="s">
        <v>3396</v>
      </c>
      <c r="NCT8" s="4" t="s">
        <v>3397</v>
      </c>
      <c r="NCU8" s="4" t="s">
        <v>3398</v>
      </c>
      <c r="NCV8" s="46" t="s">
        <v>3399</v>
      </c>
      <c r="NCW8" s="1" t="s">
        <v>0</v>
      </c>
      <c r="NCX8" s="2" t="s">
        <v>1</v>
      </c>
      <c r="NCY8" s="2" t="s">
        <v>2</v>
      </c>
      <c r="NCZ8" s="2" t="s">
        <v>3</v>
      </c>
      <c r="NDA8" s="2" t="s">
        <v>4</v>
      </c>
      <c r="NDB8" s="2" t="s">
        <v>5</v>
      </c>
      <c r="NDC8" s="2" t="s">
        <v>6</v>
      </c>
      <c r="NDD8" s="2" t="s">
        <v>7</v>
      </c>
      <c r="NDE8" s="2" t="s">
        <v>8</v>
      </c>
      <c r="NDF8" s="2" t="s">
        <v>9</v>
      </c>
      <c r="NDG8" s="3" t="s">
        <v>10</v>
      </c>
      <c r="NDH8" s="2" t="s">
        <v>11</v>
      </c>
      <c r="NDI8" s="2" t="s">
        <v>12</v>
      </c>
      <c r="NDJ8" s="2" t="s">
        <v>13</v>
      </c>
      <c r="NDK8" s="2" t="s">
        <v>14</v>
      </c>
      <c r="NDL8" s="2" t="s">
        <v>15</v>
      </c>
      <c r="NDM8" s="4" t="s">
        <v>16</v>
      </c>
      <c r="NDN8" s="2" t="s">
        <v>17</v>
      </c>
      <c r="NDO8" s="2" t="s">
        <v>18</v>
      </c>
      <c r="NDP8" s="2" t="s">
        <v>19</v>
      </c>
      <c r="NDQ8" s="2" t="s">
        <v>20</v>
      </c>
      <c r="NDR8" s="2" t="s">
        <v>21</v>
      </c>
      <c r="NDS8" s="2" t="s">
        <v>22</v>
      </c>
      <c r="NDT8" s="2" t="s">
        <v>23</v>
      </c>
      <c r="NDU8" s="2" t="s">
        <v>24</v>
      </c>
      <c r="NDV8" s="2" t="s">
        <v>25</v>
      </c>
      <c r="NDW8" s="2" t="s">
        <v>26</v>
      </c>
      <c r="NDX8" s="2" t="s">
        <v>27</v>
      </c>
      <c r="NDY8" s="2" t="s">
        <v>28</v>
      </c>
      <c r="NDZ8" s="2" t="s">
        <v>29</v>
      </c>
      <c r="NEA8" s="2" t="s">
        <v>30</v>
      </c>
      <c r="NEB8" s="2" t="s">
        <v>31</v>
      </c>
      <c r="NEC8" s="2" t="s">
        <v>32</v>
      </c>
      <c r="NED8" s="2" t="s">
        <v>33</v>
      </c>
      <c r="NEE8" s="2" t="s">
        <v>34</v>
      </c>
      <c r="NEF8" s="2" t="s">
        <v>35</v>
      </c>
      <c r="NEG8" s="2" t="s">
        <v>36</v>
      </c>
      <c r="NEH8" s="2" t="s">
        <v>37</v>
      </c>
      <c r="NEI8" s="2" t="s">
        <v>38</v>
      </c>
      <c r="NEJ8" s="2" t="s">
        <v>39</v>
      </c>
      <c r="NEK8" s="2" t="s">
        <v>40</v>
      </c>
      <c r="NEL8" s="2" t="s">
        <v>41</v>
      </c>
      <c r="NEM8" s="2" t="s">
        <v>42</v>
      </c>
      <c r="NEN8" s="2" t="s">
        <v>43</v>
      </c>
      <c r="NEO8" s="2" t="s">
        <v>44</v>
      </c>
      <c r="NEP8" s="2" t="s">
        <v>45</v>
      </c>
      <c r="NEQ8" s="2" t="s">
        <v>46</v>
      </c>
      <c r="NER8" s="2" t="s">
        <v>47</v>
      </c>
      <c r="NES8" s="2" t="s">
        <v>48</v>
      </c>
      <c r="NET8" s="2" t="s">
        <v>49</v>
      </c>
      <c r="NEU8" s="2" t="s">
        <v>50</v>
      </c>
      <c r="NEV8" s="2" t="s">
        <v>51</v>
      </c>
      <c r="NEW8" s="2" t="s">
        <v>52</v>
      </c>
      <c r="NEX8" s="2" t="s">
        <v>53</v>
      </c>
      <c r="NEY8" s="3" t="s">
        <v>54</v>
      </c>
      <c r="NEZ8" s="5" t="s">
        <v>55</v>
      </c>
      <c r="NFA8" s="5" t="s">
        <v>56</v>
      </c>
      <c r="NFB8" s="5" t="s">
        <v>57</v>
      </c>
      <c r="NFC8" s="5" t="s">
        <v>58</v>
      </c>
      <c r="NFD8" s="5" t="s">
        <v>59</v>
      </c>
      <c r="NFE8" s="4" t="s">
        <v>3396</v>
      </c>
      <c r="NFF8" s="4" t="s">
        <v>3397</v>
      </c>
      <c r="NFG8" s="4" t="s">
        <v>3398</v>
      </c>
      <c r="NFH8" s="46" t="s">
        <v>3399</v>
      </c>
      <c r="NFI8" s="1" t="s">
        <v>0</v>
      </c>
      <c r="NFJ8" s="2" t="s">
        <v>1</v>
      </c>
      <c r="NFK8" s="2" t="s">
        <v>2</v>
      </c>
      <c r="NFL8" s="2" t="s">
        <v>3</v>
      </c>
      <c r="NFM8" s="2" t="s">
        <v>4</v>
      </c>
      <c r="NFN8" s="2" t="s">
        <v>5</v>
      </c>
      <c r="NFO8" s="2" t="s">
        <v>6</v>
      </c>
      <c r="NFP8" s="2" t="s">
        <v>7</v>
      </c>
      <c r="NFQ8" s="2" t="s">
        <v>8</v>
      </c>
      <c r="NFR8" s="2" t="s">
        <v>9</v>
      </c>
      <c r="NFS8" s="3" t="s">
        <v>10</v>
      </c>
      <c r="NFT8" s="2" t="s">
        <v>11</v>
      </c>
      <c r="NFU8" s="2" t="s">
        <v>12</v>
      </c>
      <c r="NFV8" s="2" t="s">
        <v>13</v>
      </c>
      <c r="NFW8" s="2" t="s">
        <v>14</v>
      </c>
      <c r="NFX8" s="2" t="s">
        <v>15</v>
      </c>
      <c r="NFY8" s="4" t="s">
        <v>16</v>
      </c>
      <c r="NFZ8" s="2" t="s">
        <v>17</v>
      </c>
      <c r="NGA8" s="2" t="s">
        <v>18</v>
      </c>
      <c r="NGB8" s="2" t="s">
        <v>19</v>
      </c>
      <c r="NGC8" s="2" t="s">
        <v>20</v>
      </c>
      <c r="NGD8" s="2" t="s">
        <v>21</v>
      </c>
      <c r="NGE8" s="2" t="s">
        <v>22</v>
      </c>
      <c r="NGF8" s="2" t="s">
        <v>23</v>
      </c>
      <c r="NGG8" s="2" t="s">
        <v>24</v>
      </c>
      <c r="NGH8" s="2" t="s">
        <v>25</v>
      </c>
      <c r="NGI8" s="2" t="s">
        <v>26</v>
      </c>
      <c r="NGJ8" s="2" t="s">
        <v>27</v>
      </c>
      <c r="NGK8" s="2" t="s">
        <v>28</v>
      </c>
      <c r="NGL8" s="2" t="s">
        <v>29</v>
      </c>
      <c r="NGM8" s="2" t="s">
        <v>30</v>
      </c>
      <c r="NGN8" s="2" t="s">
        <v>31</v>
      </c>
      <c r="NGO8" s="2" t="s">
        <v>32</v>
      </c>
      <c r="NGP8" s="2" t="s">
        <v>33</v>
      </c>
      <c r="NGQ8" s="2" t="s">
        <v>34</v>
      </c>
      <c r="NGR8" s="2" t="s">
        <v>35</v>
      </c>
      <c r="NGS8" s="2" t="s">
        <v>36</v>
      </c>
      <c r="NGT8" s="2" t="s">
        <v>37</v>
      </c>
      <c r="NGU8" s="2" t="s">
        <v>38</v>
      </c>
      <c r="NGV8" s="2" t="s">
        <v>39</v>
      </c>
      <c r="NGW8" s="2" t="s">
        <v>40</v>
      </c>
      <c r="NGX8" s="2" t="s">
        <v>41</v>
      </c>
      <c r="NGY8" s="2" t="s">
        <v>42</v>
      </c>
      <c r="NGZ8" s="2" t="s">
        <v>43</v>
      </c>
      <c r="NHA8" s="2" t="s">
        <v>44</v>
      </c>
      <c r="NHB8" s="2" t="s">
        <v>45</v>
      </c>
      <c r="NHC8" s="2" t="s">
        <v>46</v>
      </c>
      <c r="NHD8" s="2" t="s">
        <v>47</v>
      </c>
      <c r="NHE8" s="2" t="s">
        <v>48</v>
      </c>
      <c r="NHF8" s="2" t="s">
        <v>49</v>
      </c>
      <c r="NHG8" s="2" t="s">
        <v>50</v>
      </c>
      <c r="NHH8" s="2" t="s">
        <v>51</v>
      </c>
      <c r="NHI8" s="2" t="s">
        <v>52</v>
      </c>
      <c r="NHJ8" s="2" t="s">
        <v>53</v>
      </c>
      <c r="NHK8" s="3" t="s">
        <v>54</v>
      </c>
      <c r="NHL8" s="5" t="s">
        <v>55</v>
      </c>
      <c r="NHM8" s="5" t="s">
        <v>56</v>
      </c>
      <c r="NHN8" s="5" t="s">
        <v>57</v>
      </c>
      <c r="NHO8" s="5" t="s">
        <v>58</v>
      </c>
      <c r="NHP8" s="5" t="s">
        <v>59</v>
      </c>
      <c r="NHQ8" s="4" t="s">
        <v>3396</v>
      </c>
      <c r="NHR8" s="4" t="s">
        <v>3397</v>
      </c>
      <c r="NHS8" s="4" t="s">
        <v>3398</v>
      </c>
      <c r="NHT8" s="46" t="s">
        <v>3399</v>
      </c>
      <c r="NHU8" s="1" t="s">
        <v>0</v>
      </c>
      <c r="NHV8" s="2" t="s">
        <v>1</v>
      </c>
      <c r="NHW8" s="2" t="s">
        <v>2</v>
      </c>
      <c r="NHX8" s="2" t="s">
        <v>3</v>
      </c>
      <c r="NHY8" s="2" t="s">
        <v>4</v>
      </c>
      <c r="NHZ8" s="2" t="s">
        <v>5</v>
      </c>
      <c r="NIA8" s="2" t="s">
        <v>6</v>
      </c>
      <c r="NIB8" s="2" t="s">
        <v>7</v>
      </c>
      <c r="NIC8" s="2" t="s">
        <v>8</v>
      </c>
      <c r="NID8" s="2" t="s">
        <v>9</v>
      </c>
      <c r="NIE8" s="3" t="s">
        <v>10</v>
      </c>
      <c r="NIF8" s="2" t="s">
        <v>11</v>
      </c>
      <c r="NIG8" s="2" t="s">
        <v>12</v>
      </c>
      <c r="NIH8" s="2" t="s">
        <v>13</v>
      </c>
      <c r="NII8" s="2" t="s">
        <v>14</v>
      </c>
      <c r="NIJ8" s="2" t="s">
        <v>15</v>
      </c>
      <c r="NIK8" s="4" t="s">
        <v>16</v>
      </c>
      <c r="NIL8" s="2" t="s">
        <v>17</v>
      </c>
      <c r="NIM8" s="2" t="s">
        <v>18</v>
      </c>
      <c r="NIN8" s="2" t="s">
        <v>19</v>
      </c>
      <c r="NIO8" s="2" t="s">
        <v>20</v>
      </c>
      <c r="NIP8" s="2" t="s">
        <v>21</v>
      </c>
      <c r="NIQ8" s="2" t="s">
        <v>22</v>
      </c>
      <c r="NIR8" s="2" t="s">
        <v>23</v>
      </c>
      <c r="NIS8" s="2" t="s">
        <v>24</v>
      </c>
      <c r="NIT8" s="2" t="s">
        <v>25</v>
      </c>
      <c r="NIU8" s="2" t="s">
        <v>26</v>
      </c>
      <c r="NIV8" s="2" t="s">
        <v>27</v>
      </c>
      <c r="NIW8" s="2" t="s">
        <v>28</v>
      </c>
      <c r="NIX8" s="2" t="s">
        <v>29</v>
      </c>
      <c r="NIY8" s="2" t="s">
        <v>30</v>
      </c>
      <c r="NIZ8" s="2" t="s">
        <v>31</v>
      </c>
      <c r="NJA8" s="2" t="s">
        <v>32</v>
      </c>
      <c r="NJB8" s="2" t="s">
        <v>33</v>
      </c>
      <c r="NJC8" s="2" t="s">
        <v>34</v>
      </c>
      <c r="NJD8" s="2" t="s">
        <v>35</v>
      </c>
      <c r="NJE8" s="2" t="s">
        <v>36</v>
      </c>
      <c r="NJF8" s="2" t="s">
        <v>37</v>
      </c>
      <c r="NJG8" s="2" t="s">
        <v>38</v>
      </c>
      <c r="NJH8" s="2" t="s">
        <v>39</v>
      </c>
      <c r="NJI8" s="2" t="s">
        <v>40</v>
      </c>
      <c r="NJJ8" s="2" t="s">
        <v>41</v>
      </c>
      <c r="NJK8" s="2" t="s">
        <v>42</v>
      </c>
      <c r="NJL8" s="2" t="s">
        <v>43</v>
      </c>
      <c r="NJM8" s="2" t="s">
        <v>44</v>
      </c>
      <c r="NJN8" s="2" t="s">
        <v>45</v>
      </c>
      <c r="NJO8" s="2" t="s">
        <v>46</v>
      </c>
      <c r="NJP8" s="2" t="s">
        <v>47</v>
      </c>
      <c r="NJQ8" s="2" t="s">
        <v>48</v>
      </c>
      <c r="NJR8" s="2" t="s">
        <v>49</v>
      </c>
      <c r="NJS8" s="2" t="s">
        <v>50</v>
      </c>
      <c r="NJT8" s="2" t="s">
        <v>51</v>
      </c>
      <c r="NJU8" s="2" t="s">
        <v>52</v>
      </c>
      <c r="NJV8" s="2" t="s">
        <v>53</v>
      </c>
      <c r="NJW8" s="3" t="s">
        <v>54</v>
      </c>
      <c r="NJX8" s="5" t="s">
        <v>55</v>
      </c>
      <c r="NJY8" s="5" t="s">
        <v>56</v>
      </c>
      <c r="NJZ8" s="5" t="s">
        <v>57</v>
      </c>
      <c r="NKA8" s="5" t="s">
        <v>58</v>
      </c>
      <c r="NKB8" s="5" t="s">
        <v>59</v>
      </c>
      <c r="NKC8" s="4" t="s">
        <v>3396</v>
      </c>
      <c r="NKD8" s="4" t="s">
        <v>3397</v>
      </c>
      <c r="NKE8" s="4" t="s">
        <v>3398</v>
      </c>
      <c r="NKF8" s="46" t="s">
        <v>3399</v>
      </c>
      <c r="NKG8" s="1" t="s">
        <v>0</v>
      </c>
      <c r="NKH8" s="2" t="s">
        <v>1</v>
      </c>
      <c r="NKI8" s="2" t="s">
        <v>2</v>
      </c>
      <c r="NKJ8" s="2" t="s">
        <v>3</v>
      </c>
      <c r="NKK8" s="2" t="s">
        <v>4</v>
      </c>
      <c r="NKL8" s="2" t="s">
        <v>5</v>
      </c>
      <c r="NKM8" s="2" t="s">
        <v>6</v>
      </c>
      <c r="NKN8" s="2" t="s">
        <v>7</v>
      </c>
      <c r="NKO8" s="2" t="s">
        <v>8</v>
      </c>
      <c r="NKP8" s="2" t="s">
        <v>9</v>
      </c>
      <c r="NKQ8" s="3" t="s">
        <v>10</v>
      </c>
      <c r="NKR8" s="2" t="s">
        <v>11</v>
      </c>
      <c r="NKS8" s="2" t="s">
        <v>12</v>
      </c>
      <c r="NKT8" s="2" t="s">
        <v>13</v>
      </c>
      <c r="NKU8" s="2" t="s">
        <v>14</v>
      </c>
      <c r="NKV8" s="2" t="s">
        <v>15</v>
      </c>
      <c r="NKW8" s="4" t="s">
        <v>16</v>
      </c>
      <c r="NKX8" s="2" t="s">
        <v>17</v>
      </c>
      <c r="NKY8" s="2" t="s">
        <v>18</v>
      </c>
      <c r="NKZ8" s="2" t="s">
        <v>19</v>
      </c>
      <c r="NLA8" s="2" t="s">
        <v>20</v>
      </c>
      <c r="NLB8" s="2" t="s">
        <v>21</v>
      </c>
      <c r="NLC8" s="2" t="s">
        <v>22</v>
      </c>
      <c r="NLD8" s="2" t="s">
        <v>23</v>
      </c>
      <c r="NLE8" s="2" t="s">
        <v>24</v>
      </c>
      <c r="NLF8" s="2" t="s">
        <v>25</v>
      </c>
      <c r="NLG8" s="2" t="s">
        <v>26</v>
      </c>
      <c r="NLH8" s="2" t="s">
        <v>27</v>
      </c>
      <c r="NLI8" s="2" t="s">
        <v>28</v>
      </c>
      <c r="NLJ8" s="2" t="s">
        <v>29</v>
      </c>
      <c r="NLK8" s="2" t="s">
        <v>30</v>
      </c>
      <c r="NLL8" s="2" t="s">
        <v>31</v>
      </c>
      <c r="NLM8" s="2" t="s">
        <v>32</v>
      </c>
      <c r="NLN8" s="2" t="s">
        <v>33</v>
      </c>
      <c r="NLO8" s="2" t="s">
        <v>34</v>
      </c>
      <c r="NLP8" s="2" t="s">
        <v>35</v>
      </c>
      <c r="NLQ8" s="2" t="s">
        <v>36</v>
      </c>
      <c r="NLR8" s="2" t="s">
        <v>37</v>
      </c>
      <c r="NLS8" s="2" t="s">
        <v>38</v>
      </c>
      <c r="NLT8" s="2" t="s">
        <v>39</v>
      </c>
      <c r="NLU8" s="2" t="s">
        <v>40</v>
      </c>
      <c r="NLV8" s="2" t="s">
        <v>41</v>
      </c>
      <c r="NLW8" s="2" t="s">
        <v>42</v>
      </c>
      <c r="NLX8" s="2" t="s">
        <v>43</v>
      </c>
      <c r="NLY8" s="2" t="s">
        <v>44</v>
      </c>
      <c r="NLZ8" s="2" t="s">
        <v>45</v>
      </c>
      <c r="NMA8" s="2" t="s">
        <v>46</v>
      </c>
      <c r="NMB8" s="2" t="s">
        <v>47</v>
      </c>
      <c r="NMC8" s="2" t="s">
        <v>48</v>
      </c>
      <c r="NMD8" s="2" t="s">
        <v>49</v>
      </c>
      <c r="NME8" s="2" t="s">
        <v>50</v>
      </c>
      <c r="NMF8" s="2" t="s">
        <v>51</v>
      </c>
      <c r="NMG8" s="2" t="s">
        <v>52</v>
      </c>
      <c r="NMH8" s="2" t="s">
        <v>53</v>
      </c>
      <c r="NMI8" s="3" t="s">
        <v>54</v>
      </c>
      <c r="NMJ8" s="5" t="s">
        <v>55</v>
      </c>
      <c r="NMK8" s="5" t="s">
        <v>56</v>
      </c>
      <c r="NML8" s="5" t="s">
        <v>57</v>
      </c>
      <c r="NMM8" s="5" t="s">
        <v>58</v>
      </c>
      <c r="NMN8" s="5" t="s">
        <v>59</v>
      </c>
      <c r="NMO8" s="4" t="s">
        <v>3396</v>
      </c>
      <c r="NMP8" s="4" t="s">
        <v>3397</v>
      </c>
      <c r="NMQ8" s="4" t="s">
        <v>3398</v>
      </c>
      <c r="NMR8" s="46" t="s">
        <v>3399</v>
      </c>
      <c r="NMS8" s="1" t="s">
        <v>0</v>
      </c>
      <c r="NMT8" s="2" t="s">
        <v>1</v>
      </c>
      <c r="NMU8" s="2" t="s">
        <v>2</v>
      </c>
      <c r="NMV8" s="2" t="s">
        <v>3</v>
      </c>
      <c r="NMW8" s="2" t="s">
        <v>4</v>
      </c>
      <c r="NMX8" s="2" t="s">
        <v>5</v>
      </c>
      <c r="NMY8" s="2" t="s">
        <v>6</v>
      </c>
      <c r="NMZ8" s="2" t="s">
        <v>7</v>
      </c>
      <c r="NNA8" s="2" t="s">
        <v>8</v>
      </c>
      <c r="NNB8" s="2" t="s">
        <v>9</v>
      </c>
      <c r="NNC8" s="3" t="s">
        <v>10</v>
      </c>
      <c r="NND8" s="2" t="s">
        <v>11</v>
      </c>
      <c r="NNE8" s="2" t="s">
        <v>12</v>
      </c>
      <c r="NNF8" s="2" t="s">
        <v>13</v>
      </c>
      <c r="NNG8" s="2" t="s">
        <v>14</v>
      </c>
      <c r="NNH8" s="2" t="s">
        <v>15</v>
      </c>
      <c r="NNI8" s="4" t="s">
        <v>16</v>
      </c>
      <c r="NNJ8" s="2" t="s">
        <v>17</v>
      </c>
      <c r="NNK8" s="2" t="s">
        <v>18</v>
      </c>
      <c r="NNL8" s="2" t="s">
        <v>19</v>
      </c>
      <c r="NNM8" s="2" t="s">
        <v>20</v>
      </c>
      <c r="NNN8" s="2" t="s">
        <v>21</v>
      </c>
      <c r="NNO8" s="2" t="s">
        <v>22</v>
      </c>
      <c r="NNP8" s="2" t="s">
        <v>23</v>
      </c>
      <c r="NNQ8" s="2" t="s">
        <v>24</v>
      </c>
      <c r="NNR8" s="2" t="s">
        <v>25</v>
      </c>
      <c r="NNS8" s="2" t="s">
        <v>26</v>
      </c>
      <c r="NNT8" s="2" t="s">
        <v>27</v>
      </c>
      <c r="NNU8" s="2" t="s">
        <v>28</v>
      </c>
      <c r="NNV8" s="2" t="s">
        <v>29</v>
      </c>
      <c r="NNW8" s="2" t="s">
        <v>30</v>
      </c>
      <c r="NNX8" s="2" t="s">
        <v>31</v>
      </c>
      <c r="NNY8" s="2" t="s">
        <v>32</v>
      </c>
      <c r="NNZ8" s="2" t="s">
        <v>33</v>
      </c>
      <c r="NOA8" s="2" t="s">
        <v>34</v>
      </c>
      <c r="NOB8" s="2" t="s">
        <v>35</v>
      </c>
      <c r="NOC8" s="2" t="s">
        <v>36</v>
      </c>
      <c r="NOD8" s="2" t="s">
        <v>37</v>
      </c>
      <c r="NOE8" s="2" t="s">
        <v>38</v>
      </c>
      <c r="NOF8" s="2" t="s">
        <v>39</v>
      </c>
      <c r="NOG8" s="2" t="s">
        <v>40</v>
      </c>
      <c r="NOH8" s="2" t="s">
        <v>41</v>
      </c>
      <c r="NOI8" s="2" t="s">
        <v>42</v>
      </c>
      <c r="NOJ8" s="2" t="s">
        <v>43</v>
      </c>
      <c r="NOK8" s="2" t="s">
        <v>44</v>
      </c>
      <c r="NOL8" s="2" t="s">
        <v>45</v>
      </c>
      <c r="NOM8" s="2" t="s">
        <v>46</v>
      </c>
      <c r="NON8" s="2" t="s">
        <v>47</v>
      </c>
      <c r="NOO8" s="2" t="s">
        <v>48</v>
      </c>
      <c r="NOP8" s="2" t="s">
        <v>49</v>
      </c>
      <c r="NOQ8" s="2" t="s">
        <v>50</v>
      </c>
      <c r="NOR8" s="2" t="s">
        <v>51</v>
      </c>
      <c r="NOS8" s="2" t="s">
        <v>52</v>
      </c>
      <c r="NOT8" s="2" t="s">
        <v>53</v>
      </c>
      <c r="NOU8" s="3" t="s">
        <v>54</v>
      </c>
      <c r="NOV8" s="5" t="s">
        <v>55</v>
      </c>
      <c r="NOW8" s="5" t="s">
        <v>56</v>
      </c>
      <c r="NOX8" s="5" t="s">
        <v>57</v>
      </c>
      <c r="NOY8" s="5" t="s">
        <v>58</v>
      </c>
      <c r="NOZ8" s="5" t="s">
        <v>59</v>
      </c>
      <c r="NPA8" s="4" t="s">
        <v>3396</v>
      </c>
      <c r="NPB8" s="4" t="s">
        <v>3397</v>
      </c>
      <c r="NPC8" s="4" t="s">
        <v>3398</v>
      </c>
      <c r="NPD8" s="46" t="s">
        <v>3399</v>
      </c>
      <c r="NPE8" s="1" t="s">
        <v>0</v>
      </c>
      <c r="NPF8" s="2" t="s">
        <v>1</v>
      </c>
      <c r="NPG8" s="2" t="s">
        <v>2</v>
      </c>
      <c r="NPH8" s="2" t="s">
        <v>3</v>
      </c>
      <c r="NPI8" s="2" t="s">
        <v>4</v>
      </c>
      <c r="NPJ8" s="2" t="s">
        <v>5</v>
      </c>
      <c r="NPK8" s="2" t="s">
        <v>6</v>
      </c>
      <c r="NPL8" s="2" t="s">
        <v>7</v>
      </c>
      <c r="NPM8" s="2" t="s">
        <v>8</v>
      </c>
      <c r="NPN8" s="2" t="s">
        <v>9</v>
      </c>
      <c r="NPO8" s="3" t="s">
        <v>10</v>
      </c>
      <c r="NPP8" s="2" t="s">
        <v>11</v>
      </c>
      <c r="NPQ8" s="2" t="s">
        <v>12</v>
      </c>
      <c r="NPR8" s="2" t="s">
        <v>13</v>
      </c>
      <c r="NPS8" s="2" t="s">
        <v>14</v>
      </c>
      <c r="NPT8" s="2" t="s">
        <v>15</v>
      </c>
      <c r="NPU8" s="4" t="s">
        <v>16</v>
      </c>
      <c r="NPV8" s="2" t="s">
        <v>17</v>
      </c>
      <c r="NPW8" s="2" t="s">
        <v>18</v>
      </c>
      <c r="NPX8" s="2" t="s">
        <v>19</v>
      </c>
      <c r="NPY8" s="2" t="s">
        <v>20</v>
      </c>
      <c r="NPZ8" s="2" t="s">
        <v>21</v>
      </c>
      <c r="NQA8" s="2" t="s">
        <v>22</v>
      </c>
      <c r="NQB8" s="2" t="s">
        <v>23</v>
      </c>
      <c r="NQC8" s="2" t="s">
        <v>24</v>
      </c>
      <c r="NQD8" s="2" t="s">
        <v>25</v>
      </c>
      <c r="NQE8" s="2" t="s">
        <v>26</v>
      </c>
      <c r="NQF8" s="2" t="s">
        <v>27</v>
      </c>
      <c r="NQG8" s="2" t="s">
        <v>28</v>
      </c>
      <c r="NQH8" s="2" t="s">
        <v>29</v>
      </c>
      <c r="NQI8" s="2" t="s">
        <v>30</v>
      </c>
      <c r="NQJ8" s="2" t="s">
        <v>31</v>
      </c>
      <c r="NQK8" s="2" t="s">
        <v>32</v>
      </c>
      <c r="NQL8" s="2" t="s">
        <v>33</v>
      </c>
      <c r="NQM8" s="2" t="s">
        <v>34</v>
      </c>
      <c r="NQN8" s="2" t="s">
        <v>35</v>
      </c>
      <c r="NQO8" s="2" t="s">
        <v>36</v>
      </c>
      <c r="NQP8" s="2" t="s">
        <v>37</v>
      </c>
      <c r="NQQ8" s="2" t="s">
        <v>38</v>
      </c>
      <c r="NQR8" s="2" t="s">
        <v>39</v>
      </c>
      <c r="NQS8" s="2" t="s">
        <v>40</v>
      </c>
      <c r="NQT8" s="2" t="s">
        <v>41</v>
      </c>
      <c r="NQU8" s="2" t="s">
        <v>42</v>
      </c>
      <c r="NQV8" s="2" t="s">
        <v>43</v>
      </c>
      <c r="NQW8" s="2" t="s">
        <v>44</v>
      </c>
      <c r="NQX8" s="2" t="s">
        <v>45</v>
      </c>
      <c r="NQY8" s="2" t="s">
        <v>46</v>
      </c>
      <c r="NQZ8" s="2" t="s">
        <v>47</v>
      </c>
      <c r="NRA8" s="2" t="s">
        <v>48</v>
      </c>
      <c r="NRB8" s="2" t="s">
        <v>49</v>
      </c>
      <c r="NRC8" s="2" t="s">
        <v>50</v>
      </c>
      <c r="NRD8" s="2" t="s">
        <v>51</v>
      </c>
      <c r="NRE8" s="2" t="s">
        <v>52</v>
      </c>
      <c r="NRF8" s="2" t="s">
        <v>53</v>
      </c>
      <c r="NRG8" s="3" t="s">
        <v>54</v>
      </c>
      <c r="NRH8" s="5" t="s">
        <v>55</v>
      </c>
      <c r="NRI8" s="5" t="s">
        <v>56</v>
      </c>
      <c r="NRJ8" s="5" t="s">
        <v>57</v>
      </c>
      <c r="NRK8" s="5" t="s">
        <v>58</v>
      </c>
      <c r="NRL8" s="5" t="s">
        <v>59</v>
      </c>
      <c r="NRM8" s="4" t="s">
        <v>3396</v>
      </c>
      <c r="NRN8" s="4" t="s">
        <v>3397</v>
      </c>
      <c r="NRO8" s="4" t="s">
        <v>3398</v>
      </c>
      <c r="NRP8" s="46" t="s">
        <v>3399</v>
      </c>
      <c r="NRQ8" s="1" t="s">
        <v>0</v>
      </c>
      <c r="NRR8" s="2" t="s">
        <v>1</v>
      </c>
      <c r="NRS8" s="2" t="s">
        <v>2</v>
      </c>
      <c r="NRT8" s="2" t="s">
        <v>3</v>
      </c>
      <c r="NRU8" s="2" t="s">
        <v>4</v>
      </c>
      <c r="NRV8" s="2" t="s">
        <v>5</v>
      </c>
      <c r="NRW8" s="2" t="s">
        <v>6</v>
      </c>
      <c r="NRX8" s="2" t="s">
        <v>7</v>
      </c>
      <c r="NRY8" s="2" t="s">
        <v>8</v>
      </c>
      <c r="NRZ8" s="2" t="s">
        <v>9</v>
      </c>
      <c r="NSA8" s="3" t="s">
        <v>10</v>
      </c>
      <c r="NSB8" s="2" t="s">
        <v>11</v>
      </c>
      <c r="NSC8" s="2" t="s">
        <v>12</v>
      </c>
      <c r="NSD8" s="2" t="s">
        <v>13</v>
      </c>
      <c r="NSE8" s="2" t="s">
        <v>14</v>
      </c>
      <c r="NSF8" s="2" t="s">
        <v>15</v>
      </c>
      <c r="NSG8" s="4" t="s">
        <v>16</v>
      </c>
      <c r="NSH8" s="2" t="s">
        <v>17</v>
      </c>
      <c r="NSI8" s="2" t="s">
        <v>18</v>
      </c>
      <c r="NSJ8" s="2" t="s">
        <v>19</v>
      </c>
      <c r="NSK8" s="2" t="s">
        <v>20</v>
      </c>
      <c r="NSL8" s="2" t="s">
        <v>21</v>
      </c>
      <c r="NSM8" s="2" t="s">
        <v>22</v>
      </c>
      <c r="NSN8" s="2" t="s">
        <v>23</v>
      </c>
      <c r="NSO8" s="2" t="s">
        <v>24</v>
      </c>
      <c r="NSP8" s="2" t="s">
        <v>25</v>
      </c>
      <c r="NSQ8" s="2" t="s">
        <v>26</v>
      </c>
      <c r="NSR8" s="2" t="s">
        <v>27</v>
      </c>
      <c r="NSS8" s="2" t="s">
        <v>28</v>
      </c>
      <c r="NST8" s="2" t="s">
        <v>29</v>
      </c>
      <c r="NSU8" s="2" t="s">
        <v>30</v>
      </c>
      <c r="NSV8" s="2" t="s">
        <v>31</v>
      </c>
      <c r="NSW8" s="2" t="s">
        <v>32</v>
      </c>
      <c r="NSX8" s="2" t="s">
        <v>33</v>
      </c>
      <c r="NSY8" s="2" t="s">
        <v>34</v>
      </c>
      <c r="NSZ8" s="2" t="s">
        <v>35</v>
      </c>
      <c r="NTA8" s="2" t="s">
        <v>36</v>
      </c>
      <c r="NTB8" s="2" t="s">
        <v>37</v>
      </c>
      <c r="NTC8" s="2" t="s">
        <v>38</v>
      </c>
      <c r="NTD8" s="2" t="s">
        <v>39</v>
      </c>
      <c r="NTE8" s="2" t="s">
        <v>40</v>
      </c>
      <c r="NTF8" s="2" t="s">
        <v>41</v>
      </c>
      <c r="NTG8" s="2" t="s">
        <v>42</v>
      </c>
      <c r="NTH8" s="2" t="s">
        <v>43</v>
      </c>
      <c r="NTI8" s="2" t="s">
        <v>44</v>
      </c>
      <c r="NTJ8" s="2" t="s">
        <v>45</v>
      </c>
      <c r="NTK8" s="2" t="s">
        <v>46</v>
      </c>
      <c r="NTL8" s="2" t="s">
        <v>47</v>
      </c>
      <c r="NTM8" s="2" t="s">
        <v>48</v>
      </c>
      <c r="NTN8" s="2" t="s">
        <v>49</v>
      </c>
      <c r="NTO8" s="2" t="s">
        <v>50</v>
      </c>
      <c r="NTP8" s="2" t="s">
        <v>51</v>
      </c>
      <c r="NTQ8" s="2" t="s">
        <v>52</v>
      </c>
      <c r="NTR8" s="2" t="s">
        <v>53</v>
      </c>
      <c r="NTS8" s="3" t="s">
        <v>54</v>
      </c>
      <c r="NTT8" s="5" t="s">
        <v>55</v>
      </c>
      <c r="NTU8" s="5" t="s">
        <v>56</v>
      </c>
      <c r="NTV8" s="5" t="s">
        <v>57</v>
      </c>
      <c r="NTW8" s="5" t="s">
        <v>58</v>
      </c>
      <c r="NTX8" s="5" t="s">
        <v>59</v>
      </c>
      <c r="NTY8" s="4" t="s">
        <v>3396</v>
      </c>
      <c r="NTZ8" s="4" t="s">
        <v>3397</v>
      </c>
      <c r="NUA8" s="4" t="s">
        <v>3398</v>
      </c>
      <c r="NUB8" s="46" t="s">
        <v>3399</v>
      </c>
      <c r="NUC8" s="1" t="s">
        <v>0</v>
      </c>
      <c r="NUD8" s="2" t="s">
        <v>1</v>
      </c>
      <c r="NUE8" s="2" t="s">
        <v>2</v>
      </c>
      <c r="NUF8" s="2" t="s">
        <v>3</v>
      </c>
      <c r="NUG8" s="2" t="s">
        <v>4</v>
      </c>
      <c r="NUH8" s="2" t="s">
        <v>5</v>
      </c>
      <c r="NUI8" s="2" t="s">
        <v>6</v>
      </c>
      <c r="NUJ8" s="2" t="s">
        <v>7</v>
      </c>
      <c r="NUK8" s="2" t="s">
        <v>8</v>
      </c>
      <c r="NUL8" s="2" t="s">
        <v>9</v>
      </c>
      <c r="NUM8" s="3" t="s">
        <v>10</v>
      </c>
      <c r="NUN8" s="2" t="s">
        <v>11</v>
      </c>
      <c r="NUO8" s="2" t="s">
        <v>12</v>
      </c>
      <c r="NUP8" s="2" t="s">
        <v>13</v>
      </c>
      <c r="NUQ8" s="2" t="s">
        <v>14</v>
      </c>
      <c r="NUR8" s="2" t="s">
        <v>15</v>
      </c>
      <c r="NUS8" s="4" t="s">
        <v>16</v>
      </c>
      <c r="NUT8" s="2" t="s">
        <v>17</v>
      </c>
      <c r="NUU8" s="2" t="s">
        <v>18</v>
      </c>
      <c r="NUV8" s="2" t="s">
        <v>19</v>
      </c>
      <c r="NUW8" s="2" t="s">
        <v>20</v>
      </c>
      <c r="NUX8" s="2" t="s">
        <v>21</v>
      </c>
      <c r="NUY8" s="2" t="s">
        <v>22</v>
      </c>
      <c r="NUZ8" s="2" t="s">
        <v>23</v>
      </c>
      <c r="NVA8" s="2" t="s">
        <v>24</v>
      </c>
      <c r="NVB8" s="2" t="s">
        <v>25</v>
      </c>
      <c r="NVC8" s="2" t="s">
        <v>26</v>
      </c>
      <c r="NVD8" s="2" t="s">
        <v>27</v>
      </c>
      <c r="NVE8" s="2" t="s">
        <v>28</v>
      </c>
      <c r="NVF8" s="2" t="s">
        <v>29</v>
      </c>
      <c r="NVG8" s="2" t="s">
        <v>30</v>
      </c>
      <c r="NVH8" s="2" t="s">
        <v>31</v>
      </c>
      <c r="NVI8" s="2" t="s">
        <v>32</v>
      </c>
      <c r="NVJ8" s="2" t="s">
        <v>33</v>
      </c>
      <c r="NVK8" s="2" t="s">
        <v>34</v>
      </c>
      <c r="NVL8" s="2" t="s">
        <v>35</v>
      </c>
      <c r="NVM8" s="2" t="s">
        <v>36</v>
      </c>
      <c r="NVN8" s="2" t="s">
        <v>37</v>
      </c>
      <c r="NVO8" s="2" t="s">
        <v>38</v>
      </c>
      <c r="NVP8" s="2" t="s">
        <v>39</v>
      </c>
      <c r="NVQ8" s="2" t="s">
        <v>40</v>
      </c>
      <c r="NVR8" s="2" t="s">
        <v>41</v>
      </c>
      <c r="NVS8" s="2" t="s">
        <v>42</v>
      </c>
      <c r="NVT8" s="2" t="s">
        <v>43</v>
      </c>
      <c r="NVU8" s="2" t="s">
        <v>44</v>
      </c>
      <c r="NVV8" s="2" t="s">
        <v>45</v>
      </c>
      <c r="NVW8" s="2" t="s">
        <v>46</v>
      </c>
      <c r="NVX8" s="2" t="s">
        <v>47</v>
      </c>
      <c r="NVY8" s="2" t="s">
        <v>48</v>
      </c>
      <c r="NVZ8" s="2" t="s">
        <v>49</v>
      </c>
      <c r="NWA8" s="2" t="s">
        <v>50</v>
      </c>
      <c r="NWB8" s="2" t="s">
        <v>51</v>
      </c>
      <c r="NWC8" s="2" t="s">
        <v>52</v>
      </c>
      <c r="NWD8" s="2" t="s">
        <v>53</v>
      </c>
      <c r="NWE8" s="3" t="s">
        <v>54</v>
      </c>
      <c r="NWF8" s="5" t="s">
        <v>55</v>
      </c>
      <c r="NWG8" s="5" t="s">
        <v>56</v>
      </c>
      <c r="NWH8" s="5" t="s">
        <v>57</v>
      </c>
      <c r="NWI8" s="5" t="s">
        <v>58</v>
      </c>
      <c r="NWJ8" s="5" t="s">
        <v>59</v>
      </c>
      <c r="NWK8" s="4" t="s">
        <v>3396</v>
      </c>
      <c r="NWL8" s="4" t="s">
        <v>3397</v>
      </c>
      <c r="NWM8" s="4" t="s">
        <v>3398</v>
      </c>
      <c r="NWN8" s="46" t="s">
        <v>3399</v>
      </c>
      <c r="NWO8" s="1" t="s">
        <v>0</v>
      </c>
      <c r="NWP8" s="2" t="s">
        <v>1</v>
      </c>
      <c r="NWQ8" s="2" t="s">
        <v>2</v>
      </c>
      <c r="NWR8" s="2" t="s">
        <v>3</v>
      </c>
      <c r="NWS8" s="2" t="s">
        <v>4</v>
      </c>
      <c r="NWT8" s="2" t="s">
        <v>5</v>
      </c>
      <c r="NWU8" s="2" t="s">
        <v>6</v>
      </c>
      <c r="NWV8" s="2" t="s">
        <v>7</v>
      </c>
      <c r="NWW8" s="2" t="s">
        <v>8</v>
      </c>
      <c r="NWX8" s="2" t="s">
        <v>9</v>
      </c>
      <c r="NWY8" s="3" t="s">
        <v>10</v>
      </c>
      <c r="NWZ8" s="2" t="s">
        <v>11</v>
      </c>
      <c r="NXA8" s="2" t="s">
        <v>12</v>
      </c>
      <c r="NXB8" s="2" t="s">
        <v>13</v>
      </c>
      <c r="NXC8" s="2" t="s">
        <v>14</v>
      </c>
      <c r="NXD8" s="2" t="s">
        <v>15</v>
      </c>
      <c r="NXE8" s="4" t="s">
        <v>16</v>
      </c>
      <c r="NXF8" s="2" t="s">
        <v>17</v>
      </c>
      <c r="NXG8" s="2" t="s">
        <v>18</v>
      </c>
      <c r="NXH8" s="2" t="s">
        <v>19</v>
      </c>
      <c r="NXI8" s="2" t="s">
        <v>20</v>
      </c>
      <c r="NXJ8" s="2" t="s">
        <v>21</v>
      </c>
      <c r="NXK8" s="2" t="s">
        <v>22</v>
      </c>
      <c r="NXL8" s="2" t="s">
        <v>23</v>
      </c>
      <c r="NXM8" s="2" t="s">
        <v>24</v>
      </c>
      <c r="NXN8" s="2" t="s">
        <v>25</v>
      </c>
      <c r="NXO8" s="2" t="s">
        <v>26</v>
      </c>
      <c r="NXP8" s="2" t="s">
        <v>27</v>
      </c>
      <c r="NXQ8" s="2" t="s">
        <v>28</v>
      </c>
      <c r="NXR8" s="2" t="s">
        <v>29</v>
      </c>
      <c r="NXS8" s="2" t="s">
        <v>30</v>
      </c>
      <c r="NXT8" s="2" t="s">
        <v>31</v>
      </c>
      <c r="NXU8" s="2" t="s">
        <v>32</v>
      </c>
      <c r="NXV8" s="2" t="s">
        <v>33</v>
      </c>
      <c r="NXW8" s="2" t="s">
        <v>34</v>
      </c>
      <c r="NXX8" s="2" t="s">
        <v>35</v>
      </c>
      <c r="NXY8" s="2" t="s">
        <v>36</v>
      </c>
      <c r="NXZ8" s="2" t="s">
        <v>37</v>
      </c>
      <c r="NYA8" s="2" t="s">
        <v>38</v>
      </c>
      <c r="NYB8" s="2" t="s">
        <v>39</v>
      </c>
      <c r="NYC8" s="2" t="s">
        <v>40</v>
      </c>
      <c r="NYD8" s="2" t="s">
        <v>41</v>
      </c>
      <c r="NYE8" s="2" t="s">
        <v>42</v>
      </c>
      <c r="NYF8" s="2" t="s">
        <v>43</v>
      </c>
      <c r="NYG8" s="2" t="s">
        <v>44</v>
      </c>
      <c r="NYH8" s="2" t="s">
        <v>45</v>
      </c>
      <c r="NYI8" s="2" t="s">
        <v>46</v>
      </c>
      <c r="NYJ8" s="2" t="s">
        <v>47</v>
      </c>
      <c r="NYK8" s="2" t="s">
        <v>48</v>
      </c>
      <c r="NYL8" s="2" t="s">
        <v>49</v>
      </c>
      <c r="NYM8" s="2" t="s">
        <v>50</v>
      </c>
      <c r="NYN8" s="2" t="s">
        <v>51</v>
      </c>
      <c r="NYO8" s="2" t="s">
        <v>52</v>
      </c>
      <c r="NYP8" s="2" t="s">
        <v>53</v>
      </c>
      <c r="NYQ8" s="3" t="s">
        <v>54</v>
      </c>
      <c r="NYR8" s="5" t="s">
        <v>55</v>
      </c>
      <c r="NYS8" s="5" t="s">
        <v>56</v>
      </c>
      <c r="NYT8" s="5" t="s">
        <v>57</v>
      </c>
      <c r="NYU8" s="5" t="s">
        <v>58</v>
      </c>
      <c r="NYV8" s="5" t="s">
        <v>59</v>
      </c>
      <c r="NYW8" s="4" t="s">
        <v>3396</v>
      </c>
      <c r="NYX8" s="4" t="s">
        <v>3397</v>
      </c>
      <c r="NYY8" s="4" t="s">
        <v>3398</v>
      </c>
      <c r="NYZ8" s="46" t="s">
        <v>3399</v>
      </c>
      <c r="NZA8" s="1" t="s">
        <v>0</v>
      </c>
      <c r="NZB8" s="2" t="s">
        <v>1</v>
      </c>
      <c r="NZC8" s="2" t="s">
        <v>2</v>
      </c>
      <c r="NZD8" s="2" t="s">
        <v>3</v>
      </c>
      <c r="NZE8" s="2" t="s">
        <v>4</v>
      </c>
      <c r="NZF8" s="2" t="s">
        <v>5</v>
      </c>
      <c r="NZG8" s="2" t="s">
        <v>6</v>
      </c>
      <c r="NZH8" s="2" t="s">
        <v>7</v>
      </c>
      <c r="NZI8" s="2" t="s">
        <v>8</v>
      </c>
      <c r="NZJ8" s="2" t="s">
        <v>9</v>
      </c>
      <c r="NZK8" s="3" t="s">
        <v>10</v>
      </c>
      <c r="NZL8" s="2" t="s">
        <v>11</v>
      </c>
      <c r="NZM8" s="2" t="s">
        <v>12</v>
      </c>
      <c r="NZN8" s="2" t="s">
        <v>13</v>
      </c>
      <c r="NZO8" s="2" t="s">
        <v>14</v>
      </c>
      <c r="NZP8" s="2" t="s">
        <v>15</v>
      </c>
      <c r="NZQ8" s="4" t="s">
        <v>16</v>
      </c>
      <c r="NZR8" s="2" t="s">
        <v>17</v>
      </c>
      <c r="NZS8" s="2" t="s">
        <v>18</v>
      </c>
      <c r="NZT8" s="2" t="s">
        <v>19</v>
      </c>
      <c r="NZU8" s="2" t="s">
        <v>20</v>
      </c>
      <c r="NZV8" s="2" t="s">
        <v>21</v>
      </c>
      <c r="NZW8" s="2" t="s">
        <v>22</v>
      </c>
      <c r="NZX8" s="2" t="s">
        <v>23</v>
      </c>
      <c r="NZY8" s="2" t="s">
        <v>24</v>
      </c>
      <c r="NZZ8" s="2" t="s">
        <v>25</v>
      </c>
      <c r="OAA8" s="2" t="s">
        <v>26</v>
      </c>
      <c r="OAB8" s="2" t="s">
        <v>27</v>
      </c>
      <c r="OAC8" s="2" t="s">
        <v>28</v>
      </c>
      <c r="OAD8" s="2" t="s">
        <v>29</v>
      </c>
      <c r="OAE8" s="2" t="s">
        <v>30</v>
      </c>
      <c r="OAF8" s="2" t="s">
        <v>31</v>
      </c>
      <c r="OAG8" s="2" t="s">
        <v>32</v>
      </c>
      <c r="OAH8" s="2" t="s">
        <v>33</v>
      </c>
      <c r="OAI8" s="2" t="s">
        <v>34</v>
      </c>
      <c r="OAJ8" s="2" t="s">
        <v>35</v>
      </c>
      <c r="OAK8" s="2" t="s">
        <v>36</v>
      </c>
      <c r="OAL8" s="2" t="s">
        <v>37</v>
      </c>
      <c r="OAM8" s="2" t="s">
        <v>38</v>
      </c>
      <c r="OAN8" s="2" t="s">
        <v>39</v>
      </c>
      <c r="OAO8" s="2" t="s">
        <v>40</v>
      </c>
      <c r="OAP8" s="2" t="s">
        <v>41</v>
      </c>
      <c r="OAQ8" s="2" t="s">
        <v>42</v>
      </c>
      <c r="OAR8" s="2" t="s">
        <v>43</v>
      </c>
      <c r="OAS8" s="2" t="s">
        <v>44</v>
      </c>
      <c r="OAT8" s="2" t="s">
        <v>45</v>
      </c>
      <c r="OAU8" s="2" t="s">
        <v>46</v>
      </c>
      <c r="OAV8" s="2" t="s">
        <v>47</v>
      </c>
      <c r="OAW8" s="2" t="s">
        <v>48</v>
      </c>
      <c r="OAX8" s="2" t="s">
        <v>49</v>
      </c>
      <c r="OAY8" s="2" t="s">
        <v>50</v>
      </c>
      <c r="OAZ8" s="2" t="s">
        <v>51</v>
      </c>
      <c r="OBA8" s="2" t="s">
        <v>52</v>
      </c>
      <c r="OBB8" s="2" t="s">
        <v>53</v>
      </c>
      <c r="OBC8" s="3" t="s">
        <v>54</v>
      </c>
      <c r="OBD8" s="5" t="s">
        <v>55</v>
      </c>
      <c r="OBE8" s="5" t="s">
        <v>56</v>
      </c>
      <c r="OBF8" s="5" t="s">
        <v>57</v>
      </c>
      <c r="OBG8" s="5" t="s">
        <v>58</v>
      </c>
      <c r="OBH8" s="5" t="s">
        <v>59</v>
      </c>
      <c r="OBI8" s="4" t="s">
        <v>3396</v>
      </c>
      <c r="OBJ8" s="4" t="s">
        <v>3397</v>
      </c>
      <c r="OBK8" s="4" t="s">
        <v>3398</v>
      </c>
      <c r="OBL8" s="46" t="s">
        <v>3399</v>
      </c>
      <c r="OBM8" s="1" t="s">
        <v>0</v>
      </c>
      <c r="OBN8" s="2" t="s">
        <v>1</v>
      </c>
      <c r="OBO8" s="2" t="s">
        <v>2</v>
      </c>
      <c r="OBP8" s="2" t="s">
        <v>3</v>
      </c>
      <c r="OBQ8" s="2" t="s">
        <v>4</v>
      </c>
      <c r="OBR8" s="2" t="s">
        <v>5</v>
      </c>
      <c r="OBS8" s="2" t="s">
        <v>6</v>
      </c>
      <c r="OBT8" s="2" t="s">
        <v>7</v>
      </c>
      <c r="OBU8" s="2" t="s">
        <v>8</v>
      </c>
      <c r="OBV8" s="2" t="s">
        <v>9</v>
      </c>
      <c r="OBW8" s="3" t="s">
        <v>10</v>
      </c>
      <c r="OBX8" s="2" t="s">
        <v>11</v>
      </c>
      <c r="OBY8" s="2" t="s">
        <v>12</v>
      </c>
      <c r="OBZ8" s="2" t="s">
        <v>13</v>
      </c>
      <c r="OCA8" s="2" t="s">
        <v>14</v>
      </c>
      <c r="OCB8" s="2" t="s">
        <v>15</v>
      </c>
      <c r="OCC8" s="4" t="s">
        <v>16</v>
      </c>
      <c r="OCD8" s="2" t="s">
        <v>17</v>
      </c>
      <c r="OCE8" s="2" t="s">
        <v>18</v>
      </c>
      <c r="OCF8" s="2" t="s">
        <v>19</v>
      </c>
      <c r="OCG8" s="2" t="s">
        <v>20</v>
      </c>
      <c r="OCH8" s="2" t="s">
        <v>21</v>
      </c>
      <c r="OCI8" s="2" t="s">
        <v>22</v>
      </c>
      <c r="OCJ8" s="2" t="s">
        <v>23</v>
      </c>
      <c r="OCK8" s="2" t="s">
        <v>24</v>
      </c>
      <c r="OCL8" s="2" t="s">
        <v>25</v>
      </c>
      <c r="OCM8" s="2" t="s">
        <v>26</v>
      </c>
      <c r="OCN8" s="2" t="s">
        <v>27</v>
      </c>
      <c r="OCO8" s="2" t="s">
        <v>28</v>
      </c>
      <c r="OCP8" s="2" t="s">
        <v>29</v>
      </c>
      <c r="OCQ8" s="2" t="s">
        <v>30</v>
      </c>
      <c r="OCR8" s="2" t="s">
        <v>31</v>
      </c>
      <c r="OCS8" s="2" t="s">
        <v>32</v>
      </c>
      <c r="OCT8" s="2" t="s">
        <v>33</v>
      </c>
      <c r="OCU8" s="2" t="s">
        <v>34</v>
      </c>
      <c r="OCV8" s="2" t="s">
        <v>35</v>
      </c>
      <c r="OCW8" s="2" t="s">
        <v>36</v>
      </c>
      <c r="OCX8" s="2" t="s">
        <v>37</v>
      </c>
      <c r="OCY8" s="2" t="s">
        <v>38</v>
      </c>
      <c r="OCZ8" s="2" t="s">
        <v>39</v>
      </c>
      <c r="ODA8" s="2" t="s">
        <v>40</v>
      </c>
      <c r="ODB8" s="2" t="s">
        <v>41</v>
      </c>
      <c r="ODC8" s="2" t="s">
        <v>42</v>
      </c>
      <c r="ODD8" s="2" t="s">
        <v>43</v>
      </c>
      <c r="ODE8" s="2" t="s">
        <v>44</v>
      </c>
      <c r="ODF8" s="2" t="s">
        <v>45</v>
      </c>
      <c r="ODG8" s="2" t="s">
        <v>46</v>
      </c>
      <c r="ODH8" s="2" t="s">
        <v>47</v>
      </c>
      <c r="ODI8" s="2" t="s">
        <v>48</v>
      </c>
      <c r="ODJ8" s="2" t="s">
        <v>49</v>
      </c>
      <c r="ODK8" s="2" t="s">
        <v>50</v>
      </c>
      <c r="ODL8" s="2" t="s">
        <v>51</v>
      </c>
      <c r="ODM8" s="2" t="s">
        <v>52</v>
      </c>
      <c r="ODN8" s="2" t="s">
        <v>53</v>
      </c>
      <c r="ODO8" s="3" t="s">
        <v>54</v>
      </c>
      <c r="ODP8" s="5" t="s">
        <v>55</v>
      </c>
      <c r="ODQ8" s="5" t="s">
        <v>56</v>
      </c>
      <c r="ODR8" s="5" t="s">
        <v>57</v>
      </c>
      <c r="ODS8" s="5" t="s">
        <v>58</v>
      </c>
      <c r="ODT8" s="5" t="s">
        <v>59</v>
      </c>
      <c r="ODU8" s="4" t="s">
        <v>3396</v>
      </c>
      <c r="ODV8" s="4" t="s">
        <v>3397</v>
      </c>
      <c r="ODW8" s="4" t="s">
        <v>3398</v>
      </c>
      <c r="ODX8" s="46" t="s">
        <v>3399</v>
      </c>
      <c r="ODY8" s="1" t="s">
        <v>0</v>
      </c>
      <c r="ODZ8" s="2" t="s">
        <v>1</v>
      </c>
      <c r="OEA8" s="2" t="s">
        <v>2</v>
      </c>
      <c r="OEB8" s="2" t="s">
        <v>3</v>
      </c>
      <c r="OEC8" s="2" t="s">
        <v>4</v>
      </c>
      <c r="OED8" s="2" t="s">
        <v>5</v>
      </c>
      <c r="OEE8" s="2" t="s">
        <v>6</v>
      </c>
      <c r="OEF8" s="2" t="s">
        <v>7</v>
      </c>
      <c r="OEG8" s="2" t="s">
        <v>8</v>
      </c>
      <c r="OEH8" s="2" t="s">
        <v>9</v>
      </c>
      <c r="OEI8" s="3" t="s">
        <v>10</v>
      </c>
      <c r="OEJ8" s="2" t="s">
        <v>11</v>
      </c>
      <c r="OEK8" s="2" t="s">
        <v>12</v>
      </c>
      <c r="OEL8" s="2" t="s">
        <v>13</v>
      </c>
      <c r="OEM8" s="2" t="s">
        <v>14</v>
      </c>
      <c r="OEN8" s="2" t="s">
        <v>15</v>
      </c>
      <c r="OEO8" s="4" t="s">
        <v>16</v>
      </c>
      <c r="OEP8" s="2" t="s">
        <v>17</v>
      </c>
      <c r="OEQ8" s="2" t="s">
        <v>18</v>
      </c>
      <c r="OER8" s="2" t="s">
        <v>19</v>
      </c>
      <c r="OES8" s="2" t="s">
        <v>20</v>
      </c>
      <c r="OET8" s="2" t="s">
        <v>21</v>
      </c>
      <c r="OEU8" s="2" t="s">
        <v>22</v>
      </c>
      <c r="OEV8" s="2" t="s">
        <v>23</v>
      </c>
      <c r="OEW8" s="2" t="s">
        <v>24</v>
      </c>
      <c r="OEX8" s="2" t="s">
        <v>25</v>
      </c>
      <c r="OEY8" s="2" t="s">
        <v>26</v>
      </c>
      <c r="OEZ8" s="2" t="s">
        <v>27</v>
      </c>
      <c r="OFA8" s="2" t="s">
        <v>28</v>
      </c>
      <c r="OFB8" s="2" t="s">
        <v>29</v>
      </c>
      <c r="OFC8" s="2" t="s">
        <v>30</v>
      </c>
      <c r="OFD8" s="2" t="s">
        <v>31</v>
      </c>
      <c r="OFE8" s="2" t="s">
        <v>32</v>
      </c>
      <c r="OFF8" s="2" t="s">
        <v>33</v>
      </c>
      <c r="OFG8" s="2" t="s">
        <v>34</v>
      </c>
      <c r="OFH8" s="2" t="s">
        <v>35</v>
      </c>
      <c r="OFI8" s="2" t="s">
        <v>36</v>
      </c>
      <c r="OFJ8" s="2" t="s">
        <v>37</v>
      </c>
      <c r="OFK8" s="2" t="s">
        <v>38</v>
      </c>
      <c r="OFL8" s="2" t="s">
        <v>39</v>
      </c>
      <c r="OFM8" s="2" t="s">
        <v>40</v>
      </c>
      <c r="OFN8" s="2" t="s">
        <v>41</v>
      </c>
      <c r="OFO8" s="2" t="s">
        <v>42</v>
      </c>
      <c r="OFP8" s="2" t="s">
        <v>43</v>
      </c>
      <c r="OFQ8" s="2" t="s">
        <v>44</v>
      </c>
      <c r="OFR8" s="2" t="s">
        <v>45</v>
      </c>
      <c r="OFS8" s="2" t="s">
        <v>46</v>
      </c>
      <c r="OFT8" s="2" t="s">
        <v>47</v>
      </c>
      <c r="OFU8" s="2" t="s">
        <v>48</v>
      </c>
      <c r="OFV8" s="2" t="s">
        <v>49</v>
      </c>
      <c r="OFW8" s="2" t="s">
        <v>50</v>
      </c>
      <c r="OFX8" s="2" t="s">
        <v>51</v>
      </c>
      <c r="OFY8" s="2" t="s">
        <v>52</v>
      </c>
      <c r="OFZ8" s="2" t="s">
        <v>53</v>
      </c>
      <c r="OGA8" s="3" t="s">
        <v>54</v>
      </c>
      <c r="OGB8" s="5" t="s">
        <v>55</v>
      </c>
      <c r="OGC8" s="5" t="s">
        <v>56</v>
      </c>
      <c r="OGD8" s="5" t="s">
        <v>57</v>
      </c>
      <c r="OGE8" s="5" t="s">
        <v>58</v>
      </c>
      <c r="OGF8" s="5" t="s">
        <v>59</v>
      </c>
      <c r="OGG8" s="4" t="s">
        <v>3396</v>
      </c>
      <c r="OGH8" s="4" t="s">
        <v>3397</v>
      </c>
      <c r="OGI8" s="4" t="s">
        <v>3398</v>
      </c>
      <c r="OGJ8" s="46" t="s">
        <v>3399</v>
      </c>
      <c r="OGK8" s="1" t="s">
        <v>0</v>
      </c>
      <c r="OGL8" s="2" t="s">
        <v>1</v>
      </c>
      <c r="OGM8" s="2" t="s">
        <v>2</v>
      </c>
      <c r="OGN8" s="2" t="s">
        <v>3</v>
      </c>
      <c r="OGO8" s="2" t="s">
        <v>4</v>
      </c>
      <c r="OGP8" s="2" t="s">
        <v>5</v>
      </c>
      <c r="OGQ8" s="2" t="s">
        <v>6</v>
      </c>
      <c r="OGR8" s="2" t="s">
        <v>7</v>
      </c>
      <c r="OGS8" s="2" t="s">
        <v>8</v>
      </c>
      <c r="OGT8" s="2" t="s">
        <v>9</v>
      </c>
      <c r="OGU8" s="3" t="s">
        <v>10</v>
      </c>
      <c r="OGV8" s="2" t="s">
        <v>11</v>
      </c>
      <c r="OGW8" s="2" t="s">
        <v>12</v>
      </c>
      <c r="OGX8" s="2" t="s">
        <v>13</v>
      </c>
      <c r="OGY8" s="2" t="s">
        <v>14</v>
      </c>
      <c r="OGZ8" s="2" t="s">
        <v>15</v>
      </c>
      <c r="OHA8" s="4" t="s">
        <v>16</v>
      </c>
      <c r="OHB8" s="2" t="s">
        <v>17</v>
      </c>
      <c r="OHC8" s="2" t="s">
        <v>18</v>
      </c>
      <c r="OHD8" s="2" t="s">
        <v>19</v>
      </c>
      <c r="OHE8" s="2" t="s">
        <v>20</v>
      </c>
      <c r="OHF8" s="2" t="s">
        <v>21</v>
      </c>
      <c r="OHG8" s="2" t="s">
        <v>22</v>
      </c>
      <c r="OHH8" s="2" t="s">
        <v>23</v>
      </c>
      <c r="OHI8" s="2" t="s">
        <v>24</v>
      </c>
      <c r="OHJ8" s="2" t="s">
        <v>25</v>
      </c>
      <c r="OHK8" s="2" t="s">
        <v>26</v>
      </c>
      <c r="OHL8" s="2" t="s">
        <v>27</v>
      </c>
      <c r="OHM8" s="2" t="s">
        <v>28</v>
      </c>
      <c r="OHN8" s="2" t="s">
        <v>29</v>
      </c>
      <c r="OHO8" s="2" t="s">
        <v>30</v>
      </c>
      <c r="OHP8" s="2" t="s">
        <v>31</v>
      </c>
      <c r="OHQ8" s="2" t="s">
        <v>32</v>
      </c>
      <c r="OHR8" s="2" t="s">
        <v>33</v>
      </c>
      <c r="OHS8" s="2" t="s">
        <v>34</v>
      </c>
      <c r="OHT8" s="2" t="s">
        <v>35</v>
      </c>
      <c r="OHU8" s="2" t="s">
        <v>36</v>
      </c>
      <c r="OHV8" s="2" t="s">
        <v>37</v>
      </c>
      <c r="OHW8" s="2" t="s">
        <v>38</v>
      </c>
      <c r="OHX8" s="2" t="s">
        <v>39</v>
      </c>
      <c r="OHY8" s="2" t="s">
        <v>40</v>
      </c>
      <c r="OHZ8" s="2" t="s">
        <v>41</v>
      </c>
      <c r="OIA8" s="2" t="s">
        <v>42</v>
      </c>
      <c r="OIB8" s="2" t="s">
        <v>43</v>
      </c>
      <c r="OIC8" s="2" t="s">
        <v>44</v>
      </c>
      <c r="OID8" s="2" t="s">
        <v>45</v>
      </c>
      <c r="OIE8" s="2" t="s">
        <v>46</v>
      </c>
      <c r="OIF8" s="2" t="s">
        <v>47</v>
      </c>
      <c r="OIG8" s="2" t="s">
        <v>48</v>
      </c>
      <c r="OIH8" s="2" t="s">
        <v>49</v>
      </c>
      <c r="OII8" s="2" t="s">
        <v>50</v>
      </c>
      <c r="OIJ8" s="2" t="s">
        <v>51</v>
      </c>
      <c r="OIK8" s="2" t="s">
        <v>52</v>
      </c>
      <c r="OIL8" s="2" t="s">
        <v>53</v>
      </c>
      <c r="OIM8" s="3" t="s">
        <v>54</v>
      </c>
      <c r="OIN8" s="5" t="s">
        <v>55</v>
      </c>
      <c r="OIO8" s="5" t="s">
        <v>56</v>
      </c>
      <c r="OIP8" s="5" t="s">
        <v>57</v>
      </c>
      <c r="OIQ8" s="5" t="s">
        <v>58</v>
      </c>
      <c r="OIR8" s="5" t="s">
        <v>59</v>
      </c>
      <c r="OIS8" s="4" t="s">
        <v>3396</v>
      </c>
      <c r="OIT8" s="4" t="s">
        <v>3397</v>
      </c>
      <c r="OIU8" s="4" t="s">
        <v>3398</v>
      </c>
      <c r="OIV8" s="46" t="s">
        <v>3399</v>
      </c>
      <c r="OIW8" s="1" t="s">
        <v>0</v>
      </c>
      <c r="OIX8" s="2" t="s">
        <v>1</v>
      </c>
      <c r="OIY8" s="2" t="s">
        <v>2</v>
      </c>
      <c r="OIZ8" s="2" t="s">
        <v>3</v>
      </c>
      <c r="OJA8" s="2" t="s">
        <v>4</v>
      </c>
      <c r="OJB8" s="2" t="s">
        <v>5</v>
      </c>
      <c r="OJC8" s="2" t="s">
        <v>6</v>
      </c>
      <c r="OJD8" s="2" t="s">
        <v>7</v>
      </c>
      <c r="OJE8" s="2" t="s">
        <v>8</v>
      </c>
      <c r="OJF8" s="2" t="s">
        <v>9</v>
      </c>
      <c r="OJG8" s="3" t="s">
        <v>10</v>
      </c>
      <c r="OJH8" s="2" t="s">
        <v>11</v>
      </c>
      <c r="OJI8" s="2" t="s">
        <v>12</v>
      </c>
      <c r="OJJ8" s="2" t="s">
        <v>13</v>
      </c>
      <c r="OJK8" s="2" t="s">
        <v>14</v>
      </c>
      <c r="OJL8" s="2" t="s">
        <v>15</v>
      </c>
      <c r="OJM8" s="4" t="s">
        <v>16</v>
      </c>
      <c r="OJN8" s="2" t="s">
        <v>17</v>
      </c>
      <c r="OJO8" s="2" t="s">
        <v>18</v>
      </c>
      <c r="OJP8" s="2" t="s">
        <v>19</v>
      </c>
      <c r="OJQ8" s="2" t="s">
        <v>20</v>
      </c>
      <c r="OJR8" s="2" t="s">
        <v>21</v>
      </c>
      <c r="OJS8" s="2" t="s">
        <v>22</v>
      </c>
      <c r="OJT8" s="2" t="s">
        <v>23</v>
      </c>
      <c r="OJU8" s="2" t="s">
        <v>24</v>
      </c>
      <c r="OJV8" s="2" t="s">
        <v>25</v>
      </c>
      <c r="OJW8" s="2" t="s">
        <v>26</v>
      </c>
      <c r="OJX8" s="2" t="s">
        <v>27</v>
      </c>
      <c r="OJY8" s="2" t="s">
        <v>28</v>
      </c>
      <c r="OJZ8" s="2" t="s">
        <v>29</v>
      </c>
      <c r="OKA8" s="2" t="s">
        <v>30</v>
      </c>
      <c r="OKB8" s="2" t="s">
        <v>31</v>
      </c>
      <c r="OKC8" s="2" t="s">
        <v>32</v>
      </c>
      <c r="OKD8" s="2" t="s">
        <v>33</v>
      </c>
      <c r="OKE8" s="2" t="s">
        <v>34</v>
      </c>
      <c r="OKF8" s="2" t="s">
        <v>35</v>
      </c>
      <c r="OKG8" s="2" t="s">
        <v>36</v>
      </c>
      <c r="OKH8" s="2" t="s">
        <v>37</v>
      </c>
      <c r="OKI8" s="2" t="s">
        <v>38</v>
      </c>
      <c r="OKJ8" s="2" t="s">
        <v>39</v>
      </c>
      <c r="OKK8" s="2" t="s">
        <v>40</v>
      </c>
      <c r="OKL8" s="2" t="s">
        <v>41</v>
      </c>
      <c r="OKM8" s="2" t="s">
        <v>42</v>
      </c>
      <c r="OKN8" s="2" t="s">
        <v>43</v>
      </c>
      <c r="OKO8" s="2" t="s">
        <v>44</v>
      </c>
      <c r="OKP8" s="2" t="s">
        <v>45</v>
      </c>
      <c r="OKQ8" s="2" t="s">
        <v>46</v>
      </c>
      <c r="OKR8" s="2" t="s">
        <v>47</v>
      </c>
      <c r="OKS8" s="2" t="s">
        <v>48</v>
      </c>
      <c r="OKT8" s="2" t="s">
        <v>49</v>
      </c>
      <c r="OKU8" s="2" t="s">
        <v>50</v>
      </c>
      <c r="OKV8" s="2" t="s">
        <v>51</v>
      </c>
      <c r="OKW8" s="2" t="s">
        <v>52</v>
      </c>
      <c r="OKX8" s="2" t="s">
        <v>53</v>
      </c>
      <c r="OKY8" s="3" t="s">
        <v>54</v>
      </c>
      <c r="OKZ8" s="5" t="s">
        <v>55</v>
      </c>
      <c r="OLA8" s="5" t="s">
        <v>56</v>
      </c>
      <c r="OLB8" s="5" t="s">
        <v>57</v>
      </c>
      <c r="OLC8" s="5" t="s">
        <v>58</v>
      </c>
      <c r="OLD8" s="5" t="s">
        <v>59</v>
      </c>
      <c r="OLE8" s="4" t="s">
        <v>3396</v>
      </c>
      <c r="OLF8" s="4" t="s">
        <v>3397</v>
      </c>
      <c r="OLG8" s="4" t="s">
        <v>3398</v>
      </c>
      <c r="OLH8" s="46" t="s">
        <v>3399</v>
      </c>
      <c r="OLI8" s="1" t="s">
        <v>0</v>
      </c>
      <c r="OLJ8" s="2" t="s">
        <v>1</v>
      </c>
      <c r="OLK8" s="2" t="s">
        <v>2</v>
      </c>
      <c r="OLL8" s="2" t="s">
        <v>3</v>
      </c>
      <c r="OLM8" s="2" t="s">
        <v>4</v>
      </c>
      <c r="OLN8" s="2" t="s">
        <v>5</v>
      </c>
      <c r="OLO8" s="2" t="s">
        <v>6</v>
      </c>
      <c r="OLP8" s="2" t="s">
        <v>7</v>
      </c>
      <c r="OLQ8" s="2" t="s">
        <v>8</v>
      </c>
      <c r="OLR8" s="2" t="s">
        <v>9</v>
      </c>
      <c r="OLS8" s="3" t="s">
        <v>10</v>
      </c>
      <c r="OLT8" s="2" t="s">
        <v>11</v>
      </c>
      <c r="OLU8" s="2" t="s">
        <v>12</v>
      </c>
      <c r="OLV8" s="2" t="s">
        <v>13</v>
      </c>
      <c r="OLW8" s="2" t="s">
        <v>14</v>
      </c>
      <c r="OLX8" s="2" t="s">
        <v>15</v>
      </c>
      <c r="OLY8" s="4" t="s">
        <v>16</v>
      </c>
      <c r="OLZ8" s="2" t="s">
        <v>17</v>
      </c>
      <c r="OMA8" s="2" t="s">
        <v>18</v>
      </c>
      <c r="OMB8" s="2" t="s">
        <v>19</v>
      </c>
      <c r="OMC8" s="2" t="s">
        <v>20</v>
      </c>
      <c r="OMD8" s="2" t="s">
        <v>21</v>
      </c>
      <c r="OME8" s="2" t="s">
        <v>22</v>
      </c>
      <c r="OMF8" s="2" t="s">
        <v>23</v>
      </c>
      <c r="OMG8" s="2" t="s">
        <v>24</v>
      </c>
      <c r="OMH8" s="2" t="s">
        <v>25</v>
      </c>
      <c r="OMI8" s="2" t="s">
        <v>26</v>
      </c>
      <c r="OMJ8" s="2" t="s">
        <v>27</v>
      </c>
      <c r="OMK8" s="2" t="s">
        <v>28</v>
      </c>
      <c r="OML8" s="2" t="s">
        <v>29</v>
      </c>
      <c r="OMM8" s="2" t="s">
        <v>30</v>
      </c>
      <c r="OMN8" s="2" t="s">
        <v>31</v>
      </c>
      <c r="OMO8" s="2" t="s">
        <v>32</v>
      </c>
      <c r="OMP8" s="2" t="s">
        <v>33</v>
      </c>
      <c r="OMQ8" s="2" t="s">
        <v>34</v>
      </c>
      <c r="OMR8" s="2" t="s">
        <v>35</v>
      </c>
      <c r="OMS8" s="2" t="s">
        <v>36</v>
      </c>
      <c r="OMT8" s="2" t="s">
        <v>37</v>
      </c>
      <c r="OMU8" s="2" t="s">
        <v>38</v>
      </c>
      <c r="OMV8" s="2" t="s">
        <v>39</v>
      </c>
      <c r="OMW8" s="2" t="s">
        <v>40</v>
      </c>
      <c r="OMX8" s="2" t="s">
        <v>41</v>
      </c>
      <c r="OMY8" s="2" t="s">
        <v>42</v>
      </c>
      <c r="OMZ8" s="2" t="s">
        <v>43</v>
      </c>
      <c r="ONA8" s="2" t="s">
        <v>44</v>
      </c>
      <c r="ONB8" s="2" t="s">
        <v>45</v>
      </c>
      <c r="ONC8" s="2" t="s">
        <v>46</v>
      </c>
      <c r="OND8" s="2" t="s">
        <v>47</v>
      </c>
      <c r="ONE8" s="2" t="s">
        <v>48</v>
      </c>
      <c r="ONF8" s="2" t="s">
        <v>49</v>
      </c>
      <c r="ONG8" s="2" t="s">
        <v>50</v>
      </c>
      <c r="ONH8" s="2" t="s">
        <v>51</v>
      </c>
      <c r="ONI8" s="2" t="s">
        <v>52</v>
      </c>
      <c r="ONJ8" s="2" t="s">
        <v>53</v>
      </c>
      <c r="ONK8" s="3" t="s">
        <v>54</v>
      </c>
      <c r="ONL8" s="5" t="s">
        <v>55</v>
      </c>
      <c r="ONM8" s="5" t="s">
        <v>56</v>
      </c>
      <c r="ONN8" s="5" t="s">
        <v>57</v>
      </c>
      <c r="ONO8" s="5" t="s">
        <v>58</v>
      </c>
      <c r="ONP8" s="5" t="s">
        <v>59</v>
      </c>
      <c r="ONQ8" s="4" t="s">
        <v>3396</v>
      </c>
      <c r="ONR8" s="4" t="s">
        <v>3397</v>
      </c>
      <c r="ONS8" s="4" t="s">
        <v>3398</v>
      </c>
      <c r="ONT8" s="46" t="s">
        <v>3399</v>
      </c>
    </row>
    <row r="9" spans="1:10524" hidden="1" x14ac:dyDescent="0.25">
      <c r="A9" s="72" t="s">
        <v>646</v>
      </c>
      <c r="B9" s="11" t="s">
        <v>61</v>
      </c>
      <c r="C9" s="11" t="s">
        <v>62</v>
      </c>
      <c r="D9" s="11" t="s">
        <v>647</v>
      </c>
      <c r="E9" s="11" t="s">
        <v>648</v>
      </c>
      <c r="F9" s="11" t="s">
        <v>168</v>
      </c>
      <c r="G9" s="11" t="s">
        <v>648</v>
      </c>
      <c r="H9" s="11" t="s">
        <v>281</v>
      </c>
      <c r="I9" s="11" t="s">
        <v>66</v>
      </c>
      <c r="J9" s="11" t="s">
        <v>282</v>
      </c>
      <c r="K9" s="11">
        <v>2065.77</v>
      </c>
      <c r="L9" s="11" t="s">
        <v>67</v>
      </c>
      <c r="M9" s="11" t="s">
        <v>68</v>
      </c>
      <c r="N9" s="11" t="s">
        <v>160</v>
      </c>
      <c r="O9" s="12">
        <v>44461.460011574076</v>
      </c>
      <c r="P9" s="12">
        <v>45557.460011574076</v>
      </c>
      <c r="Q9" s="11" t="s">
        <v>70</v>
      </c>
      <c r="R9" s="12">
        <v>45557</v>
      </c>
      <c r="S9" s="11" t="s">
        <v>215</v>
      </c>
      <c r="T9" s="11" t="s">
        <v>104</v>
      </c>
      <c r="U9" s="11" t="s">
        <v>73</v>
      </c>
      <c r="V9" s="11" t="s">
        <v>73</v>
      </c>
      <c r="W9" s="11" t="s">
        <v>74</v>
      </c>
      <c r="X9" s="11" t="s">
        <v>75</v>
      </c>
      <c r="Y9" s="11" t="s">
        <v>122</v>
      </c>
      <c r="Z9" s="11" t="s">
        <v>649</v>
      </c>
      <c r="AA9" s="11" t="s">
        <v>78</v>
      </c>
      <c r="AB9" s="12"/>
      <c r="AC9" s="12"/>
      <c r="AD9" s="11"/>
      <c r="AE9" s="11" t="s">
        <v>78</v>
      </c>
      <c r="AF9" s="11" t="s">
        <v>78</v>
      </c>
      <c r="AG9" s="12"/>
      <c r="AH9" s="11" t="s">
        <v>78</v>
      </c>
      <c r="AI9" s="11" t="s">
        <v>78</v>
      </c>
      <c r="AJ9" s="11" t="b">
        <v>0</v>
      </c>
      <c r="AK9" s="11" t="s">
        <v>650</v>
      </c>
      <c r="AL9" s="11" t="b">
        <v>0</v>
      </c>
      <c r="AM9" s="11" t="b">
        <v>0</v>
      </c>
      <c r="AN9" s="11" t="b">
        <v>0</v>
      </c>
      <c r="AO9" s="11" t="b">
        <v>0</v>
      </c>
      <c r="AP9" s="11" t="b">
        <v>0</v>
      </c>
      <c r="AQ9" s="11" t="s">
        <v>84</v>
      </c>
      <c r="AR9" s="11" t="b">
        <v>0</v>
      </c>
      <c r="AS9" s="11" t="s">
        <v>317</v>
      </c>
      <c r="AT9" s="11" t="s">
        <v>78</v>
      </c>
      <c r="AU9" s="11" t="s">
        <v>78</v>
      </c>
      <c r="AV9" s="12">
        <v>44461</v>
      </c>
      <c r="AW9" s="11" t="s">
        <v>85</v>
      </c>
      <c r="AX9" s="11" t="s">
        <v>86</v>
      </c>
      <c r="AY9" s="11" t="s">
        <v>87</v>
      </c>
      <c r="AZ9" s="11" t="b">
        <v>0</v>
      </c>
      <c r="BA9" s="11">
        <v>6</v>
      </c>
      <c r="BB9" s="11">
        <v>6</v>
      </c>
      <c r="BC9" s="28">
        <v>3682</v>
      </c>
      <c r="BD9" s="11">
        <v>0</v>
      </c>
      <c r="BE9" s="28"/>
      <c r="BF9" s="54">
        <v>0</v>
      </c>
      <c r="BG9" s="28">
        <v>0</v>
      </c>
      <c r="BH9" s="28">
        <v>2065.77</v>
      </c>
      <c r="BI9" s="28">
        <v>939.03</v>
      </c>
      <c r="BJ9" s="28">
        <v>1028.24</v>
      </c>
      <c r="BK9" s="30">
        <f t="shared" ref="BK9:BK72" si="7">+BH9-BI9</f>
        <v>1126.74</v>
      </c>
      <c r="BL9" s="63">
        <f t="shared" ref="BL9:BL72" si="8">+(BK9/BH9)</f>
        <v>0.54543342192015565</v>
      </c>
      <c r="BM9" s="28">
        <v>136.16</v>
      </c>
      <c r="BN9" s="13">
        <v>0</v>
      </c>
      <c r="BO9" s="7" t="s">
        <v>6489</v>
      </c>
      <c r="BP9" s="7" t="s">
        <v>6490</v>
      </c>
      <c r="BQ9" s="7" t="s">
        <v>4167</v>
      </c>
      <c r="BR9" s="7" t="s">
        <v>6491</v>
      </c>
      <c r="BS9" s="7" t="s">
        <v>6492</v>
      </c>
      <c r="BT9" s="7" t="s">
        <v>6493</v>
      </c>
      <c r="BU9" s="7" t="s">
        <v>78</v>
      </c>
      <c r="BV9" s="7" t="s">
        <v>6494</v>
      </c>
      <c r="BW9" s="7" t="s">
        <v>78</v>
      </c>
      <c r="BX9" s="7" t="s">
        <v>78</v>
      </c>
      <c r="BY9" s="7">
        <v>0</v>
      </c>
      <c r="BZ9" s="7">
        <v>0</v>
      </c>
      <c r="CA9" s="7">
        <v>0</v>
      </c>
      <c r="CB9" s="7">
        <v>0</v>
      </c>
      <c r="CC9" s="7">
        <v>5</v>
      </c>
      <c r="CD9" s="9">
        <v>0</v>
      </c>
    </row>
    <row r="10" spans="1:10524" hidden="1" x14ac:dyDescent="0.25">
      <c r="A10" s="72" t="s">
        <v>3472</v>
      </c>
      <c r="B10" s="11" t="s">
        <v>1395</v>
      </c>
      <c r="C10" s="11" t="s">
        <v>1396</v>
      </c>
      <c r="D10" s="11" t="s">
        <v>3473</v>
      </c>
      <c r="E10" s="11" t="s">
        <v>3474</v>
      </c>
      <c r="F10" s="11" t="s">
        <v>64</v>
      </c>
      <c r="G10" s="11" t="s">
        <v>3474</v>
      </c>
      <c r="H10" s="11" t="s">
        <v>296</v>
      </c>
      <c r="I10" s="11" t="s">
        <v>1397</v>
      </c>
      <c r="J10" s="11" t="s">
        <v>2205</v>
      </c>
      <c r="K10" s="11">
        <v>728.81</v>
      </c>
      <c r="L10" s="11" t="s">
        <v>67</v>
      </c>
      <c r="M10" s="11" t="s">
        <v>3402</v>
      </c>
      <c r="N10" s="11" t="s">
        <v>69</v>
      </c>
      <c r="O10" s="12">
        <v>44462.46234953704</v>
      </c>
      <c r="P10" s="12">
        <v>45558.69122685185</v>
      </c>
      <c r="Q10" s="11" t="s">
        <v>70</v>
      </c>
      <c r="R10" s="12">
        <v>45558</v>
      </c>
      <c r="S10" s="11" t="s">
        <v>3475</v>
      </c>
      <c r="T10" s="11" t="s">
        <v>104</v>
      </c>
      <c r="U10" s="11" t="s">
        <v>3387</v>
      </c>
      <c r="V10" s="11" t="s">
        <v>3387</v>
      </c>
      <c r="W10" s="11" t="s">
        <v>287</v>
      </c>
      <c r="X10" s="11" t="s">
        <v>106</v>
      </c>
      <c r="Y10" s="11" t="s">
        <v>1958</v>
      </c>
      <c r="Z10" s="11" t="s">
        <v>3476</v>
      </c>
      <c r="AA10" s="11" t="s">
        <v>3477</v>
      </c>
      <c r="AB10" s="12"/>
      <c r="AC10" s="12"/>
      <c r="AD10" s="11"/>
      <c r="AE10" s="11" t="s">
        <v>78</v>
      </c>
      <c r="AF10" s="11" t="s">
        <v>78</v>
      </c>
      <c r="AG10" s="12"/>
      <c r="AH10" s="11" t="s">
        <v>3478</v>
      </c>
      <c r="AI10" s="11" t="s">
        <v>78</v>
      </c>
      <c r="AJ10" s="11" t="b">
        <v>0</v>
      </c>
      <c r="AK10" s="11" t="s">
        <v>4045</v>
      </c>
      <c r="AL10" s="11" t="b">
        <v>0</v>
      </c>
      <c r="AM10" s="11" t="b">
        <v>0</v>
      </c>
      <c r="AN10" s="11" t="b">
        <v>0</v>
      </c>
      <c r="AO10" s="11" t="b">
        <v>0</v>
      </c>
      <c r="AP10" s="11" t="b">
        <v>0</v>
      </c>
      <c r="AQ10" s="11" t="s">
        <v>84</v>
      </c>
      <c r="AR10" s="11" t="b">
        <v>0</v>
      </c>
      <c r="AS10" s="11" t="s">
        <v>1473</v>
      </c>
      <c r="AT10" s="11" t="s">
        <v>78</v>
      </c>
      <c r="AU10" s="11" t="s">
        <v>78</v>
      </c>
      <c r="AV10" s="12">
        <v>44470</v>
      </c>
      <c r="AW10" s="11" t="s">
        <v>85</v>
      </c>
      <c r="AX10" s="11" t="s">
        <v>86</v>
      </c>
      <c r="AY10" s="11" t="s">
        <v>87</v>
      </c>
      <c r="AZ10" s="11" t="b">
        <v>0</v>
      </c>
      <c r="BA10" s="11">
        <v>1</v>
      </c>
      <c r="BB10" s="11">
        <v>1</v>
      </c>
      <c r="BC10" s="28">
        <v>223.35</v>
      </c>
      <c r="BD10" s="11">
        <v>0</v>
      </c>
      <c r="BE10" s="28"/>
      <c r="BF10" s="54">
        <v>0</v>
      </c>
      <c r="BG10" s="28">
        <v>0</v>
      </c>
      <c r="BH10" s="28">
        <v>728.81</v>
      </c>
      <c r="BI10" s="28">
        <v>670.17</v>
      </c>
      <c r="BJ10" s="28">
        <v>753.9</v>
      </c>
      <c r="BK10" s="30">
        <f t="shared" si="7"/>
        <v>58.639999999999986</v>
      </c>
      <c r="BL10" s="62">
        <f t="shared" si="8"/>
        <v>8.0459927827554498E-2</v>
      </c>
      <c r="BM10" s="28">
        <v>167.54</v>
      </c>
      <c r="BN10" s="13">
        <v>0</v>
      </c>
      <c r="BO10" s="11" t="s">
        <v>4621</v>
      </c>
      <c r="BP10" s="11" t="s">
        <v>4622</v>
      </c>
      <c r="BQ10" s="11" t="s">
        <v>4101</v>
      </c>
      <c r="BR10" s="11" t="s">
        <v>504</v>
      </c>
      <c r="BS10" s="11" t="s">
        <v>4367</v>
      </c>
      <c r="BT10" s="11" t="s">
        <v>4368</v>
      </c>
      <c r="BU10" s="11" t="s">
        <v>78</v>
      </c>
      <c r="BV10" s="11" t="s">
        <v>4623</v>
      </c>
      <c r="BW10" s="11" t="s">
        <v>78</v>
      </c>
      <c r="BX10" s="11" t="s">
        <v>78</v>
      </c>
      <c r="BY10" s="11">
        <v>0</v>
      </c>
      <c r="BZ10" s="11">
        <v>0</v>
      </c>
      <c r="CA10" s="11">
        <v>0</v>
      </c>
      <c r="CB10" s="11">
        <v>0</v>
      </c>
      <c r="CC10" s="11">
        <v>1</v>
      </c>
      <c r="CD10" s="13">
        <v>0</v>
      </c>
    </row>
    <row r="11" spans="1:10524" hidden="1" x14ac:dyDescent="0.25">
      <c r="A11" s="73" t="s">
        <v>3697</v>
      </c>
      <c r="B11" s="7" t="s">
        <v>1395</v>
      </c>
      <c r="C11" s="7" t="s">
        <v>1396</v>
      </c>
      <c r="D11" s="7" t="s">
        <v>3415</v>
      </c>
      <c r="E11" s="7" t="s">
        <v>3406</v>
      </c>
      <c r="F11" s="7" t="s">
        <v>168</v>
      </c>
      <c r="G11" s="7" t="s">
        <v>3406</v>
      </c>
      <c r="H11" s="7" t="s">
        <v>281</v>
      </c>
      <c r="I11" s="7" t="s">
        <v>1397</v>
      </c>
      <c r="J11" s="7" t="s">
        <v>1406</v>
      </c>
      <c r="K11" s="7">
        <v>145.82</v>
      </c>
      <c r="L11" s="7" t="s">
        <v>67</v>
      </c>
      <c r="M11" s="7" t="s">
        <v>3402</v>
      </c>
      <c r="N11" s="7" t="s">
        <v>160</v>
      </c>
      <c r="O11" s="8">
        <v>44835.520150462966</v>
      </c>
      <c r="P11" s="8">
        <v>45566.520150462966</v>
      </c>
      <c r="Q11" s="7" t="s">
        <v>70</v>
      </c>
      <c r="R11" s="8">
        <v>45566</v>
      </c>
      <c r="S11" s="7" t="s">
        <v>91</v>
      </c>
      <c r="T11" s="7" t="s">
        <v>104</v>
      </c>
      <c r="U11" s="7" t="s">
        <v>3387</v>
      </c>
      <c r="V11" s="7" t="s">
        <v>3387</v>
      </c>
      <c r="W11" s="7" t="s">
        <v>74</v>
      </c>
      <c r="X11" s="7" t="s">
        <v>106</v>
      </c>
      <c r="Y11" s="7" t="s">
        <v>1421</v>
      </c>
      <c r="Z11" s="7" t="s">
        <v>3698</v>
      </c>
      <c r="AA11" s="7" t="s">
        <v>78</v>
      </c>
      <c r="AB11" s="8"/>
      <c r="AC11" s="8"/>
      <c r="AD11" s="7"/>
      <c r="AE11" s="7" t="s">
        <v>78</v>
      </c>
      <c r="AF11" s="7" t="s">
        <v>78</v>
      </c>
      <c r="AG11" s="8"/>
      <c r="AH11" s="7" t="s">
        <v>78</v>
      </c>
      <c r="AI11" s="7" t="s">
        <v>78</v>
      </c>
      <c r="AJ11" s="7" t="b">
        <v>0</v>
      </c>
      <c r="AK11" s="7" t="s">
        <v>4055</v>
      </c>
      <c r="AL11" s="7" t="b">
        <v>0</v>
      </c>
      <c r="AM11" s="7" t="b">
        <v>0</v>
      </c>
      <c r="AN11" s="7" t="b">
        <v>0</v>
      </c>
      <c r="AO11" s="7" t="b">
        <v>0</v>
      </c>
      <c r="AP11" s="7" t="b">
        <v>0</v>
      </c>
      <c r="AQ11" s="7" t="s">
        <v>96</v>
      </c>
      <c r="AR11" s="7" t="b">
        <v>0</v>
      </c>
      <c r="AS11" s="7" t="s">
        <v>710</v>
      </c>
      <c r="AT11" s="7" t="s">
        <v>78</v>
      </c>
      <c r="AU11" s="7" t="s">
        <v>78</v>
      </c>
      <c r="AV11" s="8">
        <v>44844</v>
      </c>
      <c r="AW11" s="7" t="s">
        <v>85</v>
      </c>
      <c r="AX11" s="7" t="s">
        <v>86</v>
      </c>
      <c r="AY11" s="7" t="s">
        <v>87</v>
      </c>
      <c r="AZ11" s="7" t="b">
        <v>0</v>
      </c>
      <c r="BA11" s="7">
        <v>4</v>
      </c>
      <c r="BB11" s="7">
        <v>2</v>
      </c>
      <c r="BC11" s="33">
        <v>1493.99</v>
      </c>
      <c r="BD11" s="7">
        <v>1</v>
      </c>
      <c r="BE11" s="33">
        <v>100</v>
      </c>
      <c r="BF11" s="55">
        <v>1</v>
      </c>
      <c r="BG11" s="33">
        <v>100</v>
      </c>
      <c r="BH11" s="33">
        <v>145.82</v>
      </c>
      <c r="BI11" s="33">
        <v>145.82</v>
      </c>
      <c r="BJ11" s="33">
        <v>166.65</v>
      </c>
      <c r="BK11" s="30">
        <f t="shared" si="7"/>
        <v>0</v>
      </c>
      <c r="BL11" s="62">
        <f t="shared" si="8"/>
        <v>0</v>
      </c>
      <c r="BM11" s="33">
        <v>48.13</v>
      </c>
      <c r="BN11" s="9">
        <v>0</v>
      </c>
      <c r="BO11" s="7" t="s">
        <v>5636</v>
      </c>
      <c r="BP11" s="7" t="s">
        <v>5637</v>
      </c>
      <c r="BQ11" s="7" t="s">
        <v>4101</v>
      </c>
      <c r="BR11" s="7" t="s">
        <v>504</v>
      </c>
      <c r="BS11" s="7" t="s">
        <v>4120</v>
      </c>
      <c r="BT11" s="7" t="s">
        <v>4110</v>
      </c>
      <c r="BU11" s="7" t="s">
        <v>78</v>
      </c>
      <c r="BV11" s="7" t="s">
        <v>5638</v>
      </c>
      <c r="BW11" s="7" t="s">
        <v>78</v>
      </c>
      <c r="BX11" s="7" t="s">
        <v>78</v>
      </c>
      <c r="BY11" s="7">
        <v>0</v>
      </c>
      <c r="BZ11" s="7">
        <v>0</v>
      </c>
      <c r="CA11" s="7">
        <v>0</v>
      </c>
      <c r="CB11" s="7">
        <v>1</v>
      </c>
      <c r="CC11" s="7">
        <v>0</v>
      </c>
      <c r="CD11" s="9">
        <v>0</v>
      </c>
    </row>
    <row r="12" spans="1:10524" hidden="1" x14ac:dyDescent="0.25">
      <c r="A12" s="72" t="s">
        <v>3414</v>
      </c>
      <c r="B12" s="11" t="s">
        <v>1736</v>
      </c>
      <c r="C12" s="11" t="s">
        <v>1737</v>
      </c>
      <c r="D12" s="11" t="s">
        <v>3415</v>
      </c>
      <c r="E12" s="11" t="s">
        <v>3406</v>
      </c>
      <c r="F12" s="11" t="s">
        <v>168</v>
      </c>
      <c r="G12" s="11" t="s">
        <v>3406</v>
      </c>
      <c r="H12" s="11" t="s">
        <v>1767</v>
      </c>
      <c r="I12" s="11" t="s">
        <v>1724</v>
      </c>
      <c r="J12" s="11"/>
      <c r="K12" s="11">
        <v>10073.16</v>
      </c>
      <c r="L12" s="11" t="s">
        <v>67</v>
      </c>
      <c r="M12" s="11" t="s">
        <v>3402</v>
      </c>
      <c r="N12" s="11" t="s">
        <v>160</v>
      </c>
      <c r="O12" s="12">
        <v>43101</v>
      </c>
      <c r="P12" s="12">
        <v>45291.486388888887</v>
      </c>
      <c r="Q12" s="11" t="s">
        <v>70</v>
      </c>
      <c r="R12" s="12">
        <v>45260</v>
      </c>
      <c r="S12" s="11" t="s">
        <v>91</v>
      </c>
      <c r="T12" s="11" t="s">
        <v>514</v>
      </c>
      <c r="U12" s="11" t="s">
        <v>3387</v>
      </c>
      <c r="V12" s="11" t="s">
        <v>3387</v>
      </c>
      <c r="W12" s="11" t="s">
        <v>74</v>
      </c>
      <c r="X12" s="11" t="s">
        <v>106</v>
      </c>
      <c r="Y12" s="11" t="s">
        <v>1729</v>
      </c>
      <c r="Z12" s="11" t="s">
        <v>3416</v>
      </c>
      <c r="AA12" s="11" t="s">
        <v>78</v>
      </c>
      <c r="AB12" s="12"/>
      <c r="AC12" s="12"/>
      <c r="AD12" s="11"/>
      <c r="AE12" s="11" t="s">
        <v>78</v>
      </c>
      <c r="AF12" s="11" t="s">
        <v>78</v>
      </c>
      <c r="AG12" s="12"/>
      <c r="AH12" s="11" t="s">
        <v>3417</v>
      </c>
      <c r="AI12" s="11" t="s">
        <v>78</v>
      </c>
      <c r="AJ12" s="11" t="b">
        <v>0</v>
      </c>
      <c r="AK12" s="11" t="s">
        <v>4022</v>
      </c>
      <c r="AL12" s="11" t="b">
        <v>0</v>
      </c>
      <c r="AM12" s="11" t="b">
        <v>0</v>
      </c>
      <c r="AN12" s="11" t="b">
        <v>0</v>
      </c>
      <c r="AO12" s="11" t="b">
        <v>0</v>
      </c>
      <c r="AP12" s="11" t="b">
        <v>0</v>
      </c>
      <c r="AQ12" s="11" t="s">
        <v>96</v>
      </c>
      <c r="AR12" s="11" t="b">
        <v>0</v>
      </c>
      <c r="AS12" s="11" t="s">
        <v>1771</v>
      </c>
      <c r="AT12" s="11" t="s">
        <v>78</v>
      </c>
      <c r="AU12" s="11" t="s">
        <v>78</v>
      </c>
      <c r="AV12" s="12">
        <v>43125</v>
      </c>
      <c r="AW12" s="11" t="s">
        <v>85</v>
      </c>
      <c r="AX12" s="11" t="s">
        <v>86</v>
      </c>
      <c r="AY12" s="11" t="s">
        <v>87</v>
      </c>
      <c r="AZ12" s="11" t="b">
        <v>0</v>
      </c>
      <c r="BA12" s="11">
        <v>20</v>
      </c>
      <c r="BB12" s="11">
        <v>20</v>
      </c>
      <c r="BC12" s="28">
        <v>10712</v>
      </c>
      <c r="BD12" s="11">
        <v>2</v>
      </c>
      <c r="BE12" s="28">
        <v>1569.6</v>
      </c>
      <c r="BF12" s="54">
        <v>2</v>
      </c>
      <c r="BG12" s="28">
        <v>1569.6</v>
      </c>
      <c r="BH12" s="28">
        <v>10073.16</v>
      </c>
      <c r="BI12" s="28">
        <v>9756.65</v>
      </c>
      <c r="BJ12" s="28">
        <v>9775.8799999999992</v>
      </c>
      <c r="BK12" s="30">
        <f t="shared" si="7"/>
        <v>316.51000000000022</v>
      </c>
      <c r="BL12" s="62">
        <f t="shared" si="8"/>
        <v>3.1421123063666241E-2</v>
      </c>
      <c r="BM12" s="28">
        <v>487.89</v>
      </c>
      <c r="BN12" s="13">
        <v>0</v>
      </c>
      <c r="BO12" s="11" t="s">
        <v>5636</v>
      </c>
      <c r="BP12" s="11" t="s">
        <v>5637</v>
      </c>
      <c r="BQ12" s="11" t="s">
        <v>4101</v>
      </c>
      <c r="BR12" s="11" t="s">
        <v>504</v>
      </c>
      <c r="BS12" s="11" t="s">
        <v>4120</v>
      </c>
      <c r="BT12" s="11" t="s">
        <v>4110</v>
      </c>
      <c r="BU12" s="11" t="s">
        <v>78</v>
      </c>
      <c r="BV12" s="11" t="s">
        <v>5638</v>
      </c>
      <c r="BW12" s="11" t="s">
        <v>78</v>
      </c>
      <c r="BX12" s="11" t="s">
        <v>78</v>
      </c>
      <c r="BY12" s="11">
        <v>1</v>
      </c>
      <c r="BZ12" s="11">
        <v>0</v>
      </c>
      <c r="CA12" s="11">
        <v>0</v>
      </c>
      <c r="CB12" s="11">
        <v>0</v>
      </c>
      <c r="CC12" s="11">
        <v>0</v>
      </c>
      <c r="CD12" s="13">
        <v>0</v>
      </c>
    </row>
    <row r="13" spans="1:10524" hidden="1" x14ac:dyDescent="0.25">
      <c r="A13" s="72" t="s">
        <v>1527</v>
      </c>
      <c r="B13" s="11" t="s">
        <v>1299</v>
      </c>
      <c r="C13" s="11" t="s">
        <v>1300</v>
      </c>
      <c r="D13" s="11" t="s">
        <v>1528</v>
      </c>
      <c r="E13" s="11" t="s">
        <v>1529</v>
      </c>
      <c r="F13" s="11" t="s">
        <v>64</v>
      </c>
      <c r="G13" s="11" t="s">
        <v>1529</v>
      </c>
      <c r="H13" s="11" t="s">
        <v>1523</v>
      </c>
      <c r="I13" s="11" t="s">
        <v>1303</v>
      </c>
      <c r="J13" s="11"/>
      <c r="K13" s="11">
        <v>1244.8800000000001</v>
      </c>
      <c r="L13" s="11" t="s">
        <v>67</v>
      </c>
      <c r="M13" s="11" t="s">
        <v>68</v>
      </c>
      <c r="N13" s="11" t="s">
        <v>69</v>
      </c>
      <c r="O13" s="12">
        <v>35417</v>
      </c>
      <c r="P13" s="12">
        <v>45278</v>
      </c>
      <c r="Q13" s="11" t="s">
        <v>70</v>
      </c>
      <c r="R13" s="12">
        <v>45248</v>
      </c>
      <c r="S13" s="11" t="s">
        <v>91</v>
      </c>
      <c r="T13" s="11" t="s">
        <v>514</v>
      </c>
      <c r="U13" s="11" t="s">
        <v>73</v>
      </c>
      <c r="V13" s="11" t="s">
        <v>73</v>
      </c>
      <c r="W13" s="11" t="s">
        <v>74</v>
      </c>
      <c r="X13" s="11" t="s">
        <v>106</v>
      </c>
      <c r="Y13" s="11" t="s">
        <v>1305</v>
      </c>
      <c r="Z13" s="11" t="s">
        <v>1530</v>
      </c>
      <c r="AA13" s="11" t="s">
        <v>78</v>
      </c>
      <c r="AB13" s="12"/>
      <c r="AC13" s="12"/>
      <c r="AD13" s="11"/>
      <c r="AE13" s="11" t="s">
        <v>78</v>
      </c>
      <c r="AF13" s="11" t="s">
        <v>78</v>
      </c>
      <c r="AG13" s="12"/>
      <c r="AH13" s="11" t="s">
        <v>78</v>
      </c>
      <c r="AI13" s="11" t="s">
        <v>78</v>
      </c>
      <c r="AJ13" s="11" t="b">
        <v>1</v>
      </c>
      <c r="AK13" s="11" t="s">
        <v>1531</v>
      </c>
      <c r="AL13" s="11" t="b">
        <v>0</v>
      </c>
      <c r="AM13" s="11" t="b">
        <v>0</v>
      </c>
      <c r="AN13" s="11" t="b">
        <v>0</v>
      </c>
      <c r="AO13" s="11" t="b">
        <v>0</v>
      </c>
      <c r="AP13" s="11" t="b">
        <v>0</v>
      </c>
      <c r="AQ13" s="11" t="s">
        <v>96</v>
      </c>
      <c r="AR13" s="11" t="b">
        <v>0</v>
      </c>
      <c r="AS13" s="11" t="s">
        <v>78</v>
      </c>
      <c r="AT13" s="11" t="s">
        <v>78</v>
      </c>
      <c r="AU13" s="11" t="s">
        <v>78</v>
      </c>
      <c r="AV13" s="12">
        <v>35734</v>
      </c>
      <c r="AW13" s="11" t="s">
        <v>85</v>
      </c>
      <c r="AX13" s="11" t="s">
        <v>86</v>
      </c>
      <c r="AY13" s="11" t="s">
        <v>87</v>
      </c>
      <c r="AZ13" s="11" t="b">
        <v>0</v>
      </c>
      <c r="BA13" s="11">
        <v>1</v>
      </c>
      <c r="BB13" s="11">
        <v>0</v>
      </c>
      <c r="BC13" s="28">
        <v>0</v>
      </c>
      <c r="BD13" s="11">
        <v>0</v>
      </c>
      <c r="BE13" s="28"/>
      <c r="BF13" s="54">
        <v>0</v>
      </c>
      <c r="BG13" s="28">
        <v>0</v>
      </c>
      <c r="BH13" s="28">
        <v>1244.8800000000001</v>
      </c>
      <c r="BI13" s="28">
        <v>1230.06</v>
      </c>
      <c r="BJ13" s="28">
        <v>1267.0899999999999</v>
      </c>
      <c r="BK13" s="30">
        <f t="shared" si="7"/>
        <v>14.820000000000164</v>
      </c>
      <c r="BL13" s="62">
        <f t="shared" si="8"/>
        <v>1.1904761904762036E-2</v>
      </c>
      <c r="BM13" s="28">
        <v>61.53</v>
      </c>
      <c r="BN13" s="13">
        <v>0</v>
      </c>
      <c r="BO13" s="11" t="s">
        <v>4107</v>
      </c>
      <c r="BP13" s="11" t="s">
        <v>4108</v>
      </c>
      <c r="BQ13" s="11" t="s">
        <v>4101</v>
      </c>
      <c r="BR13" s="11" t="s">
        <v>504</v>
      </c>
      <c r="BS13" s="11" t="s">
        <v>4109</v>
      </c>
      <c r="BT13" s="11" t="s">
        <v>4110</v>
      </c>
      <c r="BU13" s="11" t="s">
        <v>4111</v>
      </c>
      <c r="BV13" s="11" t="s">
        <v>4112</v>
      </c>
      <c r="BW13" s="11" t="s">
        <v>78</v>
      </c>
      <c r="BX13" s="11" t="s">
        <v>78</v>
      </c>
      <c r="BY13" s="11">
        <v>0</v>
      </c>
      <c r="BZ13" s="11">
        <v>0</v>
      </c>
      <c r="CA13" s="11">
        <v>0</v>
      </c>
      <c r="CB13" s="11">
        <v>0</v>
      </c>
      <c r="CC13" s="11">
        <v>0</v>
      </c>
      <c r="CD13" s="13">
        <v>0</v>
      </c>
    </row>
    <row r="14" spans="1:10524" hidden="1" x14ac:dyDescent="0.25">
      <c r="A14" s="72" t="s">
        <v>1532</v>
      </c>
      <c r="B14" s="11" t="s">
        <v>1299</v>
      </c>
      <c r="C14" s="11" t="s">
        <v>1300</v>
      </c>
      <c r="D14" s="11" t="s">
        <v>1533</v>
      </c>
      <c r="E14" s="11" t="s">
        <v>1533</v>
      </c>
      <c r="F14" s="11" t="s">
        <v>64</v>
      </c>
      <c r="G14" s="11" t="s">
        <v>1533</v>
      </c>
      <c r="H14" s="11" t="s">
        <v>1523</v>
      </c>
      <c r="I14" s="11" t="s">
        <v>1303</v>
      </c>
      <c r="J14" s="11"/>
      <c r="K14" s="11">
        <v>2489.7600000000002</v>
      </c>
      <c r="L14" s="11" t="s">
        <v>67</v>
      </c>
      <c r="M14" s="11" t="s">
        <v>68</v>
      </c>
      <c r="N14" s="11" t="s">
        <v>69</v>
      </c>
      <c r="O14" s="12">
        <v>35429</v>
      </c>
      <c r="P14" s="12">
        <v>45319</v>
      </c>
      <c r="Q14" s="11" t="s">
        <v>70</v>
      </c>
      <c r="R14" s="12">
        <v>45258</v>
      </c>
      <c r="S14" s="11" t="s">
        <v>91</v>
      </c>
      <c r="T14" s="11" t="s">
        <v>514</v>
      </c>
      <c r="U14" s="11" t="s">
        <v>73</v>
      </c>
      <c r="V14" s="11" t="s">
        <v>73</v>
      </c>
      <c r="W14" s="11" t="s">
        <v>74</v>
      </c>
      <c r="X14" s="11" t="s">
        <v>106</v>
      </c>
      <c r="Y14" s="11" t="s">
        <v>1524</v>
      </c>
      <c r="Z14" s="11" t="s">
        <v>1534</v>
      </c>
      <c r="AA14" s="11" t="s">
        <v>78</v>
      </c>
      <c r="AB14" s="12"/>
      <c r="AC14" s="12"/>
      <c r="AD14" s="11"/>
      <c r="AE14" s="11" t="s">
        <v>78</v>
      </c>
      <c r="AF14" s="11" t="s">
        <v>78</v>
      </c>
      <c r="AG14" s="12"/>
      <c r="AH14" s="11" t="s">
        <v>78</v>
      </c>
      <c r="AI14" s="11" t="s">
        <v>78</v>
      </c>
      <c r="AJ14" s="11" t="b">
        <v>1</v>
      </c>
      <c r="AK14" s="11" t="s">
        <v>1535</v>
      </c>
      <c r="AL14" s="11" t="b">
        <v>0</v>
      </c>
      <c r="AM14" s="11" t="b">
        <v>0</v>
      </c>
      <c r="AN14" s="11" t="b">
        <v>0</v>
      </c>
      <c r="AO14" s="11" t="b">
        <v>0</v>
      </c>
      <c r="AP14" s="11" t="b">
        <v>0</v>
      </c>
      <c r="AQ14" s="11" t="s">
        <v>96</v>
      </c>
      <c r="AR14" s="11" t="b">
        <v>0</v>
      </c>
      <c r="AS14" s="11" t="s">
        <v>78</v>
      </c>
      <c r="AT14" s="11" t="s">
        <v>78</v>
      </c>
      <c r="AU14" s="11" t="s">
        <v>78</v>
      </c>
      <c r="AV14" s="12">
        <v>35774</v>
      </c>
      <c r="AW14" s="11" t="s">
        <v>85</v>
      </c>
      <c r="AX14" s="11" t="s">
        <v>86</v>
      </c>
      <c r="AY14" s="11" t="s">
        <v>87</v>
      </c>
      <c r="AZ14" s="11" t="b">
        <v>0</v>
      </c>
      <c r="BA14" s="11">
        <v>0</v>
      </c>
      <c r="BB14" s="11">
        <v>0</v>
      </c>
      <c r="BC14" s="28"/>
      <c r="BD14" s="11">
        <v>0</v>
      </c>
      <c r="BE14" s="28"/>
      <c r="BF14" s="54">
        <v>0</v>
      </c>
      <c r="BG14" s="28">
        <v>0</v>
      </c>
      <c r="BH14" s="28">
        <v>2489.7600000000002</v>
      </c>
      <c r="BI14" s="28">
        <v>2460.12</v>
      </c>
      <c r="BJ14" s="28">
        <v>2534.21</v>
      </c>
      <c r="BK14" s="30">
        <f t="shared" si="7"/>
        <v>29.640000000000327</v>
      </c>
      <c r="BL14" s="62">
        <f t="shared" si="8"/>
        <v>1.1904761904762036E-2</v>
      </c>
      <c r="BM14" s="28">
        <v>122.97</v>
      </c>
      <c r="BN14" s="13">
        <v>0</v>
      </c>
      <c r="BO14" s="7" t="s">
        <v>4113</v>
      </c>
      <c r="BP14" s="7" t="s">
        <v>4114</v>
      </c>
      <c r="BQ14" s="7" t="s">
        <v>4101</v>
      </c>
      <c r="BR14" s="7" t="s">
        <v>504</v>
      </c>
      <c r="BS14" s="7" t="s">
        <v>2293</v>
      </c>
      <c r="BT14" s="7" t="s">
        <v>4115</v>
      </c>
      <c r="BU14" s="7" t="s">
        <v>4116</v>
      </c>
      <c r="BV14" s="7" t="s">
        <v>4117</v>
      </c>
      <c r="BW14" s="7" t="s">
        <v>78</v>
      </c>
      <c r="BX14" s="7" t="s">
        <v>78</v>
      </c>
      <c r="BY14" s="7">
        <v>0</v>
      </c>
      <c r="BZ14" s="7">
        <v>0</v>
      </c>
      <c r="CA14" s="7">
        <v>0</v>
      </c>
      <c r="CB14" s="7">
        <v>0</v>
      </c>
      <c r="CC14" s="7">
        <v>0</v>
      </c>
      <c r="CD14" s="9">
        <v>0</v>
      </c>
    </row>
    <row r="15" spans="1:10524" hidden="1" x14ac:dyDescent="0.25">
      <c r="A15" s="72" t="s">
        <v>154</v>
      </c>
      <c r="B15" s="11" t="s">
        <v>155</v>
      </c>
      <c r="C15" s="11" t="s">
        <v>156</v>
      </c>
      <c r="D15" s="11" t="s">
        <v>157</v>
      </c>
      <c r="E15" s="11" t="s">
        <v>157</v>
      </c>
      <c r="F15" s="11" t="s">
        <v>158</v>
      </c>
      <c r="G15" s="11" t="s">
        <v>157</v>
      </c>
      <c r="H15" s="11" t="s">
        <v>102</v>
      </c>
      <c r="I15" s="11" t="s">
        <v>159</v>
      </c>
      <c r="J15" s="11"/>
      <c r="K15" s="11">
        <v>295.69</v>
      </c>
      <c r="L15" s="11" t="s">
        <v>67</v>
      </c>
      <c r="M15" s="11" t="s">
        <v>68</v>
      </c>
      <c r="N15" s="11" t="s">
        <v>160</v>
      </c>
      <c r="O15" s="12">
        <v>38119</v>
      </c>
      <c r="P15" s="12">
        <v>45424</v>
      </c>
      <c r="Q15" s="11" t="s">
        <v>70</v>
      </c>
      <c r="R15" s="12">
        <v>45424</v>
      </c>
      <c r="S15" s="11" t="s">
        <v>91</v>
      </c>
      <c r="T15" s="11" t="s">
        <v>104</v>
      </c>
      <c r="U15" s="11" t="s">
        <v>73</v>
      </c>
      <c r="V15" s="11" t="s">
        <v>73</v>
      </c>
      <c r="W15" s="11" t="s">
        <v>74</v>
      </c>
      <c r="X15" s="11" t="s">
        <v>115</v>
      </c>
      <c r="Y15" s="11" t="s">
        <v>161</v>
      </c>
      <c r="Z15" s="11" t="s">
        <v>162</v>
      </c>
      <c r="AA15" s="11" t="s">
        <v>78</v>
      </c>
      <c r="AB15" s="12"/>
      <c r="AC15" s="12"/>
      <c r="AD15" s="11"/>
      <c r="AE15" s="11" t="s">
        <v>78</v>
      </c>
      <c r="AF15" s="11" t="s">
        <v>78</v>
      </c>
      <c r="AG15" s="12"/>
      <c r="AH15" s="11" t="s">
        <v>78</v>
      </c>
      <c r="AI15" s="11" t="s">
        <v>78</v>
      </c>
      <c r="AJ15" s="11" t="b">
        <v>1</v>
      </c>
      <c r="AK15" s="11" t="s">
        <v>163</v>
      </c>
      <c r="AL15" s="11" t="b">
        <v>0</v>
      </c>
      <c r="AM15" s="11" t="b">
        <v>0</v>
      </c>
      <c r="AN15" s="11" t="b">
        <v>0</v>
      </c>
      <c r="AO15" s="11" t="b">
        <v>0</v>
      </c>
      <c r="AP15" s="11" t="b">
        <v>0</v>
      </c>
      <c r="AQ15" s="11" t="s">
        <v>96</v>
      </c>
      <c r="AR15" s="11" t="b">
        <v>0</v>
      </c>
      <c r="AS15" s="11" t="s">
        <v>78</v>
      </c>
      <c r="AT15" s="11" t="s">
        <v>78</v>
      </c>
      <c r="AU15" s="11" t="s">
        <v>78</v>
      </c>
      <c r="AV15" s="12">
        <v>38156</v>
      </c>
      <c r="AW15" s="11" t="s">
        <v>85</v>
      </c>
      <c r="AX15" s="11" t="s">
        <v>86</v>
      </c>
      <c r="AY15" s="11" t="s">
        <v>87</v>
      </c>
      <c r="AZ15" s="11" t="b">
        <v>0</v>
      </c>
      <c r="BA15" s="11">
        <v>0</v>
      </c>
      <c r="BB15" s="11">
        <v>0</v>
      </c>
      <c r="BC15" s="28"/>
      <c r="BD15" s="11">
        <v>0</v>
      </c>
      <c r="BE15" s="28"/>
      <c r="BF15" s="54">
        <v>0</v>
      </c>
      <c r="BG15" s="28">
        <v>0</v>
      </c>
      <c r="BH15" s="28">
        <v>295.69</v>
      </c>
      <c r="BI15" s="28">
        <v>295.69</v>
      </c>
      <c r="BJ15" s="28">
        <v>319.79000000000002</v>
      </c>
      <c r="BK15" s="30">
        <f t="shared" si="7"/>
        <v>0</v>
      </c>
      <c r="BL15" s="62">
        <f t="shared" si="8"/>
        <v>0</v>
      </c>
      <c r="BM15" s="28">
        <v>59.14</v>
      </c>
      <c r="BN15" s="13">
        <v>0</v>
      </c>
      <c r="BO15" s="7" t="s">
        <v>4237</v>
      </c>
      <c r="BP15" s="7" t="s">
        <v>4238</v>
      </c>
      <c r="BQ15" s="7" t="s">
        <v>4101</v>
      </c>
      <c r="BR15" s="7" t="s">
        <v>4239</v>
      </c>
      <c r="BS15" s="7" t="s">
        <v>4240</v>
      </c>
      <c r="BT15" s="7" t="s">
        <v>4241</v>
      </c>
      <c r="BU15" s="7" t="s">
        <v>78</v>
      </c>
      <c r="BV15" s="7" t="s">
        <v>4242</v>
      </c>
      <c r="BW15" s="7" t="s">
        <v>78</v>
      </c>
      <c r="BX15" s="7" t="s">
        <v>78</v>
      </c>
      <c r="BY15" s="7">
        <v>0</v>
      </c>
      <c r="BZ15" s="7">
        <v>0</v>
      </c>
      <c r="CA15" s="7">
        <v>0</v>
      </c>
      <c r="CB15" s="7">
        <v>0</v>
      </c>
      <c r="CC15" s="7">
        <v>0</v>
      </c>
      <c r="CD15" s="9">
        <v>0</v>
      </c>
    </row>
    <row r="16" spans="1:10524" hidden="1" x14ac:dyDescent="0.25">
      <c r="A16" s="72" t="s">
        <v>1896</v>
      </c>
      <c r="B16" s="11" t="s">
        <v>1395</v>
      </c>
      <c r="C16" s="11" t="s">
        <v>1396</v>
      </c>
      <c r="D16" s="11" t="s">
        <v>1897</v>
      </c>
      <c r="E16" s="11" t="s">
        <v>1897</v>
      </c>
      <c r="F16" s="11" t="s">
        <v>64</v>
      </c>
      <c r="G16" s="11" t="s">
        <v>1897</v>
      </c>
      <c r="H16" s="11" t="s">
        <v>532</v>
      </c>
      <c r="I16" s="11" t="s">
        <v>1397</v>
      </c>
      <c r="J16" s="11"/>
      <c r="K16" s="11">
        <v>385.28</v>
      </c>
      <c r="L16" s="11" t="s">
        <v>67</v>
      </c>
      <c r="M16" s="11" t="s">
        <v>68</v>
      </c>
      <c r="N16" s="11" t="s">
        <v>69</v>
      </c>
      <c r="O16" s="12">
        <v>39600</v>
      </c>
      <c r="P16" s="12">
        <v>45444</v>
      </c>
      <c r="Q16" s="11" t="s">
        <v>70</v>
      </c>
      <c r="R16" s="12">
        <v>45444</v>
      </c>
      <c r="S16" s="11" t="s">
        <v>91</v>
      </c>
      <c r="T16" s="11" t="s">
        <v>104</v>
      </c>
      <c r="U16" s="11" t="s">
        <v>73</v>
      </c>
      <c r="V16" s="11" t="s">
        <v>73</v>
      </c>
      <c r="W16" s="11" t="s">
        <v>135</v>
      </c>
      <c r="X16" s="11" t="s">
        <v>106</v>
      </c>
      <c r="Y16" s="11" t="s">
        <v>1398</v>
      </c>
      <c r="Z16" s="11" t="s">
        <v>1898</v>
      </c>
      <c r="AA16" s="11" t="s">
        <v>78</v>
      </c>
      <c r="AB16" s="12"/>
      <c r="AC16" s="12"/>
      <c r="AD16" s="11"/>
      <c r="AE16" s="11" t="s">
        <v>78</v>
      </c>
      <c r="AF16" s="11" t="s">
        <v>78</v>
      </c>
      <c r="AG16" s="12"/>
      <c r="AH16" s="11" t="s">
        <v>78</v>
      </c>
      <c r="AI16" s="11" t="s">
        <v>78</v>
      </c>
      <c r="AJ16" s="11" t="b">
        <v>1</v>
      </c>
      <c r="AK16" s="11" t="s">
        <v>1899</v>
      </c>
      <c r="AL16" s="11" t="b">
        <v>0</v>
      </c>
      <c r="AM16" s="11" t="b">
        <v>0</v>
      </c>
      <c r="AN16" s="11" t="b">
        <v>0</v>
      </c>
      <c r="AO16" s="11" t="b">
        <v>0</v>
      </c>
      <c r="AP16" s="11" t="b">
        <v>0</v>
      </c>
      <c r="AQ16" s="11" t="s">
        <v>96</v>
      </c>
      <c r="AR16" s="11" t="b">
        <v>0</v>
      </c>
      <c r="AS16" s="11" t="s">
        <v>78</v>
      </c>
      <c r="AT16" s="11" t="s">
        <v>78</v>
      </c>
      <c r="AU16" s="11" t="s">
        <v>78</v>
      </c>
      <c r="AV16" s="12">
        <v>39835</v>
      </c>
      <c r="AW16" s="11" t="s">
        <v>85</v>
      </c>
      <c r="AX16" s="11" t="s">
        <v>86</v>
      </c>
      <c r="AY16" s="11" t="s">
        <v>87</v>
      </c>
      <c r="AZ16" s="11" t="b">
        <v>0</v>
      </c>
      <c r="BA16" s="11">
        <v>1</v>
      </c>
      <c r="BB16" s="11">
        <v>1</v>
      </c>
      <c r="BC16" s="28">
        <v>58.84</v>
      </c>
      <c r="BD16" s="11">
        <v>0</v>
      </c>
      <c r="BE16" s="28"/>
      <c r="BF16" s="54">
        <v>0</v>
      </c>
      <c r="BG16" s="28">
        <v>0</v>
      </c>
      <c r="BH16" s="28">
        <v>385.28</v>
      </c>
      <c r="BI16" s="28">
        <v>385.28</v>
      </c>
      <c r="BJ16" s="28">
        <v>435.58</v>
      </c>
      <c r="BK16" s="30">
        <f t="shared" si="7"/>
        <v>0</v>
      </c>
      <c r="BL16" s="62">
        <f t="shared" si="8"/>
        <v>0</v>
      </c>
      <c r="BM16" s="28">
        <v>96.32</v>
      </c>
      <c r="BN16" s="13">
        <v>0</v>
      </c>
      <c r="BO16" s="11" t="s">
        <v>4303</v>
      </c>
      <c r="BP16" s="11" t="s">
        <v>4304</v>
      </c>
      <c r="BQ16" s="11" t="s">
        <v>4101</v>
      </c>
      <c r="BR16" s="11" t="s">
        <v>4305</v>
      </c>
      <c r="BS16" s="11" t="s">
        <v>4109</v>
      </c>
      <c r="BT16" s="11" t="s">
        <v>4306</v>
      </c>
      <c r="BU16" s="11" t="s">
        <v>4307</v>
      </c>
      <c r="BV16" s="11" t="s">
        <v>4308</v>
      </c>
      <c r="BW16" s="11" t="s">
        <v>78</v>
      </c>
      <c r="BX16" s="11" t="s">
        <v>78</v>
      </c>
      <c r="BY16" s="11">
        <v>0</v>
      </c>
      <c r="BZ16" s="11">
        <v>0</v>
      </c>
      <c r="CA16" s="11">
        <v>0</v>
      </c>
      <c r="CB16" s="11">
        <v>0</v>
      </c>
      <c r="CC16" s="11">
        <v>0</v>
      </c>
      <c r="CD16" s="13">
        <v>0</v>
      </c>
    </row>
    <row r="17" spans="1:82" hidden="1" x14ac:dyDescent="0.25">
      <c r="A17" s="73" t="s">
        <v>1563</v>
      </c>
      <c r="B17" s="7" t="s">
        <v>1299</v>
      </c>
      <c r="C17" s="7" t="s">
        <v>1300</v>
      </c>
      <c r="D17" s="7" t="s">
        <v>1375</v>
      </c>
      <c r="E17" s="7" t="s">
        <v>1375</v>
      </c>
      <c r="F17" s="7" t="s">
        <v>64</v>
      </c>
      <c r="G17" s="7" t="s">
        <v>1375</v>
      </c>
      <c r="H17" s="7" t="s">
        <v>532</v>
      </c>
      <c r="I17" s="7" t="s">
        <v>1303</v>
      </c>
      <c r="J17" s="7"/>
      <c r="K17" s="7">
        <v>691.17</v>
      </c>
      <c r="L17" s="7" t="s">
        <v>67</v>
      </c>
      <c r="M17" s="7" t="s">
        <v>68</v>
      </c>
      <c r="N17" s="7" t="s">
        <v>69</v>
      </c>
      <c r="O17" s="8">
        <v>39759</v>
      </c>
      <c r="P17" s="8">
        <v>45237</v>
      </c>
      <c r="Q17" s="11" t="s">
        <v>70</v>
      </c>
      <c r="R17" s="8">
        <v>45237</v>
      </c>
      <c r="S17" s="7" t="s">
        <v>91</v>
      </c>
      <c r="T17" s="7" t="s">
        <v>104</v>
      </c>
      <c r="U17" s="7" t="s">
        <v>73</v>
      </c>
      <c r="V17" s="7" t="s">
        <v>73</v>
      </c>
      <c r="W17" s="7" t="s">
        <v>135</v>
      </c>
      <c r="X17" s="7" t="s">
        <v>106</v>
      </c>
      <c r="Y17" s="7" t="s">
        <v>1524</v>
      </c>
      <c r="Z17" s="7" t="s">
        <v>1376</v>
      </c>
      <c r="AA17" s="7" t="s">
        <v>78</v>
      </c>
      <c r="AB17" s="8"/>
      <c r="AC17" s="8"/>
      <c r="AD17" s="7"/>
      <c r="AE17" s="7" t="s">
        <v>78</v>
      </c>
      <c r="AF17" s="7" t="s">
        <v>78</v>
      </c>
      <c r="AG17" s="8"/>
      <c r="AH17" s="7" t="s">
        <v>78</v>
      </c>
      <c r="AI17" s="7" t="s">
        <v>78</v>
      </c>
      <c r="AJ17" s="7" t="b">
        <v>1</v>
      </c>
      <c r="AK17" s="7" t="s">
        <v>1564</v>
      </c>
      <c r="AL17" s="7" t="b">
        <v>0</v>
      </c>
      <c r="AM17" s="7" t="b">
        <v>0</v>
      </c>
      <c r="AN17" s="7" t="b">
        <v>0</v>
      </c>
      <c r="AO17" s="7" t="b">
        <v>0</v>
      </c>
      <c r="AP17" s="7" t="b">
        <v>0</v>
      </c>
      <c r="AQ17" s="7" t="s">
        <v>96</v>
      </c>
      <c r="AR17" s="7" t="b">
        <v>0</v>
      </c>
      <c r="AS17" s="7" t="s">
        <v>78</v>
      </c>
      <c r="AT17" s="7" t="s">
        <v>78</v>
      </c>
      <c r="AU17" s="7" t="s">
        <v>78</v>
      </c>
      <c r="AV17" s="8">
        <v>39839</v>
      </c>
      <c r="AW17" s="7" t="s">
        <v>85</v>
      </c>
      <c r="AX17" s="7" t="s">
        <v>86</v>
      </c>
      <c r="AY17" s="7" t="s">
        <v>87</v>
      </c>
      <c r="AZ17" s="7" t="b">
        <v>0</v>
      </c>
      <c r="BA17" s="7">
        <v>0</v>
      </c>
      <c r="BB17" s="7">
        <v>0</v>
      </c>
      <c r="BC17" s="33"/>
      <c r="BD17" s="7">
        <v>0</v>
      </c>
      <c r="BE17" s="33"/>
      <c r="BF17" s="55">
        <v>0</v>
      </c>
      <c r="BG17" s="33">
        <v>0</v>
      </c>
      <c r="BH17" s="33">
        <v>691.17</v>
      </c>
      <c r="BI17" s="33">
        <v>691.17</v>
      </c>
      <c r="BJ17" s="33">
        <v>691.17</v>
      </c>
      <c r="BK17" s="30">
        <f t="shared" si="7"/>
        <v>0</v>
      </c>
      <c r="BL17" s="62">
        <f t="shared" si="8"/>
        <v>0</v>
      </c>
      <c r="BM17" s="33">
        <v>41.47</v>
      </c>
      <c r="BN17" s="9">
        <v>0</v>
      </c>
      <c r="BO17" s="7" t="s">
        <v>4309</v>
      </c>
      <c r="BP17" s="7" t="s">
        <v>4310</v>
      </c>
      <c r="BQ17" s="7" t="s">
        <v>4101</v>
      </c>
      <c r="BR17" s="7" t="s">
        <v>504</v>
      </c>
      <c r="BS17" s="7" t="s">
        <v>4187</v>
      </c>
      <c r="BT17" s="7" t="s">
        <v>4311</v>
      </c>
      <c r="BU17" s="7" t="s">
        <v>4312</v>
      </c>
      <c r="BV17" s="7" t="s">
        <v>4313</v>
      </c>
      <c r="BW17" s="7" t="s">
        <v>78</v>
      </c>
      <c r="BX17" s="7" t="s">
        <v>78</v>
      </c>
      <c r="BY17" s="7">
        <v>0</v>
      </c>
      <c r="BZ17" s="7">
        <v>0</v>
      </c>
      <c r="CA17" s="7">
        <v>0</v>
      </c>
      <c r="CB17" s="7">
        <v>0</v>
      </c>
      <c r="CC17" s="7">
        <v>0</v>
      </c>
      <c r="CD17" s="9">
        <v>0</v>
      </c>
    </row>
    <row r="18" spans="1:82" hidden="1" x14ac:dyDescent="0.25">
      <c r="A18" s="72" t="s">
        <v>1374</v>
      </c>
      <c r="B18" s="11" t="s">
        <v>1174</v>
      </c>
      <c r="C18" s="11" t="s">
        <v>1175</v>
      </c>
      <c r="D18" s="11" t="s">
        <v>1375</v>
      </c>
      <c r="E18" s="11" t="s">
        <v>1375</v>
      </c>
      <c r="F18" s="11" t="s">
        <v>64</v>
      </c>
      <c r="G18" s="11" t="s">
        <v>1375</v>
      </c>
      <c r="H18" s="11" t="s">
        <v>532</v>
      </c>
      <c r="I18" s="11" t="s">
        <v>1176</v>
      </c>
      <c r="J18" s="11"/>
      <c r="K18" s="11">
        <v>299.36</v>
      </c>
      <c r="L18" s="11" t="s">
        <v>67</v>
      </c>
      <c r="M18" s="11" t="s">
        <v>68</v>
      </c>
      <c r="N18" s="11" t="s">
        <v>69</v>
      </c>
      <c r="O18" s="12">
        <v>39760</v>
      </c>
      <c r="P18" s="12">
        <v>45238</v>
      </c>
      <c r="Q18" s="11" t="s">
        <v>70</v>
      </c>
      <c r="R18" s="12">
        <v>45238</v>
      </c>
      <c r="S18" s="11" t="s">
        <v>91</v>
      </c>
      <c r="T18" s="11" t="s">
        <v>104</v>
      </c>
      <c r="U18" s="11" t="s">
        <v>73</v>
      </c>
      <c r="V18" s="11" t="s">
        <v>73</v>
      </c>
      <c r="W18" s="11" t="s">
        <v>135</v>
      </c>
      <c r="X18" s="11" t="s">
        <v>106</v>
      </c>
      <c r="Y18" s="11" t="s">
        <v>1178</v>
      </c>
      <c r="Z18" s="11" t="s">
        <v>1376</v>
      </c>
      <c r="AA18" s="11" t="s">
        <v>78</v>
      </c>
      <c r="AB18" s="12"/>
      <c r="AC18" s="12"/>
      <c r="AD18" s="11"/>
      <c r="AE18" s="11" t="s">
        <v>78</v>
      </c>
      <c r="AF18" s="11" t="s">
        <v>78</v>
      </c>
      <c r="AG18" s="12"/>
      <c r="AH18" s="11" t="s">
        <v>78</v>
      </c>
      <c r="AI18" s="11" t="s">
        <v>78</v>
      </c>
      <c r="AJ18" s="11" t="b">
        <v>1</v>
      </c>
      <c r="AK18" s="11" t="s">
        <v>1377</v>
      </c>
      <c r="AL18" s="11" t="b">
        <v>0</v>
      </c>
      <c r="AM18" s="11" t="b">
        <v>0</v>
      </c>
      <c r="AN18" s="11" t="b">
        <v>0</v>
      </c>
      <c r="AO18" s="11" t="b">
        <v>0</v>
      </c>
      <c r="AP18" s="11" t="b">
        <v>0</v>
      </c>
      <c r="AQ18" s="11" t="s">
        <v>96</v>
      </c>
      <c r="AR18" s="11" t="b">
        <v>0</v>
      </c>
      <c r="AS18" s="11" t="s">
        <v>78</v>
      </c>
      <c r="AT18" s="11" t="s">
        <v>78</v>
      </c>
      <c r="AU18" s="11" t="s">
        <v>78</v>
      </c>
      <c r="AV18" s="12">
        <v>39839</v>
      </c>
      <c r="AW18" s="11" t="s">
        <v>85</v>
      </c>
      <c r="AX18" s="11" t="s">
        <v>86</v>
      </c>
      <c r="AY18" s="11" t="s">
        <v>87</v>
      </c>
      <c r="AZ18" s="11" t="b">
        <v>0</v>
      </c>
      <c r="BA18" s="11">
        <v>0</v>
      </c>
      <c r="BB18" s="11">
        <v>0</v>
      </c>
      <c r="BC18" s="28"/>
      <c r="BD18" s="11">
        <v>0</v>
      </c>
      <c r="BE18" s="28"/>
      <c r="BF18" s="54">
        <v>0</v>
      </c>
      <c r="BG18" s="28">
        <v>0</v>
      </c>
      <c r="BH18" s="28">
        <v>299.36</v>
      </c>
      <c r="BI18" s="28">
        <v>299.36</v>
      </c>
      <c r="BJ18" s="28">
        <v>299.45</v>
      </c>
      <c r="BK18" s="30">
        <f t="shared" si="7"/>
        <v>0</v>
      </c>
      <c r="BL18" s="62">
        <f t="shared" si="8"/>
        <v>0</v>
      </c>
      <c r="BM18" s="28">
        <v>23.95</v>
      </c>
      <c r="BN18" s="13">
        <v>0</v>
      </c>
      <c r="BO18" s="11" t="s">
        <v>4309</v>
      </c>
      <c r="BP18" s="11" t="s">
        <v>4310</v>
      </c>
      <c r="BQ18" s="11" t="s">
        <v>4101</v>
      </c>
      <c r="BR18" s="11" t="s">
        <v>504</v>
      </c>
      <c r="BS18" s="11" t="s">
        <v>4187</v>
      </c>
      <c r="BT18" s="11" t="s">
        <v>4311</v>
      </c>
      <c r="BU18" s="11" t="s">
        <v>4312</v>
      </c>
      <c r="BV18" s="11" t="s">
        <v>4313</v>
      </c>
      <c r="BW18" s="11" t="s">
        <v>78</v>
      </c>
      <c r="BX18" s="11" t="s">
        <v>78</v>
      </c>
      <c r="BY18" s="11">
        <v>0</v>
      </c>
      <c r="BZ18" s="11">
        <v>0</v>
      </c>
      <c r="CA18" s="11">
        <v>0</v>
      </c>
      <c r="CB18" s="11">
        <v>0</v>
      </c>
      <c r="CC18" s="11">
        <v>0</v>
      </c>
      <c r="CD18" s="13">
        <v>0</v>
      </c>
    </row>
    <row r="19" spans="1:82" hidden="1" x14ac:dyDescent="0.25">
      <c r="A19" s="73" t="s">
        <v>3824</v>
      </c>
      <c r="B19" s="7" t="s">
        <v>99</v>
      </c>
      <c r="C19" s="7" t="s">
        <v>100</v>
      </c>
      <c r="D19" s="7" t="s">
        <v>3474</v>
      </c>
      <c r="E19" s="7" t="s">
        <v>3474</v>
      </c>
      <c r="F19" s="7" t="s">
        <v>64</v>
      </c>
      <c r="G19" s="7" t="s">
        <v>3474</v>
      </c>
      <c r="H19" s="7" t="s">
        <v>102</v>
      </c>
      <c r="I19" s="7" t="s">
        <v>3825</v>
      </c>
      <c r="J19" s="7"/>
      <c r="K19" s="7">
        <v>50.14</v>
      </c>
      <c r="L19" s="7" t="s">
        <v>67</v>
      </c>
      <c r="M19" s="7" t="s">
        <v>3402</v>
      </c>
      <c r="N19" s="7" t="s">
        <v>69</v>
      </c>
      <c r="O19" s="8">
        <v>40395.44771990741</v>
      </c>
      <c r="P19" s="8">
        <v>45508</v>
      </c>
      <c r="Q19" s="7" t="s">
        <v>70</v>
      </c>
      <c r="R19" s="8">
        <v>45508</v>
      </c>
      <c r="S19" s="60" t="s">
        <v>3826</v>
      </c>
      <c r="T19" s="7" t="s">
        <v>104</v>
      </c>
      <c r="U19" s="7" t="s">
        <v>3387</v>
      </c>
      <c r="V19" s="7" t="s">
        <v>3387</v>
      </c>
      <c r="W19" s="7" t="s">
        <v>74</v>
      </c>
      <c r="X19" s="7" t="s">
        <v>115</v>
      </c>
      <c r="Y19" s="7" t="s">
        <v>3827</v>
      </c>
      <c r="Z19" s="7" t="s">
        <v>3828</v>
      </c>
      <c r="AA19" s="7" t="s">
        <v>78</v>
      </c>
      <c r="AB19" s="8"/>
      <c r="AC19" s="8"/>
      <c r="AD19" s="7"/>
      <c r="AE19" s="7" t="s">
        <v>78</v>
      </c>
      <c r="AF19" s="7" t="s">
        <v>78</v>
      </c>
      <c r="AG19" s="8"/>
      <c r="AH19" s="7" t="s">
        <v>78</v>
      </c>
      <c r="AI19" s="7" t="s">
        <v>78</v>
      </c>
      <c r="AJ19" s="7" t="b">
        <v>0</v>
      </c>
      <c r="AK19" s="7" t="s">
        <v>3944</v>
      </c>
      <c r="AL19" s="7" t="b">
        <v>0</v>
      </c>
      <c r="AM19" s="7" t="b">
        <v>0</v>
      </c>
      <c r="AN19" s="7" t="b">
        <v>0</v>
      </c>
      <c r="AO19" s="7" t="b">
        <v>0</v>
      </c>
      <c r="AP19" s="7" t="b">
        <v>0</v>
      </c>
      <c r="AQ19" s="7" t="s">
        <v>84</v>
      </c>
      <c r="AR19" s="7" t="b">
        <v>0</v>
      </c>
      <c r="AS19" s="7" t="s">
        <v>3945</v>
      </c>
      <c r="AT19" s="7" t="s">
        <v>186</v>
      </c>
      <c r="AU19" s="7" t="s">
        <v>78</v>
      </c>
      <c r="AV19" s="8">
        <v>40428</v>
      </c>
      <c r="AW19" s="7" t="s">
        <v>85</v>
      </c>
      <c r="AX19" s="7" t="s">
        <v>86</v>
      </c>
      <c r="AY19" s="7" t="s">
        <v>87</v>
      </c>
      <c r="AZ19" s="7" t="b">
        <v>0</v>
      </c>
      <c r="BA19" s="7">
        <v>1</v>
      </c>
      <c r="BB19" s="7">
        <v>1</v>
      </c>
      <c r="BC19" s="33">
        <v>150</v>
      </c>
      <c r="BD19" s="7">
        <v>0</v>
      </c>
      <c r="BE19" s="33"/>
      <c r="BF19" s="55">
        <v>0</v>
      </c>
      <c r="BG19" s="33">
        <v>0</v>
      </c>
      <c r="BH19" s="33">
        <v>50.14</v>
      </c>
      <c r="BI19" s="33">
        <v>50.14</v>
      </c>
      <c r="BJ19" s="33">
        <v>54.23</v>
      </c>
      <c r="BK19" s="30">
        <f t="shared" si="7"/>
        <v>0</v>
      </c>
      <c r="BL19" s="62">
        <f t="shared" si="8"/>
        <v>0</v>
      </c>
      <c r="BM19" s="33">
        <v>10.029999999999999</v>
      </c>
      <c r="BN19" s="9">
        <v>0</v>
      </c>
      <c r="BO19" s="7" t="s">
        <v>4365</v>
      </c>
      <c r="BP19" s="7" t="s">
        <v>4366</v>
      </c>
      <c r="BQ19" s="7" t="s">
        <v>4101</v>
      </c>
      <c r="BR19" s="7" t="s">
        <v>504</v>
      </c>
      <c r="BS19" s="7" t="s">
        <v>4367</v>
      </c>
      <c r="BT19" s="7" t="s">
        <v>4368</v>
      </c>
      <c r="BU19" s="7" t="s">
        <v>4369</v>
      </c>
      <c r="BV19" s="7" t="s">
        <v>4370</v>
      </c>
      <c r="BW19" s="7" t="s">
        <v>78</v>
      </c>
      <c r="BX19" s="7" t="s">
        <v>78</v>
      </c>
      <c r="BY19" s="7">
        <v>0</v>
      </c>
      <c r="BZ19" s="7">
        <v>0</v>
      </c>
      <c r="CA19" s="7">
        <v>0</v>
      </c>
      <c r="CB19" s="7">
        <v>0</v>
      </c>
      <c r="CC19" s="7">
        <v>0</v>
      </c>
      <c r="CD19" s="9">
        <v>0</v>
      </c>
    </row>
    <row r="20" spans="1:82" hidden="1" x14ac:dyDescent="0.25">
      <c r="A20" s="72" t="s">
        <v>1086</v>
      </c>
      <c r="B20" s="11" t="s">
        <v>234</v>
      </c>
      <c r="C20" s="11" t="s">
        <v>235</v>
      </c>
      <c r="D20" s="11" t="s">
        <v>1087</v>
      </c>
      <c r="E20" s="11" t="s">
        <v>1087</v>
      </c>
      <c r="F20" s="11" t="s">
        <v>64</v>
      </c>
      <c r="G20" s="11" t="s">
        <v>1087</v>
      </c>
      <c r="H20" s="11" t="s">
        <v>90</v>
      </c>
      <c r="I20" s="11" t="s">
        <v>237</v>
      </c>
      <c r="J20" s="11"/>
      <c r="K20" s="11">
        <v>183.23</v>
      </c>
      <c r="L20" s="11" t="s">
        <v>67</v>
      </c>
      <c r="M20" s="11" t="s">
        <v>68</v>
      </c>
      <c r="N20" s="11" t="s">
        <v>69</v>
      </c>
      <c r="O20" s="12">
        <v>40445.492337962962</v>
      </c>
      <c r="P20" s="12">
        <v>45559.492337962962</v>
      </c>
      <c r="Q20" s="11" t="s">
        <v>70</v>
      </c>
      <c r="R20" s="12">
        <v>45559</v>
      </c>
      <c r="S20" s="11" t="s">
        <v>215</v>
      </c>
      <c r="T20" s="11" t="s">
        <v>104</v>
      </c>
      <c r="U20" s="11" t="s">
        <v>73</v>
      </c>
      <c r="V20" s="11" t="s">
        <v>73</v>
      </c>
      <c r="W20" s="11" t="s">
        <v>1088</v>
      </c>
      <c r="X20" s="11" t="s">
        <v>75</v>
      </c>
      <c r="Y20" s="11" t="s">
        <v>1089</v>
      </c>
      <c r="Z20" s="11" t="s">
        <v>1090</v>
      </c>
      <c r="AA20" s="11" t="s">
        <v>78</v>
      </c>
      <c r="AB20" s="12"/>
      <c r="AC20" s="12"/>
      <c r="AD20" s="11"/>
      <c r="AE20" s="11" t="s">
        <v>78</v>
      </c>
      <c r="AF20" s="11" t="s">
        <v>78</v>
      </c>
      <c r="AG20" s="12"/>
      <c r="AH20" s="11" t="s">
        <v>78</v>
      </c>
      <c r="AI20" s="11" t="s">
        <v>78</v>
      </c>
      <c r="AJ20" s="11" t="b">
        <v>0</v>
      </c>
      <c r="AK20" s="11" t="s">
        <v>1091</v>
      </c>
      <c r="AL20" s="11" t="b">
        <v>0</v>
      </c>
      <c r="AM20" s="11" t="b">
        <v>0</v>
      </c>
      <c r="AN20" s="11" t="b">
        <v>0</v>
      </c>
      <c r="AO20" s="11" t="b">
        <v>0</v>
      </c>
      <c r="AP20" s="11" t="b">
        <v>0</v>
      </c>
      <c r="AQ20" s="11" t="s">
        <v>84</v>
      </c>
      <c r="AR20" s="11" t="b">
        <v>0</v>
      </c>
      <c r="AS20" s="11" t="s">
        <v>97</v>
      </c>
      <c r="AT20" s="11" t="s">
        <v>1092</v>
      </c>
      <c r="AU20" s="11" t="s">
        <v>78</v>
      </c>
      <c r="AV20" s="12">
        <v>40450</v>
      </c>
      <c r="AW20" s="11" t="s">
        <v>85</v>
      </c>
      <c r="AX20" s="11" t="s">
        <v>86</v>
      </c>
      <c r="AY20" s="11" t="s">
        <v>87</v>
      </c>
      <c r="AZ20" s="11" t="b">
        <v>0</v>
      </c>
      <c r="BA20" s="11">
        <v>0</v>
      </c>
      <c r="BB20" s="11">
        <v>0</v>
      </c>
      <c r="BC20" s="28"/>
      <c r="BD20" s="11">
        <v>0</v>
      </c>
      <c r="BE20" s="28"/>
      <c r="BF20" s="54">
        <v>0</v>
      </c>
      <c r="BG20" s="28">
        <v>0</v>
      </c>
      <c r="BH20" s="28">
        <v>183.23</v>
      </c>
      <c r="BI20" s="28">
        <v>183.23</v>
      </c>
      <c r="BJ20" s="28">
        <v>200.7</v>
      </c>
      <c r="BK20" s="30">
        <f t="shared" si="7"/>
        <v>0</v>
      </c>
      <c r="BL20" s="62">
        <f t="shared" si="8"/>
        <v>0</v>
      </c>
      <c r="BM20" s="28">
        <v>14.66</v>
      </c>
      <c r="BN20" s="13">
        <v>0</v>
      </c>
      <c r="BO20" s="11" t="s">
        <v>4371</v>
      </c>
      <c r="BP20" s="11" t="s">
        <v>4372</v>
      </c>
      <c r="BQ20" s="11" t="s">
        <v>4101</v>
      </c>
      <c r="BR20" s="11" t="s">
        <v>4373</v>
      </c>
      <c r="BS20" s="11" t="s">
        <v>4374</v>
      </c>
      <c r="BT20" s="11" t="s">
        <v>4110</v>
      </c>
      <c r="BU20" s="11" t="s">
        <v>4375</v>
      </c>
      <c r="BV20" s="11" t="s">
        <v>4376</v>
      </c>
      <c r="BW20" s="11" t="s">
        <v>78</v>
      </c>
      <c r="BX20" s="11" t="s">
        <v>78</v>
      </c>
      <c r="BY20" s="11">
        <v>0</v>
      </c>
      <c r="BZ20" s="11">
        <v>0</v>
      </c>
      <c r="CA20" s="11">
        <v>0</v>
      </c>
      <c r="CB20" s="11">
        <v>0</v>
      </c>
      <c r="CC20" s="11">
        <v>0</v>
      </c>
      <c r="CD20" s="13">
        <v>0</v>
      </c>
    </row>
    <row r="21" spans="1:82" hidden="1" x14ac:dyDescent="0.25">
      <c r="A21" s="73" t="s">
        <v>2187</v>
      </c>
      <c r="B21" s="7" t="s">
        <v>2188</v>
      </c>
      <c r="C21" s="7" t="s">
        <v>2189</v>
      </c>
      <c r="D21" s="7" t="s">
        <v>2190</v>
      </c>
      <c r="E21" s="7" t="s">
        <v>2190</v>
      </c>
      <c r="F21" s="7" t="s">
        <v>64</v>
      </c>
      <c r="G21" s="7" t="s">
        <v>2190</v>
      </c>
      <c r="H21" s="7" t="s">
        <v>281</v>
      </c>
      <c r="I21" s="7" t="s">
        <v>2191</v>
      </c>
      <c r="J21" s="7"/>
      <c r="K21" s="7">
        <v>19.84</v>
      </c>
      <c r="L21" s="7" t="s">
        <v>67</v>
      </c>
      <c r="M21" s="7" t="s">
        <v>68</v>
      </c>
      <c r="N21" s="7" t="s">
        <v>69</v>
      </c>
      <c r="O21" s="8">
        <v>41460.747650462959</v>
      </c>
      <c r="P21" s="8">
        <v>45478.747650462959</v>
      </c>
      <c r="Q21" s="7" t="s">
        <v>70</v>
      </c>
      <c r="R21" s="8">
        <v>45478</v>
      </c>
      <c r="S21" s="7" t="s">
        <v>215</v>
      </c>
      <c r="T21" s="7" t="s">
        <v>104</v>
      </c>
      <c r="U21" s="7" t="s">
        <v>73</v>
      </c>
      <c r="V21" s="7" t="s">
        <v>73</v>
      </c>
      <c r="W21" s="7" t="s">
        <v>74</v>
      </c>
      <c r="X21" s="7" t="s">
        <v>106</v>
      </c>
      <c r="Y21" s="7" t="s">
        <v>2192</v>
      </c>
      <c r="Z21" s="7" t="s">
        <v>2193</v>
      </c>
      <c r="AA21" s="7" t="s">
        <v>78</v>
      </c>
      <c r="AB21" s="8"/>
      <c r="AC21" s="8"/>
      <c r="AD21" s="7"/>
      <c r="AE21" s="7" t="s">
        <v>78</v>
      </c>
      <c r="AF21" s="7" t="s">
        <v>78</v>
      </c>
      <c r="AG21" s="8"/>
      <c r="AH21" s="7" t="s">
        <v>78</v>
      </c>
      <c r="AI21" s="7" t="s">
        <v>78</v>
      </c>
      <c r="AJ21" s="7" t="b">
        <v>0</v>
      </c>
      <c r="AK21" s="7" t="s">
        <v>2194</v>
      </c>
      <c r="AL21" s="7" t="b">
        <v>0</v>
      </c>
      <c r="AM21" s="7" t="b">
        <v>0</v>
      </c>
      <c r="AN21" s="7" t="b">
        <v>0</v>
      </c>
      <c r="AO21" s="7" t="b">
        <v>0</v>
      </c>
      <c r="AP21" s="7" t="b">
        <v>0</v>
      </c>
      <c r="AQ21" s="7" t="s">
        <v>84</v>
      </c>
      <c r="AR21" s="7" t="b">
        <v>0</v>
      </c>
      <c r="AS21" s="7" t="s">
        <v>78</v>
      </c>
      <c r="AT21" s="7" t="s">
        <v>78</v>
      </c>
      <c r="AU21" s="7" t="s">
        <v>78</v>
      </c>
      <c r="AV21" s="8">
        <v>41470</v>
      </c>
      <c r="AW21" s="7" t="s">
        <v>85</v>
      </c>
      <c r="AX21" s="7" t="s">
        <v>86</v>
      </c>
      <c r="AY21" s="7" t="s">
        <v>87</v>
      </c>
      <c r="AZ21" s="7" t="b">
        <v>0</v>
      </c>
      <c r="BA21" s="7">
        <v>0</v>
      </c>
      <c r="BB21" s="7">
        <v>0</v>
      </c>
      <c r="BC21" s="33"/>
      <c r="BD21" s="7">
        <v>0</v>
      </c>
      <c r="BE21" s="33"/>
      <c r="BF21" s="55">
        <v>0</v>
      </c>
      <c r="BG21" s="33">
        <v>0</v>
      </c>
      <c r="BH21" s="33">
        <v>19.84</v>
      </c>
      <c r="BI21" s="33">
        <v>19.84</v>
      </c>
      <c r="BJ21" s="33">
        <v>21.46</v>
      </c>
      <c r="BK21" s="30">
        <f t="shared" si="7"/>
        <v>0</v>
      </c>
      <c r="BL21" s="62">
        <f t="shared" si="8"/>
        <v>0</v>
      </c>
      <c r="BM21" s="33">
        <v>3.48</v>
      </c>
      <c r="BN21" s="9">
        <v>0</v>
      </c>
      <c r="BO21" s="11" t="s">
        <v>4597</v>
      </c>
      <c r="BP21" s="11" t="s">
        <v>4598</v>
      </c>
      <c r="BQ21" s="11" t="s">
        <v>4101</v>
      </c>
      <c r="BR21" s="11" t="s">
        <v>4599</v>
      </c>
      <c r="BS21" s="11" t="s">
        <v>4195</v>
      </c>
      <c r="BT21" s="11" t="s">
        <v>4600</v>
      </c>
      <c r="BU21" s="11" t="s">
        <v>4601</v>
      </c>
      <c r="BV21" s="11" t="s">
        <v>4602</v>
      </c>
      <c r="BW21" s="11" t="s">
        <v>78</v>
      </c>
      <c r="BX21" s="11" t="s">
        <v>78</v>
      </c>
      <c r="BY21" s="11">
        <v>0</v>
      </c>
      <c r="BZ21" s="11">
        <v>0</v>
      </c>
      <c r="CA21" s="11">
        <v>0</v>
      </c>
      <c r="CB21" s="11">
        <v>0</v>
      </c>
      <c r="CC21" s="11">
        <v>0</v>
      </c>
      <c r="CD21" s="13">
        <v>0</v>
      </c>
    </row>
    <row r="22" spans="1:82" hidden="1" x14ac:dyDescent="0.25">
      <c r="A22" s="73" t="s">
        <v>3518</v>
      </c>
      <c r="B22" s="7" t="s">
        <v>1395</v>
      </c>
      <c r="C22" s="7" t="s">
        <v>1396</v>
      </c>
      <c r="D22" s="7" t="s">
        <v>3473</v>
      </c>
      <c r="E22" s="7" t="s">
        <v>3474</v>
      </c>
      <c r="F22" s="7" t="s">
        <v>64</v>
      </c>
      <c r="G22" s="7" t="s">
        <v>3474</v>
      </c>
      <c r="H22" s="7" t="s">
        <v>281</v>
      </c>
      <c r="I22" s="7" t="s">
        <v>1397</v>
      </c>
      <c r="J22" s="7" t="s">
        <v>1406</v>
      </c>
      <c r="K22" s="7">
        <v>454.03</v>
      </c>
      <c r="L22" s="7" t="s">
        <v>67</v>
      </c>
      <c r="M22" s="7" t="s">
        <v>3402</v>
      </c>
      <c r="N22" s="7" t="s">
        <v>69</v>
      </c>
      <c r="O22" s="8">
        <v>41478.541689814818</v>
      </c>
      <c r="P22" s="8">
        <v>45496.541689814818</v>
      </c>
      <c r="Q22" s="7" t="s">
        <v>70</v>
      </c>
      <c r="R22" s="8">
        <v>45496</v>
      </c>
      <c r="S22" s="7" t="s">
        <v>3475</v>
      </c>
      <c r="T22" s="7" t="s">
        <v>104</v>
      </c>
      <c r="U22" s="7" t="s">
        <v>3387</v>
      </c>
      <c r="V22" s="7" t="s">
        <v>3387</v>
      </c>
      <c r="W22" s="7" t="s">
        <v>74</v>
      </c>
      <c r="X22" s="7" t="s">
        <v>106</v>
      </c>
      <c r="Y22" s="7" t="s">
        <v>3519</v>
      </c>
      <c r="Z22" s="7" t="s">
        <v>3520</v>
      </c>
      <c r="AA22" s="7" t="s">
        <v>78</v>
      </c>
      <c r="AB22" s="8"/>
      <c r="AC22" s="8"/>
      <c r="AD22" s="7"/>
      <c r="AE22" s="7" t="s">
        <v>78</v>
      </c>
      <c r="AF22" s="7" t="s">
        <v>78</v>
      </c>
      <c r="AG22" s="8"/>
      <c r="AH22" s="7" t="s">
        <v>3521</v>
      </c>
      <c r="AI22" s="7" t="s">
        <v>78</v>
      </c>
      <c r="AJ22" s="7" t="b">
        <v>0</v>
      </c>
      <c r="AK22" s="7" t="s">
        <v>3951</v>
      </c>
      <c r="AL22" s="7" t="b">
        <v>0</v>
      </c>
      <c r="AM22" s="7" t="b">
        <v>0</v>
      </c>
      <c r="AN22" s="7" t="b">
        <v>0</v>
      </c>
      <c r="AO22" s="7" t="b">
        <v>0</v>
      </c>
      <c r="AP22" s="7" t="b">
        <v>0</v>
      </c>
      <c r="AQ22" s="7" t="s">
        <v>84</v>
      </c>
      <c r="AR22" s="7" t="b">
        <v>0</v>
      </c>
      <c r="AS22" s="7" t="s">
        <v>78</v>
      </c>
      <c r="AT22" s="7" t="s">
        <v>78</v>
      </c>
      <c r="AU22" s="7" t="s">
        <v>78</v>
      </c>
      <c r="AV22" s="8">
        <v>41487</v>
      </c>
      <c r="AW22" s="7" t="s">
        <v>85</v>
      </c>
      <c r="AX22" s="7" t="s">
        <v>86</v>
      </c>
      <c r="AY22" s="7" t="s">
        <v>87</v>
      </c>
      <c r="AZ22" s="7" t="b">
        <v>0</v>
      </c>
      <c r="BA22" s="7">
        <v>0</v>
      </c>
      <c r="BB22" s="7">
        <v>0</v>
      </c>
      <c r="BC22" s="33"/>
      <c r="BD22" s="7">
        <v>0</v>
      </c>
      <c r="BE22" s="33"/>
      <c r="BF22" s="55">
        <v>0</v>
      </c>
      <c r="BG22" s="33">
        <v>0</v>
      </c>
      <c r="BH22" s="33">
        <v>454.03</v>
      </c>
      <c r="BI22" s="33">
        <v>454.03</v>
      </c>
      <c r="BJ22" s="33">
        <v>522.28</v>
      </c>
      <c r="BK22" s="30">
        <f t="shared" si="7"/>
        <v>0</v>
      </c>
      <c r="BL22" s="62">
        <f t="shared" si="8"/>
        <v>0</v>
      </c>
      <c r="BM22" s="33">
        <v>113.51</v>
      </c>
      <c r="BN22" s="9">
        <v>0</v>
      </c>
      <c r="BO22" s="11" t="s">
        <v>4621</v>
      </c>
      <c r="BP22" s="11" t="s">
        <v>4622</v>
      </c>
      <c r="BQ22" s="11" t="s">
        <v>4101</v>
      </c>
      <c r="BR22" s="11" t="s">
        <v>504</v>
      </c>
      <c r="BS22" s="11" t="s">
        <v>4367</v>
      </c>
      <c r="BT22" s="11" t="s">
        <v>4368</v>
      </c>
      <c r="BU22" s="11" t="s">
        <v>78</v>
      </c>
      <c r="BV22" s="11" t="s">
        <v>4623</v>
      </c>
      <c r="BW22" s="11" t="s">
        <v>78</v>
      </c>
      <c r="BX22" s="11" t="s">
        <v>78</v>
      </c>
      <c r="BY22" s="11">
        <v>0</v>
      </c>
      <c r="BZ22" s="11">
        <v>0</v>
      </c>
      <c r="CA22" s="11">
        <v>0</v>
      </c>
      <c r="CB22" s="11">
        <v>0</v>
      </c>
      <c r="CC22" s="11">
        <v>0</v>
      </c>
      <c r="CD22" s="13">
        <v>0</v>
      </c>
    </row>
    <row r="23" spans="1:82" hidden="1" x14ac:dyDescent="0.25">
      <c r="A23" s="72" t="s">
        <v>3264</v>
      </c>
      <c r="B23" s="11" t="s">
        <v>2188</v>
      </c>
      <c r="C23" s="11" t="s">
        <v>2189</v>
      </c>
      <c r="D23" s="11" t="s">
        <v>228</v>
      </c>
      <c r="E23" s="11" t="s">
        <v>228</v>
      </c>
      <c r="F23" s="11" t="s">
        <v>64</v>
      </c>
      <c r="G23" s="11" t="s">
        <v>228</v>
      </c>
      <c r="H23" s="11" t="s">
        <v>2330</v>
      </c>
      <c r="I23" s="11" t="s">
        <v>2191</v>
      </c>
      <c r="J23" s="11" t="s">
        <v>3265</v>
      </c>
      <c r="K23" s="11">
        <v>16.7</v>
      </c>
      <c r="L23" s="11" t="s">
        <v>67</v>
      </c>
      <c r="M23" s="11" t="s">
        <v>68</v>
      </c>
      <c r="N23" s="11" t="s">
        <v>69</v>
      </c>
      <c r="O23" s="12">
        <v>41527.824479166666</v>
      </c>
      <c r="P23" s="12">
        <v>45545.824479166666</v>
      </c>
      <c r="Q23" s="11" t="s">
        <v>70</v>
      </c>
      <c r="R23" s="12">
        <v>45545</v>
      </c>
      <c r="S23" s="11" t="s">
        <v>215</v>
      </c>
      <c r="T23" s="11" t="s">
        <v>104</v>
      </c>
      <c r="U23" s="11" t="s">
        <v>73</v>
      </c>
      <c r="V23" s="11" t="s">
        <v>73</v>
      </c>
      <c r="W23" s="11" t="s">
        <v>74</v>
      </c>
      <c r="X23" s="11" t="s">
        <v>106</v>
      </c>
      <c r="Y23" s="11" t="s">
        <v>2192</v>
      </c>
      <c r="Z23" s="11" t="s">
        <v>3266</v>
      </c>
      <c r="AA23" s="11" t="s">
        <v>78</v>
      </c>
      <c r="AB23" s="12"/>
      <c r="AC23" s="12"/>
      <c r="AD23" s="11"/>
      <c r="AE23" s="11" t="s">
        <v>78</v>
      </c>
      <c r="AF23" s="11" t="s">
        <v>78</v>
      </c>
      <c r="AG23" s="12"/>
      <c r="AH23" s="11" t="s">
        <v>3267</v>
      </c>
      <c r="AI23" s="11" t="s">
        <v>78</v>
      </c>
      <c r="AJ23" s="11" t="b">
        <v>0</v>
      </c>
      <c r="AK23" s="11" t="s">
        <v>3268</v>
      </c>
      <c r="AL23" s="11" t="b">
        <v>0</v>
      </c>
      <c r="AM23" s="11" t="b">
        <v>0</v>
      </c>
      <c r="AN23" s="11" t="b">
        <v>0</v>
      </c>
      <c r="AO23" s="11" t="b">
        <v>0</v>
      </c>
      <c r="AP23" s="11" t="b">
        <v>0</v>
      </c>
      <c r="AQ23" s="11" t="s">
        <v>84</v>
      </c>
      <c r="AR23" s="11" t="b">
        <v>0</v>
      </c>
      <c r="AS23" s="11" t="s">
        <v>2351</v>
      </c>
      <c r="AT23" s="11" t="s">
        <v>78</v>
      </c>
      <c r="AU23" s="11" t="s">
        <v>78</v>
      </c>
      <c r="AV23" s="12">
        <v>41620</v>
      </c>
      <c r="AW23" s="11" t="s">
        <v>85</v>
      </c>
      <c r="AX23" s="11" t="s">
        <v>86</v>
      </c>
      <c r="AY23" s="11" t="s">
        <v>87</v>
      </c>
      <c r="AZ23" s="11" t="b">
        <v>0</v>
      </c>
      <c r="BA23" s="11">
        <v>0</v>
      </c>
      <c r="BB23" s="11">
        <v>0</v>
      </c>
      <c r="BC23" s="28"/>
      <c r="BD23" s="11">
        <v>0</v>
      </c>
      <c r="BE23" s="28"/>
      <c r="BF23" s="54">
        <v>0</v>
      </c>
      <c r="BG23" s="28">
        <v>0</v>
      </c>
      <c r="BH23" s="28">
        <v>16.7</v>
      </c>
      <c r="BI23" s="28">
        <v>16.7</v>
      </c>
      <c r="BJ23" s="28">
        <v>18.07</v>
      </c>
      <c r="BK23" s="30">
        <f t="shared" si="7"/>
        <v>0</v>
      </c>
      <c r="BL23" s="62">
        <f t="shared" si="8"/>
        <v>0</v>
      </c>
      <c r="BM23" s="28">
        <v>3.01</v>
      </c>
      <c r="BN23" s="13">
        <v>0</v>
      </c>
      <c r="BO23" s="11" t="s">
        <v>4759</v>
      </c>
      <c r="BP23" s="11" t="s">
        <v>4760</v>
      </c>
      <c r="BQ23" s="11" t="s">
        <v>4101</v>
      </c>
      <c r="BR23" s="11" t="s">
        <v>504</v>
      </c>
      <c r="BS23" s="11" t="s">
        <v>4367</v>
      </c>
      <c r="BT23" s="11" t="s">
        <v>4761</v>
      </c>
      <c r="BU23" s="11" t="s">
        <v>78</v>
      </c>
      <c r="BV23" s="11" t="s">
        <v>4762</v>
      </c>
      <c r="BW23" s="11" t="s">
        <v>78</v>
      </c>
      <c r="BX23" s="11" t="s">
        <v>78</v>
      </c>
      <c r="BY23" s="11">
        <v>0</v>
      </c>
      <c r="BZ23" s="11">
        <v>0</v>
      </c>
      <c r="CA23" s="11">
        <v>0</v>
      </c>
      <c r="CB23" s="11">
        <v>0</v>
      </c>
      <c r="CC23" s="11">
        <v>0</v>
      </c>
      <c r="CD23" s="13">
        <v>0</v>
      </c>
    </row>
    <row r="24" spans="1:82" hidden="1" x14ac:dyDescent="0.25">
      <c r="A24" s="72" t="s">
        <v>3278</v>
      </c>
      <c r="B24" s="11" t="s">
        <v>2229</v>
      </c>
      <c r="C24" s="11" t="s">
        <v>2230</v>
      </c>
      <c r="D24" s="11" t="s">
        <v>3279</v>
      </c>
      <c r="E24" s="11" t="s">
        <v>3279</v>
      </c>
      <c r="F24" s="11" t="s">
        <v>3280</v>
      </c>
      <c r="G24" s="11" t="s">
        <v>3279</v>
      </c>
      <c r="H24" s="11" t="s">
        <v>2330</v>
      </c>
      <c r="I24" s="11" t="s">
        <v>3183</v>
      </c>
      <c r="J24" s="11" t="s">
        <v>3270</v>
      </c>
      <c r="K24" s="11">
        <v>144.28</v>
      </c>
      <c r="L24" s="11" t="s">
        <v>67</v>
      </c>
      <c r="M24" s="11" t="s">
        <v>68</v>
      </c>
      <c r="N24" s="11" t="s">
        <v>160</v>
      </c>
      <c r="O24" s="12">
        <v>41593.562893518516</v>
      </c>
      <c r="P24" s="12">
        <v>45245.562893518516</v>
      </c>
      <c r="Q24" s="11" t="s">
        <v>70</v>
      </c>
      <c r="R24" s="12">
        <v>45245</v>
      </c>
      <c r="S24" s="11" t="s">
        <v>91</v>
      </c>
      <c r="T24" s="11" t="s">
        <v>104</v>
      </c>
      <c r="U24" s="11" t="s">
        <v>73</v>
      </c>
      <c r="V24" s="11" t="s">
        <v>73</v>
      </c>
      <c r="W24" s="11" t="s">
        <v>74</v>
      </c>
      <c r="X24" s="11" t="s">
        <v>274</v>
      </c>
      <c r="Y24" s="11" t="s">
        <v>3281</v>
      </c>
      <c r="Z24" s="11" t="s">
        <v>3282</v>
      </c>
      <c r="AA24" s="11" t="s">
        <v>78</v>
      </c>
      <c r="AB24" s="12"/>
      <c r="AC24" s="12"/>
      <c r="AD24" s="11"/>
      <c r="AE24" s="11" t="s">
        <v>78</v>
      </c>
      <c r="AF24" s="11" t="s">
        <v>78</v>
      </c>
      <c r="AG24" s="12"/>
      <c r="AH24" s="11" t="s">
        <v>3283</v>
      </c>
      <c r="AI24" s="11" t="s">
        <v>78</v>
      </c>
      <c r="AJ24" s="11" t="b">
        <v>0</v>
      </c>
      <c r="AK24" s="11" t="s">
        <v>3284</v>
      </c>
      <c r="AL24" s="11" t="b">
        <v>1</v>
      </c>
      <c r="AM24" s="11" t="b">
        <v>0</v>
      </c>
      <c r="AN24" s="11" t="b">
        <v>0</v>
      </c>
      <c r="AO24" s="11" t="b">
        <v>0</v>
      </c>
      <c r="AP24" s="11" t="b">
        <v>0</v>
      </c>
      <c r="AQ24" s="11" t="s">
        <v>96</v>
      </c>
      <c r="AR24" s="11" t="b">
        <v>0</v>
      </c>
      <c r="AS24" s="11" t="s">
        <v>2695</v>
      </c>
      <c r="AT24" s="11" t="s">
        <v>1700</v>
      </c>
      <c r="AU24" s="11" t="s">
        <v>78</v>
      </c>
      <c r="AV24" s="12">
        <v>41625</v>
      </c>
      <c r="AW24" s="11" t="s">
        <v>85</v>
      </c>
      <c r="AX24" s="11" t="s">
        <v>86</v>
      </c>
      <c r="AY24" s="11" t="s">
        <v>87</v>
      </c>
      <c r="AZ24" s="11" t="b">
        <v>0</v>
      </c>
      <c r="BA24" s="11">
        <v>0</v>
      </c>
      <c r="BB24" s="11">
        <v>0</v>
      </c>
      <c r="BC24" s="28"/>
      <c r="BD24" s="11">
        <v>0</v>
      </c>
      <c r="BE24" s="28"/>
      <c r="BF24" s="54">
        <v>0</v>
      </c>
      <c r="BG24" s="28">
        <v>0</v>
      </c>
      <c r="BH24" s="28">
        <v>144.28</v>
      </c>
      <c r="BI24" s="28">
        <v>144.28</v>
      </c>
      <c r="BJ24" s="28">
        <v>156.76</v>
      </c>
      <c r="BK24" s="30">
        <f t="shared" si="7"/>
        <v>0</v>
      </c>
      <c r="BL24" s="62">
        <f t="shared" si="8"/>
        <v>0</v>
      </c>
      <c r="BM24" s="28">
        <v>36.07</v>
      </c>
      <c r="BN24" s="13">
        <v>0</v>
      </c>
      <c r="BO24" s="11" t="s">
        <v>4763</v>
      </c>
      <c r="BP24" s="11" t="s">
        <v>4764</v>
      </c>
      <c r="BQ24" s="11" t="s">
        <v>4101</v>
      </c>
      <c r="BR24" s="11" t="s">
        <v>504</v>
      </c>
      <c r="BS24" s="11" t="s">
        <v>4765</v>
      </c>
      <c r="BT24" s="11" t="s">
        <v>4766</v>
      </c>
      <c r="BU24" s="11" t="s">
        <v>4767</v>
      </c>
      <c r="BV24" s="11" t="s">
        <v>4768</v>
      </c>
      <c r="BW24" s="11" t="s">
        <v>78</v>
      </c>
      <c r="BX24" s="11" t="s">
        <v>78</v>
      </c>
      <c r="BY24" s="11">
        <v>0</v>
      </c>
      <c r="BZ24" s="11">
        <v>0</v>
      </c>
      <c r="CA24" s="11">
        <v>0</v>
      </c>
      <c r="CB24" s="11">
        <v>0</v>
      </c>
      <c r="CC24" s="11">
        <v>0</v>
      </c>
      <c r="CD24" s="13">
        <v>0</v>
      </c>
    </row>
    <row r="25" spans="1:82" hidden="1" x14ac:dyDescent="0.25">
      <c r="A25" s="73" t="s">
        <v>2712</v>
      </c>
      <c r="B25" s="7" t="s">
        <v>1395</v>
      </c>
      <c r="C25" s="7" t="s">
        <v>1396</v>
      </c>
      <c r="D25" s="7" t="s">
        <v>2713</v>
      </c>
      <c r="E25" s="7" t="s">
        <v>2713</v>
      </c>
      <c r="F25" s="7" t="s">
        <v>64</v>
      </c>
      <c r="G25" s="7" t="s">
        <v>2713</v>
      </c>
      <c r="H25" s="7" t="s">
        <v>2330</v>
      </c>
      <c r="I25" s="7" t="s">
        <v>1397</v>
      </c>
      <c r="J25" s="7" t="s">
        <v>2686</v>
      </c>
      <c r="K25" s="7">
        <v>146.03</v>
      </c>
      <c r="L25" s="7" t="s">
        <v>67</v>
      </c>
      <c r="M25" s="7" t="s">
        <v>68</v>
      </c>
      <c r="N25" s="7" t="s">
        <v>69</v>
      </c>
      <c r="O25" s="8">
        <v>41791.459131944444</v>
      </c>
      <c r="P25" s="8">
        <v>45444.459131944444</v>
      </c>
      <c r="Q25" s="7" t="s">
        <v>70</v>
      </c>
      <c r="R25" s="8">
        <v>45444</v>
      </c>
      <c r="S25" s="7" t="s">
        <v>215</v>
      </c>
      <c r="T25" s="7" t="s">
        <v>104</v>
      </c>
      <c r="U25" s="7" t="s">
        <v>73</v>
      </c>
      <c r="V25" s="7" t="s">
        <v>73</v>
      </c>
      <c r="W25" s="7" t="s">
        <v>105</v>
      </c>
      <c r="X25" s="7" t="s">
        <v>106</v>
      </c>
      <c r="Y25" s="7" t="s">
        <v>1485</v>
      </c>
      <c r="Z25" s="7" t="s">
        <v>2714</v>
      </c>
      <c r="AA25" s="7" t="s">
        <v>78</v>
      </c>
      <c r="AB25" s="8"/>
      <c r="AC25" s="8"/>
      <c r="AD25" s="7"/>
      <c r="AE25" s="7" t="s">
        <v>78</v>
      </c>
      <c r="AF25" s="7" t="s">
        <v>78</v>
      </c>
      <c r="AG25" s="8"/>
      <c r="AH25" s="7" t="s">
        <v>2715</v>
      </c>
      <c r="AI25" s="7" t="s">
        <v>78</v>
      </c>
      <c r="AJ25" s="7" t="b">
        <v>0</v>
      </c>
      <c r="AK25" s="7" t="s">
        <v>2716</v>
      </c>
      <c r="AL25" s="7" t="b">
        <v>0</v>
      </c>
      <c r="AM25" s="7" t="b">
        <v>0</v>
      </c>
      <c r="AN25" s="7" t="b">
        <v>0</v>
      </c>
      <c r="AO25" s="7" t="b">
        <v>0</v>
      </c>
      <c r="AP25" s="7" t="b">
        <v>0</v>
      </c>
      <c r="AQ25" s="7" t="s">
        <v>84</v>
      </c>
      <c r="AR25" s="7" t="b">
        <v>0</v>
      </c>
      <c r="AS25" s="7" t="s">
        <v>1700</v>
      </c>
      <c r="AT25" s="7" t="s">
        <v>78</v>
      </c>
      <c r="AU25" s="7" t="s">
        <v>78</v>
      </c>
      <c r="AV25" s="8">
        <v>41809</v>
      </c>
      <c r="AW25" s="7" t="s">
        <v>85</v>
      </c>
      <c r="AX25" s="7" t="s">
        <v>86</v>
      </c>
      <c r="AY25" s="7" t="s">
        <v>87</v>
      </c>
      <c r="AZ25" s="7" t="b">
        <v>0</v>
      </c>
      <c r="BA25" s="7">
        <v>3</v>
      </c>
      <c r="BB25" s="7">
        <v>3</v>
      </c>
      <c r="BC25" s="33">
        <v>2156.23</v>
      </c>
      <c r="BD25" s="7">
        <v>0</v>
      </c>
      <c r="BE25" s="33"/>
      <c r="BF25" s="55">
        <v>0</v>
      </c>
      <c r="BG25" s="33">
        <v>0</v>
      </c>
      <c r="BH25" s="33">
        <v>146.03</v>
      </c>
      <c r="BI25" s="33">
        <v>146.03</v>
      </c>
      <c r="BJ25" s="33">
        <v>174.67</v>
      </c>
      <c r="BK25" s="30">
        <f t="shared" si="7"/>
        <v>0</v>
      </c>
      <c r="BL25" s="62">
        <f t="shared" si="8"/>
        <v>0</v>
      </c>
      <c r="BM25" s="33">
        <v>36.51</v>
      </c>
      <c r="BN25" s="9">
        <v>0</v>
      </c>
      <c r="BO25" s="11" t="s">
        <v>4902</v>
      </c>
      <c r="BP25" s="11" t="s">
        <v>4903</v>
      </c>
      <c r="BQ25" s="11" t="s">
        <v>4101</v>
      </c>
      <c r="BR25" s="11" t="s">
        <v>4373</v>
      </c>
      <c r="BS25" s="11" t="s">
        <v>4374</v>
      </c>
      <c r="BT25" s="11" t="s">
        <v>4110</v>
      </c>
      <c r="BU25" s="11" t="s">
        <v>4375</v>
      </c>
      <c r="BV25" s="11" t="s">
        <v>4904</v>
      </c>
      <c r="BW25" s="11" t="s">
        <v>78</v>
      </c>
      <c r="BX25" s="11" t="s">
        <v>78</v>
      </c>
      <c r="BY25" s="11">
        <v>0</v>
      </c>
      <c r="BZ25" s="11">
        <v>0</v>
      </c>
      <c r="CA25" s="11">
        <v>0</v>
      </c>
      <c r="CB25" s="11">
        <v>0</v>
      </c>
      <c r="CC25" s="11">
        <v>0</v>
      </c>
      <c r="CD25" s="13">
        <v>0</v>
      </c>
    </row>
    <row r="26" spans="1:82" hidden="1" x14ac:dyDescent="0.25">
      <c r="A26" s="72" t="s">
        <v>2717</v>
      </c>
      <c r="B26" s="11" t="s">
        <v>1395</v>
      </c>
      <c r="C26" s="11" t="s">
        <v>1396</v>
      </c>
      <c r="D26" s="11" t="s">
        <v>2713</v>
      </c>
      <c r="E26" s="11" t="s">
        <v>2713</v>
      </c>
      <c r="F26" s="11" t="s">
        <v>64</v>
      </c>
      <c r="G26" s="11" t="s">
        <v>2713</v>
      </c>
      <c r="H26" s="11" t="s">
        <v>2330</v>
      </c>
      <c r="I26" s="11" t="s">
        <v>1397</v>
      </c>
      <c r="J26" s="11" t="s">
        <v>2686</v>
      </c>
      <c r="K26" s="11">
        <v>145.15</v>
      </c>
      <c r="L26" s="11" t="s">
        <v>67</v>
      </c>
      <c r="M26" s="11" t="s">
        <v>68</v>
      </c>
      <c r="N26" s="11" t="s">
        <v>69</v>
      </c>
      <c r="O26" s="12">
        <v>41821.617048611108</v>
      </c>
      <c r="P26" s="12">
        <v>45474.617048611108</v>
      </c>
      <c r="Q26" s="11" t="s">
        <v>70</v>
      </c>
      <c r="R26" s="12">
        <v>45474</v>
      </c>
      <c r="S26" s="11" t="s">
        <v>215</v>
      </c>
      <c r="T26" s="11" t="s">
        <v>104</v>
      </c>
      <c r="U26" s="11" t="s">
        <v>73</v>
      </c>
      <c r="V26" s="11" t="s">
        <v>73</v>
      </c>
      <c r="W26" s="11" t="s">
        <v>105</v>
      </c>
      <c r="X26" s="11" t="s">
        <v>106</v>
      </c>
      <c r="Y26" s="11" t="s">
        <v>1643</v>
      </c>
      <c r="Z26" s="11" t="s">
        <v>2718</v>
      </c>
      <c r="AA26" s="11" t="s">
        <v>78</v>
      </c>
      <c r="AB26" s="12"/>
      <c r="AC26" s="12"/>
      <c r="AD26" s="11"/>
      <c r="AE26" s="11" t="s">
        <v>78</v>
      </c>
      <c r="AF26" s="11" t="s">
        <v>78</v>
      </c>
      <c r="AG26" s="12"/>
      <c r="AH26" s="11" t="s">
        <v>2719</v>
      </c>
      <c r="AI26" s="11" t="s">
        <v>78</v>
      </c>
      <c r="AJ26" s="11" t="b">
        <v>0</v>
      </c>
      <c r="AK26" s="11" t="s">
        <v>2720</v>
      </c>
      <c r="AL26" s="11" t="b">
        <v>0</v>
      </c>
      <c r="AM26" s="11" t="b">
        <v>0</v>
      </c>
      <c r="AN26" s="11" t="b">
        <v>0</v>
      </c>
      <c r="AO26" s="11" t="b">
        <v>0</v>
      </c>
      <c r="AP26" s="11" t="b">
        <v>0</v>
      </c>
      <c r="AQ26" s="11" t="s">
        <v>84</v>
      </c>
      <c r="AR26" s="11" t="b">
        <v>0</v>
      </c>
      <c r="AS26" s="11" t="s">
        <v>1700</v>
      </c>
      <c r="AT26" s="11" t="s">
        <v>78</v>
      </c>
      <c r="AU26" s="11" t="s">
        <v>78</v>
      </c>
      <c r="AV26" s="12">
        <v>41810</v>
      </c>
      <c r="AW26" s="11" t="s">
        <v>85</v>
      </c>
      <c r="AX26" s="11" t="s">
        <v>86</v>
      </c>
      <c r="AY26" s="11" t="s">
        <v>87</v>
      </c>
      <c r="AZ26" s="11" t="b">
        <v>0</v>
      </c>
      <c r="BA26" s="11">
        <v>2</v>
      </c>
      <c r="BB26" s="11">
        <v>2</v>
      </c>
      <c r="BC26" s="28">
        <v>250</v>
      </c>
      <c r="BD26" s="11">
        <v>0</v>
      </c>
      <c r="BE26" s="28"/>
      <c r="BF26" s="54">
        <v>0</v>
      </c>
      <c r="BG26" s="28">
        <v>0</v>
      </c>
      <c r="BH26" s="28">
        <v>145.15</v>
      </c>
      <c r="BI26" s="28">
        <v>145.15</v>
      </c>
      <c r="BJ26" s="28">
        <v>173.72</v>
      </c>
      <c r="BK26" s="30">
        <f t="shared" si="7"/>
        <v>0</v>
      </c>
      <c r="BL26" s="62">
        <f t="shared" si="8"/>
        <v>0</v>
      </c>
      <c r="BM26" s="28">
        <v>36.299999999999997</v>
      </c>
      <c r="BN26" s="13">
        <v>0</v>
      </c>
      <c r="BO26" s="11" t="s">
        <v>4902</v>
      </c>
      <c r="BP26" s="11" t="s">
        <v>4903</v>
      </c>
      <c r="BQ26" s="11" t="s">
        <v>4101</v>
      </c>
      <c r="BR26" s="11" t="s">
        <v>4373</v>
      </c>
      <c r="BS26" s="11" t="s">
        <v>4374</v>
      </c>
      <c r="BT26" s="11" t="s">
        <v>4110</v>
      </c>
      <c r="BU26" s="11" t="s">
        <v>4375</v>
      </c>
      <c r="BV26" s="11" t="s">
        <v>4904</v>
      </c>
      <c r="BW26" s="11" t="s">
        <v>78</v>
      </c>
      <c r="BX26" s="11" t="s">
        <v>78</v>
      </c>
      <c r="BY26" s="11">
        <v>0</v>
      </c>
      <c r="BZ26" s="11">
        <v>0</v>
      </c>
      <c r="CA26" s="11">
        <v>0</v>
      </c>
      <c r="CB26" s="11">
        <v>0</v>
      </c>
      <c r="CC26" s="11">
        <v>0</v>
      </c>
      <c r="CD26" s="13">
        <v>0</v>
      </c>
    </row>
    <row r="27" spans="1:82" hidden="1" x14ac:dyDescent="0.25">
      <c r="A27" s="73" t="s">
        <v>1344</v>
      </c>
      <c r="B27" s="7" t="s">
        <v>1299</v>
      </c>
      <c r="C27" s="7" t="s">
        <v>1300</v>
      </c>
      <c r="D27" s="7" t="s">
        <v>1094</v>
      </c>
      <c r="E27" s="7" t="s">
        <v>1095</v>
      </c>
      <c r="F27" s="7" t="s">
        <v>64</v>
      </c>
      <c r="G27" s="7" t="s">
        <v>1094</v>
      </c>
      <c r="H27" s="7" t="s">
        <v>281</v>
      </c>
      <c r="I27" s="7" t="s">
        <v>1303</v>
      </c>
      <c r="J27" s="7" t="s">
        <v>1326</v>
      </c>
      <c r="K27" s="7">
        <v>840</v>
      </c>
      <c r="L27" s="7" t="s">
        <v>67</v>
      </c>
      <c r="M27" s="7" t="s">
        <v>68</v>
      </c>
      <c r="N27" s="7" t="s">
        <v>69</v>
      </c>
      <c r="O27" s="8">
        <v>42093.482442129629</v>
      </c>
      <c r="P27" s="8">
        <v>48303</v>
      </c>
      <c r="Q27" s="7" t="s">
        <v>1312</v>
      </c>
      <c r="R27" s="8">
        <v>45258</v>
      </c>
      <c r="S27" s="7" t="s">
        <v>91</v>
      </c>
      <c r="T27" s="7" t="s">
        <v>514</v>
      </c>
      <c r="U27" s="7" t="s">
        <v>73</v>
      </c>
      <c r="V27" s="7" t="s">
        <v>73</v>
      </c>
      <c r="W27" s="7" t="s">
        <v>314</v>
      </c>
      <c r="X27" s="7" t="s">
        <v>106</v>
      </c>
      <c r="Y27" s="7" t="s">
        <v>1314</v>
      </c>
      <c r="Z27" s="7" t="s">
        <v>1345</v>
      </c>
      <c r="AA27" s="7" t="s">
        <v>78</v>
      </c>
      <c r="AB27" s="8"/>
      <c r="AC27" s="8"/>
      <c r="AD27" s="7"/>
      <c r="AE27" s="7" t="s">
        <v>78</v>
      </c>
      <c r="AF27" s="7" t="s">
        <v>78</v>
      </c>
      <c r="AG27" s="8"/>
      <c r="AH27" s="7" t="s">
        <v>78</v>
      </c>
      <c r="AI27" s="7" t="s">
        <v>78</v>
      </c>
      <c r="AJ27" s="7" t="b">
        <v>0</v>
      </c>
      <c r="AK27" s="7" t="s">
        <v>1346</v>
      </c>
      <c r="AL27" s="7" t="b">
        <v>0</v>
      </c>
      <c r="AM27" s="7" t="b">
        <v>0</v>
      </c>
      <c r="AN27" s="7" t="b">
        <v>0</v>
      </c>
      <c r="AO27" s="7" t="b">
        <v>0</v>
      </c>
      <c r="AP27" s="7" t="b">
        <v>0</v>
      </c>
      <c r="AQ27" s="7" t="s">
        <v>96</v>
      </c>
      <c r="AR27" s="7" t="b">
        <v>0</v>
      </c>
      <c r="AS27" s="7" t="s">
        <v>1258</v>
      </c>
      <c r="AT27" s="7" t="s">
        <v>78</v>
      </c>
      <c r="AU27" s="7" t="s">
        <v>78</v>
      </c>
      <c r="AV27" s="8">
        <v>42131</v>
      </c>
      <c r="AW27" s="7" t="s">
        <v>85</v>
      </c>
      <c r="AX27" s="7" t="s">
        <v>86</v>
      </c>
      <c r="AY27" s="7" t="s">
        <v>87</v>
      </c>
      <c r="AZ27" s="7" t="b">
        <v>0</v>
      </c>
      <c r="BA27" s="7">
        <v>0</v>
      </c>
      <c r="BB27" s="7">
        <v>0</v>
      </c>
      <c r="BC27" s="33"/>
      <c r="BD27" s="7">
        <v>0</v>
      </c>
      <c r="BE27" s="33"/>
      <c r="BF27" s="55">
        <v>0</v>
      </c>
      <c r="BG27" s="33">
        <v>0</v>
      </c>
      <c r="BH27" s="33">
        <v>840</v>
      </c>
      <c r="BI27" s="33">
        <v>840</v>
      </c>
      <c r="BJ27" s="33">
        <v>840</v>
      </c>
      <c r="BK27" s="30">
        <f t="shared" si="7"/>
        <v>0</v>
      </c>
      <c r="BL27" s="62">
        <f t="shared" si="8"/>
        <v>0</v>
      </c>
      <c r="BM27" s="33">
        <v>0</v>
      </c>
      <c r="BN27" s="9">
        <v>0</v>
      </c>
      <c r="BO27" s="7" t="s">
        <v>5137</v>
      </c>
      <c r="BP27" s="7" t="s">
        <v>5138</v>
      </c>
      <c r="BQ27" s="7" t="s">
        <v>4101</v>
      </c>
      <c r="BR27" s="7" t="s">
        <v>5139</v>
      </c>
      <c r="BS27" s="7" t="s">
        <v>5140</v>
      </c>
      <c r="BT27" s="7" t="s">
        <v>4110</v>
      </c>
      <c r="BU27" s="7" t="s">
        <v>5141</v>
      </c>
      <c r="BV27" s="7" t="s">
        <v>5142</v>
      </c>
      <c r="BW27" s="7" t="s">
        <v>78</v>
      </c>
      <c r="BX27" s="7" t="s">
        <v>78</v>
      </c>
      <c r="BY27" s="7">
        <v>0</v>
      </c>
      <c r="BZ27" s="7">
        <v>0</v>
      </c>
      <c r="CA27" s="7">
        <v>0</v>
      </c>
      <c r="CB27" s="7">
        <v>0</v>
      </c>
      <c r="CC27" s="7">
        <v>0</v>
      </c>
      <c r="CD27" s="9">
        <v>0</v>
      </c>
    </row>
    <row r="28" spans="1:82" hidden="1" x14ac:dyDescent="0.25">
      <c r="A28" s="72" t="s">
        <v>2034</v>
      </c>
      <c r="B28" s="11" t="s">
        <v>259</v>
      </c>
      <c r="C28" s="11" t="s">
        <v>260</v>
      </c>
      <c r="D28" s="11" t="s">
        <v>2035</v>
      </c>
      <c r="E28" s="11" t="s">
        <v>2035</v>
      </c>
      <c r="F28" s="11" t="s">
        <v>2036</v>
      </c>
      <c r="G28" s="11" t="s">
        <v>2035</v>
      </c>
      <c r="H28" s="11" t="s">
        <v>281</v>
      </c>
      <c r="I28" s="11" t="s">
        <v>2037</v>
      </c>
      <c r="J28" s="11" t="s">
        <v>2038</v>
      </c>
      <c r="K28" s="11">
        <v>674.42</v>
      </c>
      <c r="L28" s="11" t="s">
        <v>67</v>
      </c>
      <c r="M28" s="11" t="s">
        <v>68</v>
      </c>
      <c r="N28" s="11" t="s">
        <v>160</v>
      </c>
      <c r="O28" s="12">
        <v>42108.400775462964</v>
      </c>
      <c r="P28" s="12">
        <v>45396</v>
      </c>
      <c r="Q28" s="11" t="s">
        <v>70</v>
      </c>
      <c r="R28" s="12">
        <v>45396</v>
      </c>
      <c r="S28" s="11" t="s">
        <v>215</v>
      </c>
      <c r="T28" s="11" t="s">
        <v>72</v>
      </c>
      <c r="U28" s="11" t="s">
        <v>73</v>
      </c>
      <c r="V28" s="11" t="s">
        <v>73</v>
      </c>
      <c r="W28" s="11" t="s">
        <v>74</v>
      </c>
      <c r="X28" s="11" t="s">
        <v>250</v>
      </c>
      <c r="Y28" s="11" t="s">
        <v>2039</v>
      </c>
      <c r="Z28" s="11" t="s">
        <v>2040</v>
      </c>
      <c r="AA28" s="11" t="s">
        <v>78</v>
      </c>
      <c r="AB28" s="12"/>
      <c r="AC28" s="12"/>
      <c r="AD28" s="11"/>
      <c r="AE28" s="11" t="s">
        <v>78</v>
      </c>
      <c r="AF28" s="11" t="s">
        <v>78</v>
      </c>
      <c r="AG28" s="12"/>
      <c r="AH28" s="11" t="s">
        <v>2041</v>
      </c>
      <c r="AI28" s="11" t="s">
        <v>78</v>
      </c>
      <c r="AJ28" s="11" t="b">
        <v>0</v>
      </c>
      <c r="AK28" s="11" t="s">
        <v>2042</v>
      </c>
      <c r="AL28" s="11" t="b">
        <v>0</v>
      </c>
      <c r="AM28" s="11" t="b">
        <v>0</v>
      </c>
      <c r="AN28" s="11" t="b">
        <v>0</v>
      </c>
      <c r="AO28" s="11" t="b">
        <v>0</v>
      </c>
      <c r="AP28" s="11" t="b">
        <v>0</v>
      </c>
      <c r="AQ28" s="11" t="s">
        <v>84</v>
      </c>
      <c r="AR28" s="11" t="b">
        <v>0</v>
      </c>
      <c r="AS28" s="11" t="s">
        <v>317</v>
      </c>
      <c r="AT28" s="11" t="s">
        <v>78</v>
      </c>
      <c r="AU28" s="11" t="s">
        <v>78</v>
      </c>
      <c r="AV28" s="12">
        <v>42108</v>
      </c>
      <c r="AW28" s="11" t="s">
        <v>85</v>
      </c>
      <c r="AX28" s="11" t="s">
        <v>86</v>
      </c>
      <c r="AY28" s="11" t="s">
        <v>87</v>
      </c>
      <c r="AZ28" s="11" t="b">
        <v>0</v>
      </c>
      <c r="BA28" s="11">
        <v>4</v>
      </c>
      <c r="BB28" s="11">
        <v>1</v>
      </c>
      <c r="BC28" s="28">
        <v>66.55</v>
      </c>
      <c r="BD28" s="11">
        <v>0</v>
      </c>
      <c r="BE28" s="28">
        <v>0</v>
      </c>
      <c r="BF28" s="54">
        <v>0</v>
      </c>
      <c r="BG28" s="28">
        <v>0</v>
      </c>
      <c r="BH28" s="28">
        <v>336.52</v>
      </c>
      <c r="BI28" s="28">
        <v>168.26</v>
      </c>
      <c r="BJ28" s="28">
        <v>192.66</v>
      </c>
      <c r="BK28" s="30">
        <f t="shared" si="7"/>
        <v>168.26</v>
      </c>
      <c r="BL28" s="63">
        <f t="shared" si="8"/>
        <v>0.5</v>
      </c>
      <c r="BM28" s="28">
        <v>37.86</v>
      </c>
      <c r="BN28" s="13">
        <v>0</v>
      </c>
      <c r="BO28" s="7" t="s">
        <v>5147</v>
      </c>
      <c r="BP28" s="7" t="s">
        <v>5148</v>
      </c>
      <c r="BQ28" s="7" t="s">
        <v>4101</v>
      </c>
      <c r="BR28" s="7" t="s">
        <v>504</v>
      </c>
      <c r="BS28" s="7" t="s">
        <v>4133</v>
      </c>
      <c r="BT28" s="7" t="s">
        <v>5149</v>
      </c>
      <c r="BU28" s="7" t="s">
        <v>5150</v>
      </c>
      <c r="BV28" s="7" t="s">
        <v>5151</v>
      </c>
      <c r="BW28" s="7" t="s">
        <v>78</v>
      </c>
      <c r="BX28" s="7" t="s">
        <v>78</v>
      </c>
      <c r="BY28" s="7">
        <v>0</v>
      </c>
      <c r="BZ28" s="7">
        <v>0</v>
      </c>
      <c r="CA28" s="7">
        <v>0</v>
      </c>
      <c r="CB28" s="7">
        <v>0</v>
      </c>
      <c r="CC28" s="7">
        <v>0</v>
      </c>
      <c r="CD28" s="9">
        <v>0</v>
      </c>
    </row>
    <row r="29" spans="1:82" hidden="1" x14ac:dyDescent="0.25">
      <c r="A29" s="72" t="s">
        <v>366</v>
      </c>
      <c r="B29" s="11" t="s">
        <v>61</v>
      </c>
      <c r="C29" s="11" t="s">
        <v>62</v>
      </c>
      <c r="D29" s="11" t="s">
        <v>367</v>
      </c>
      <c r="E29" s="11" t="s">
        <v>367</v>
      </c>
      <c r="F29" s="11" t="s">
        <v>64</v>
      </c>
      <c r="G29" s="11" t="s">
        <v>367</v>
      </c>
      <c r="H29" s="11" t="s">
        <v>281</v>
      </c>
      <c r="I29" s="11" t="s">
        <v>66</v>
      </c>
      <c r="J29" s="11" t="s">
        <v>282</v>
      </c>
      <c r="K29" s="11">
        <v>1007.95</v>
      </c>
      <c r="L29" s="11" t="s">
        <v>67</v>
      </c>
      <c r="M29" s="11" t="s">
        <v>68</v>
      </c>
      <c r="N29" s="11" t="s">
        <v>69</v>
      </c>
      <c r="O29" s="12">
        <v>42542.345185185186</v>
      </c>
      <c r="P29" s="12">
        <v>45464.345185185186</v>
      </c>
      <c r="Q29" s="11" t="s">
        <v>70</v>
      </c>
      <c r="R29" s="12">
        <v>45464</v>
      </c>
      <c r="S29" s="11" t="s">
        <v>215</v>
      </c>
      <c r="T29" s="11" t="s">
        <v>104</v>
      </c>
      <c r="U29" s="11" t="s">
        <v>73</v>
      </c>
      <c r="V29" s="11" t="s">
        <v>73</v>
      </c>
      <c r="W29" s="11" t="s">
        <v>74</v>
      </c>
      <c r="X29" s="11" t="s">
        <v>75</v>
      </c>
      <c r="Y29" s="11" t="s">
        <v>368</v>
      </c>
      <c r="Z29" s="11" t="s">
        <v>369</v>
      </c>
      <c r="AA29" s="11" t="s">
        <v>78</v>
      </c>
      <c r="AB29" s="12"/>
      <c r="AC29" s="12"/>
      <c r="AD29" s="11"/>
      <c r="AE29" s="11" t="s">
        <v>78</v>
      </c>
      <c r="AF29" s="11" t="s">
        <v>78</v>
      </c>
      <c r="AG29" s="12"/>
      <c r="AH29" s="11" t="s">
        <v>370</v>
      </c>
      <c r="AI29" s="11" t="s">
        <v>78</v>
      </c>
      <c r="AJ29" s="11" t="b">
        <v>0</v>
      </c>
      <c r="AK29" s="11" t="s">
        <v>371</v>
      </c>
      <c r="AL29" s="11" t="b">
        <v>0</v>
      </c>
      <c r="AM29" s="11" t="b">
        <v>0</v>
      </c>
      <c r="AN29" s="11" t="b">
        <v>0</v>
      </c>
      <c r="AO29" s="11" t="b">
        <v>0</v>
      </c>
      <c r="AP29" s="11" t="b">
        <v>0</v>
      </c>
      <c r="AQ29" s="11" t="s">
        <v>84</v>
      </c>
      <c r="AR29" s="11" t="b">
        <v>0</v>
      </c>
      <c r="AS29" s="11" t="s">
        <v>317</v>
      </c>
      <c r="AT29" s="11" t="s">
        <v>78</v>
      </c>
      <c r="AU29" s="11" t="s">
        <v>78</v>
      </c>
      <c r="AV29" s="12">
        <v>42536</v>
      </c>
      <c r="AW29" s="11" t="s">
        <v>85</v>
      </c>
      <c r="AX29" s="11" t="s">
        <v>86</v>
      </c>
      <c r="AY29" s="11" t="s">
        <v>87</v>
      </c>
      <c r="AZ29" s="11" t="b">
        <v>0</v>
      </c>
      <c r="BA29" s="11">
        <v>0</v>
      </c>
      <c r="BB29" s="11">
        <v>0</v>
      </c>
      <c r="BC29" s="28"/>
      <c r="BD29" s="11">
        <v>0</v>
      </c>
      <c r="BE29" s="28"/>
      <c r="BF29" s="54">
        <v>0</v>
      </c>
      <c r="BG29" s="28">
        <v>0</v>
      </c>
      <c r="BH29" s="28">
        <v>1007.95</v>
      </c>
      <c r="BI29" s="28">
        <v>1007.95</v>
      </c>
      <c r="BJ29" s="28">
        <v>1098.79</v>
      </c>
      <c r="BK29" s="30">
        <f t="shared" si="7"/>
        <v>0</v>
      </c>
      <c r="BL29" s="62">
        <f t="shared" si="8"/>
        <v>0</v>
      </c>
      <c r="BM29" s="28">
        <v>146.15</v>
      </c>
      <c r="BN29" s="13">
        <v>0</v>
      </c>
      <c r="BO29" s="11" t="s">
        <v>5353</v>
      </c>
      <c r="BP29" s="11" t="s">
        <v>5354</v>
      </c>
      <c r="BQ29" s="11" t="s">
        <v>4316</v>
      </c>
      <c r="BR29" s="11" t="s">
        <v>5355</v>
      </c>
      <c r="BS29" s="11" t="s">
        <v>5356</v>
      </c>
      <c r="BT29" s="11" t="s">
        <v>5357</v>
      </c>
      <c r="BU29" s="11" t="s">
        <v>5358</v>
      </c>
      <c r="BV29" s="11" t="s">
        <v>5359</v>
      </c>
      <c r="BW29" s="11" t="s">
        <v>78</v>
      </c>
      <c r="BX29" s="11" t="s">
        <v>78</v>
      </c>
      <c r="BY29" s="11">
        <v>0</v>
      </c>
      <c r="BZ29" s="11">
        <v>0</v>
      </c>
      <c r="CA29" s="11">
        <v>0</v>
      </c>
      <c r="CB29" s="11">
        <v>0</v>
      </c>
      <c r="CC29" s="11">
        <v>0</v>
      </c>
      <c r="CD29" s="13">
        <v>0</v>
      </c>
    </row>
    <row r="30" spans="1:82" hidden="1" x14ac:dyDescent="0.25">
      <c r="A30" s="73" t="s">
        <v>334</v>
      </c>
      <c r="B30" s="7" t="s">
        <v>61</v>
      </c>
      <c r="C30" s="7" t="s">
        <v>62</v>
      </c>
      <c r="D30" s="7" t="s">
        <v>335</v>
      </c>
      <c r="E30" s="7" t="s">
        <v>335</v>
      </c>
      <c r="F30" s="7" t="s">
        <v>64</v>
      </c>
      <c r="G30" s="7" t="s">
        <v>335</v>
      </c>
      <c r="H30" s="7" t="s">
        <v>336</v>
      </c>
      <c r="I30" s="7" t="s">
        <v>66</v>
      </c>
      <c r="J30" s="7"/>
      <c r="K30" s="7">
        <v>397.5</v>
      </c>
      <c r="L30" s="7" t="s">
        <v>67</v>
      </c>
      <c r="M30" s="7" t="s">
        <v>68</v>
      </c>
      <c r="N30" s="7" t="s">
        <v>69</v>
      </c>
      <c r="O30" s="8">
        <v>42631.48715277778</v>
      </c>
      <c r="P30" s="8">
        <v>45536</v>
      </c>
      <c r="Q30" s="7" t="s">
        <v>70</v>
      </c>
      <c r="R30" s="8">
        <v>45536</v>
      </c>
      <c r="S30" s="7" t="s">
        <v>91</v>
      </c>
      <c r="T30" s="7" t="s">
        <v>104</v>
      </c>
      <c r="U30" s="7" t="s">
        <v>73</v>
      </c>
      <c r="V30" s="7" t="s">
        <v>73</v>
      </c>
      <c r="W30" s="7" t="s">
        <v>105</v>
      </c>
      <c r="X30" s="7" t="s">
        <v>75</v>
      </c>
      <c r="Y30" s="7" t="s">
        <v>76</v>
      </c>
      <c r="Z30" s="7" t="s">
        <v>337</v>
      </c>
      <c r="AA30" s="7" t="s">
        <v>338</v>
      </c>
      <c r="AB30" s="8"/>
      <c r="AC30" s="8"/>
      <c r="AD30" s="7"/>
      <c r="AE30" s="7" t="s">
        <v>78</v>
      </c>
      <c r="AF30" s="7" t="s">
        <v>78</v>
      </c>
      <c r="AG30" s="8"/>
      <c r="AH30" s="7" t="s">
        <v>78</v>
      </c>
      <c r="AI30" s="7" t="s">
        <v>78</v>
      </c>
      <c r="AJ30" s="7" t="b">
        <v>0</v>
      </c>
      <c r="AK30" s="7" t="s">
        <v>339</v>
      </c>
      <c r="AL30" s="7" t="b">
        <v>0</v>
      </c>
      <c r="AM30" s="7" t="b">
        <v>0</v>
      </c>
      <c r="AN30" s="7" t="b">
        <v>0</v>
      </c>
      <c r="AO30" s="7" t="b">
        <v>0</v>
      </c>
      <c r="AP30" s="7" t="b">
        <v>0</v>
      </c>
      <c r="AQ30" s="7" t="s">
        <v>96</v>
      </c>
      <c r="AR30" s="7" t="b">
        <v>0</v>
      </c>
      <c r="AS30" s="7" t="s">
        <v>340</v>
      </c>
      <c r="AT30" s="7" t="s">
        <v>78</v>
      </c>
      <c r="AU30" s="7" t="s">
        <v>78</v>
      </c>
      <c r="AV30" s="8">
        <v>42619</v>
      </c>
      <c r="AW30" s="7" t="s">
        <v>85</v>
      </c>
      <c r="AX30" s="7" t="s">
        <v>86</v>
      </c>
      <c r="AY30" s="7" t="s">
        <v>87</v>
      </c>
      <c r="AZ30" s="7" t="b">
        <v>0</v>
      </c>
      <c r="BA30" s="7">
        <v>0</v>
      </c>
      <c r="BB30" s="7">
        <v>0</v>
      </c>
      <c r="BC30" s="33"/>
      <c r="BD30" s="7">
        <v>0</v>
      </c>
      <c r="BE30" s="33"/>
      <c r="BF30" s="55">
        <v>0</v>
      </c>
      <c r="BG30" s="33">
        <v>0</v>
      </c>
      <c r="BH30" s="33">
        <v>397.5</v>
      </c>
      <c r="BI30" s="33">
        <v>397.5</v>
      </c>
      <c r="BJ30" s="33">
        <v>434.01</v>
      </c>
      <c r="BK30" s="30">
        <f t="shared" si="7"/>
        <v>0</v>
      </c>
      <c r="BL30" s="62">
        <f t="shared" si="8"/>
        <v>0</v>
      </c>
      <c r="BM30" s="33">
        <v>39.75</v>
      </c>
      <c r="BN30" s="9">
        <v>0</v>
      </c>
      <c r="BO30" s="7" t="s">
        <v>5398</v>
      </c>
      <c r="BP30" s="7" t="s">
        <v>5399</v>
      </c>
      <c r="BQ30" s="7" t="s">
        <v>4101</v>
      </c>
      <c r="BR30" s="7" t="s">
        <v>504</v>
      </c>
      <c r="BS30" s="7" t="s">
        <v>4223</v>
      </c>
      <c r="BT30" s="7" t="s">
        <v>4110</v>
      </c>
      <c r="BU30" s="7" t="s">
        <v>78</v>
      </c>
      <c r="BV30" s="7" t="s">
        <v>5400</v>
      </c>
      <c r="BW30" s="7" t="s">
        <v>78</v>
      </c>
      <c r="BX30" s="7" t="s">
        <v>78</v>
      </c>
      <c r="BY30" s="7">
        <v>0</v>
      </c>
      <c r="BZ30" s="7">
        <v>0</v>
      </c>
      <c r="CA30" s="7">
        <v>0</v>
      </c>
      <c r="CB30" s="7">
        <v>0</v>
      </c>
      <c r="CC30" s="7">
        <v>0</v>
      </c>
      <c r="CD30" s="9">
        <v>0</v>
      </c>
    </row>
    <row r="31" spans="1:82" hidden="1" x14ac:dyDescent="0.25">
      <c r="A31" s="72" t="s">
        <v>3875</v>
      </c>
      <c r="B31" s="11" t="s">
        <v>1174</v>
      </c>
      <c r="C31" s="11" t="s">
        <v>1175</v>
      </c>
      <c r="D31" s="11" t="s">
        <v>3533</v>
      </c>
      <c r="E31" s="11" t="s">
        <v>3533</v>
      </c>
      <c r="F31" s="11" t="s">
        <v>64</v>
      </c>
      <c r="G31" s="11" t="s">
        <v>3533</v>
      </c>
      <c r="H31" s="11" t="s">
        <v>296</v>
      </c>
      <c r="I31" s="11" t="s">
        <v>1176</v>
      </c>
      <c r="J31" s="11" t="s">
        <v>1468</v>
      </c>
      <c r="K31" s="11">
        <v>15.93</v>
      </c>
      <c r="L31" s="11" t="s">
        <v>67</v>
      </c>
      <c r="M31" s="11" t="s">
        <v>3402</v>
      </c>
      <c r="N31" s="11" t="s">
        <v>69</v>
      </c>
      <c r="O31" s="12">
        <v>42732.556608796294</v>
      </c>
      <c r="P31" s="12">
        <v>45288</v>
      </c>
      <c r="Q31" s="11" t="s">
        <v>70</v>
      </c>
      <c r="R31" s="12">
        <v>45288</v>
      </c>
      <c r="S31" s="11" t="s">
        <v>91</v>
      </c>
      <c r="T31" s="11" t="s">
        <v>104</v>
      </c>
      <c r="U31" s="11" t="s">
        <v>3387</v>
      </c>
      <c r="V31" s="11" t="s">
        <v>3387</v>
      </c>
      <c r="W31" s="11" t="s">
        <v>105</v>
      </c>
      <c r="X31" s="11" t="s">
        <v>106</v>
      </c>
      <c r="Y31" s="11" t="s">
        <v>1178</v>
      </c>
      <c r="Z31" s="11" t="s">
        <v>3876</v>
      </c>
      <c r="AA31" s="11" t="s">
        <v>78</v>
      </c>
      <c r="AB31" s="12"/>
      <c r="AC31" s="12"/>
      <c r="AD31" s="11"/>
      <c r="AE31" s="11" t="s">
        <v>78</v>
      </c>
      <c r="AF31" s="11" t="s">
        <v>78</v>
      </c>
      <c r="AG31" s="12"/>
      <c r="AH31" s="11" t="s">
        <v>78</v>
      </c>
      <c r="AI31" s="11" t="s">
        <v>78</v>
      </c>
      <c r="AJ31" s="11" t="b">
        <v>0</v>
      </c>
      <c r="AK31" s="11" t="s">
        <v>3987</v>
      </c>
      <c r="AL31" s="11" t="b">
        <v>0</v>
      </c>
      <c r="AM31" s="11" t="b">
        <v>0</v>
      </c>
      <c r="AN31" s="11" t="b">
        <v>0</v>
      </c>
      <c r="AO31" s="11" t="b">
        <v>0</v>
      </c>
      <c r="AP31" s="11" t="b">
        <v>0</v>
      </c>
      <c r="AQ31" s="11" t="s">
        <v>96</v>
      </c>
      <c r="AR31" s="11" t="b">
        <v>0</v>
      </c>
      <c r="AS31" s="11" t="s">
        <v>78</v>
      </c>
      <c r="AT31" s="11" t="s">
        <v>78</v>
      </c>
      <c r="AU31" s="11" t="s">
        <v>78</v>
      </c>
      <c r="AV31" s="12">
        <v>42753</v>
      </c>
      <c r="AW31" s="11" t="s">
        <v>85</v>
      </c>
      <c r="AX31" s="11" t="s">
        <v>86</v>
      </c>
      <c r="AY31" s="11" t="s">
        <v>87</v>
      </c>
      <c r="AZ31" s="11" t="b">
        <v>0</v>
      </c>
      <c r="BA31" s="11">
        <v>0</v>
      </c>
      <c r="BB31" s="11">
        <v>0</v>
      </c>
      <c r="BC31" s="28"/>
      <c r="BD31" s="11">
        <v>0</v>
      </c>
      <c r="BE31" s="28"/>
      <c r="BF31" s="54">
        <v>0</v>
      </c>
      <c r="BG31" s="28">
        <v>0</v>
      </c>
      <c r="BH31" s="28">
        <v>15.93</v>
      </c>
      <c r="BI31" s="28">
        <v>15.93</v>
      </c>
      <c r="BJ31" s="28">
        <v>16.010000000000002</v>
      </c>
      <c r="BK31" s="30">
        <f t="shared" si="7"/>
        <v>0</v>
      </c>
      <c r="BL31" s="62">
        <f t="shared" si="8"/>
        <v>0</v>
      </c>
      <c r="BM31" s="28">
        <v>3.19</v>
      </c>
      <c r="BN31" s="13">
        <v>0</v>
      </c>
      <c r="BO31" s="7" t="s">
        <v>5479</v>
      </c>
      <c r="BP31" s="7" t="s">
        <v>5480</v>
      </c>
      <c r="BQ31" s="7" t="s">
        <v>4101</v>
      </c>
      <c r="BR31" s="7" t="s">
        <v>504</v>
      </c>
      <c r="BS31" s="7" t="s">
        <v>4133</v>
      </c>
      <c r="BT31" s="7" t="s">
        <v>4110</v>
      </c>
      <c r="BU31" s="7" t="s">
        <v>5481</v>
      </c>
      <c r="BV31" s="7" t="s">
        <v>5482</v>
      </c>
      <c r="BW31" s="7" t="s">
        <v>78</v>
      </c>
      <c r="BX31" s="7" t="s">
        <v>78</v>
      </c>
      <c r="BY31" s="7">
        <v>0</v>
      </c>
      <c r="BZ31" s="7">
        <v>0</v>
      </c>
      <c r="CA31" s="7">
        <v>0</v>
      </c>
      <c r="CB31" s="7">
        <v>0</v>
      </c>
      <c r="CC31" s="7">
        <v>0</v>
      </c>
      <c r="CD31" s="9">
        <v>0</v>
      </c>
    </row>
    <row r="32" spans="1:82" hidden="1" x14ac:dyDescent="0.25">
      <c r="A32" s="73" t="s">
        <v>2542</v>
      </c>
      <c r="B32" s="7" t="s">
        <v>2513</v>
      </c>
      <c r="C32" s="7" t="s">
        <v>2514</v>
      </c>
      <c r="D32" s="7" t="s">
        <v>400</v>
      </c>
      <c r="E32" s="7" t="s">
        <v>400</v>
      </c>
      <c r="F32" s="7" t="s">
        <v>64</v>
      </c>
      <c r="G32" s="7" t="s">
        <v>400</v>
      </c>
      <c r="H32" s="7" t="s">
        <v>2330</v>
      </c>
      <c r="I32" s="7" t="s">
        <v>1069</v>
      </c>
      <c r="J32" s="7" t="s">
        <v>2516</v>
      </c>
      <c r="K32" s="7">
        <v>78.03</v>
      </c>
      <c r="L32" s="7" t="s">
        <v>67</v>
      </c>
      <c r="M32" s="7" t="s">
        <v>68</v>
      </c>
      <c r="N32" s="7" t="s">
        <v>69</v>
      </c>
      <c r="O32" s="8">
        <v>42877.521226851852</v>
      </c>
      <c r="P32" s="8">
        <v>45434.521226851852</v>
      </c>
      <c r="Q32" s="7" t="s">
        <v>70</v>
      </c>
      <c r="R32" s="8">
        <v>45434</v>
      </c>
      <c r="S32" s="7" t="s">
        <v>215</v>
      </c>
      <c r="T32" s="7" t="s">
        <v>104</v>
      </c>
      <c r="U32" s="7" t="s">
        <v>73</v>
      </c>
      <c r="V32" s="7" t="s">
        <v>73</v>
      </c>
      <c r="W32" s="7" t="s">
        <v>105</v>
      </c>
      <c r="X32" s="7" t="s">
        <v>75</v>
      </c>
      <c r="Y32" s="7" t="s">
        <v>2517</v>
      </c>
      <c r="Z32" s="7" t="s">
        <v>2543</v>
      </c>
      <c r="AA32" s="7" t="s">
        <v>78</v>
      </c>
      <c r="AB32" s="8"/>
      <c r="AC32" s="8"/>
      <c r="AD32" s="7"/>
      <c r="AE32" s="7" t="s">
        <v>78</v>
      </c>
      <c r="AF32" s="7" t="s">
        <v>78</v>
      </c>
      <c r="AG32" s="8"/>
      <c r="AH32" s="7" t="s">
        <v>78</v>
      </c>
      <c r="AI32" s="7" t="s">
        <v>78</v>
      </c>
      <c r="AJ32" s="7" t="b">
        <v>0</v>
      </c>
      <c r="AK32" s="7" t="s">
        <v>2544</v>
      </c>
      <c r="AL32" s="7" t="b">
        <v>0</v>
      </c>
      <c r="AM32" s="7" t="b">
        <v>0</v>
      </c>
      <c r="AN32" s="7" t="b">
        <v>0</v>
      </c>
      <c r="AO32" s="7" t="b">
        <v>0</v>
      </c>
      <c r="AP32" s="7" t="b">
        <v>0</v>
      </c>
      <c r="AQ32" s="7" t="s">
        <v>84</v>
      </c>
      <c r="AR32" s="7" t="b">
        <v>0</v>
      </c>
      <c r="AS32" s="7" t="s">
        <v>1700</v>
      </c>
      <c r="AT32" s="7" t="s">
        <v>78</v>
      </c>
      <c r="AU32" s="7" t="s">
        <v>78</v>
      </c>
      <c r="AV32" s="8">
        <v>42830</v>
      </c>
      <c r="AW32" s="7" t="s">
        <v>85</v>
      </c>
      <c r="AX32" s="7" t="s">
        <v>86</v>
      </c>
      <c r="AY32" s="7" t="s">
        <v>87</v>
      </c>
      <c r="AZ32" s="7" t="b">
        <v>0</v>
      </c>
      <c r="BA32" s="7">
        <v>0</v>
      </c>
      <c r="BB32" s="7">
        <v>0</v>
      </c>
      <c r="BC32" s="33"/>
      <c r="BD32" s="7">
        <v>0</v>
      </c>
      <c r="BE32" s="33"/>
      <c r="BF32" s="55">
        <v>0</v>
      </c>
      <c r="BG32" s="33">
        <v>0</v>
      </c>
      <c r="BH32" s="33">
        <v>78.03</v>
      </c>
      <c r="BI32" s="33">
        <v>78.03</v>
      </c>
      <c r="BJ32" s="33">
        <v>91.01</v>
      </c>
      <c r="BK32" s="30">
        <f t="shared" si="7"/>
        <v>0</v>
      </c>
      <c r="BL32" s="62">
        <f t="shared" si="8"/>
        <v>0</v>
      </c>
      <c r="BM32" s="33">
        <v>7.81</v>
      </c>
      <c r="BN32" s="9">
        <v>0</v>
      </c>
      <c r="BO32" s="11" t="s">
        <v>5512</v>
      </c>
      <c r="BP32" s="11" t="s">
        <v>5513</v>
      </c>
      <c r="BQ32" s="11" t="s">
        <v>5514</v>
      </c>
      <c r="BR32" s="11" t="s">
        <v>5515</v>
      </c>
      <c r="BS32" s="11" t="s">
        <v>5516</v>
      </c>
      <c r="BT32" s="11" t="s">
        <v>5517</v>
      </c>
      <c r="BU32" s="11" t="s">
        <v>5518</v>
      </c>
      <c r="BV32" s="11" t="s">
        <v>5519</v>
      </c>
      <c r="BW32" s="11" t="s">
        <v>78</v>
      </c>
      <c r="BX32" s="11" t="s">
        <v>78</v>
      </c>
      <c r="BY32" s="11">
        <v>0</v>
      </c>
      <c r="BZ32" s="11">
        <v>0</v>
      </c>
      <c r="CA32" s="11">
        <v>0</v>
      </c>
      <c r="CB32" s="11">
        <v>0</v>
      </c>
      <c r="CC32" s="11">
        <v>0</v>
      </c>
      <c r="CD32" s="13">
        <v>0</v>
      </c>
    </row>
    <row r="33" spans="1:82" hidden="1" x14ac:dyDescent="0.25">
      <c r="A33" s="72" t="s">
        <v>2797</v>
      </c>
      <c r="B33" s="11" t="s">
        <v>1395</v>
      </c>
      <c r="C33" s="11" t="s">
        <v>1396</v>
      </c>
      <c r="D33" s="11" t="s">
        <v>227</v>
      </c>
      <c r="E33" s="11" t="s">
        <v>228</v>
      </c>
      <c r="F33" s="11" t="s">
        <v>229</v>
      </c>
      <c r="G33" s="11" t="s">
        <v>228</v>
      </c>
      <c r="H33" s="11" t="s">
        <v>2330</v>
      </c>
      <c r="I33" s="11" t="s">
        <v>1397</v>
      </c>
      <c r="J33" s="11" t="s">
        <v>2691</v>
      </c>
      <c r="K33" s="11">
        <v>68.989999999999995</v>
      </c>
      <c r="L33" s="11" t="s">
        <v>67</v>
      </c>
      <c r="M33" s="11" t="s">
        <v>68</v>
      </c>
      <c r="N33" s="11" t="s">
        <v>160</v>
      </c>
      <c r="O33" s="12">
        <v>42856.554548611108</v>
      </c>
      <c r="P33" s="12">
        <v>45413.580925925926</v>
      </c>
      <c r="Q33" s="11" t="s">
        <v>70</v>
      </c>
      <c r="R33" s="12">
        <v>45413</v>
      </c>
      <c r="S33" s="11" t="s">
        <v>215</v>
      </c>
      <c r="T33" s="11" t="s">
        <v>104</v>
      </c>
      <c r="U33" s="11" t="s">
        <v>73</v>
      </c>
      <c r="V33" s="11" t="s">
        <v>73</v>
      </c>
      <c r="W33" s="11" t="s">
        <v>287</v>
      </c>
      <c r="X33" s="11" t="s">
        <v>106</v>
      </c>
      <c r="Y33" s="11" t="s">
        <v>1485</v>
      </c>
      <c r="Z33" s="11" t="s">
        <v>2798</v>
      </c>
      <c r="AA33" s="11" t="s">
        <v>2799</v>
      </c>
      <c r="AB33" s="12"/>
      <c r="AC33" s="12"/>
      <c r="AD33" s="11"/>
      <c r="AE33" s="11" t="s">
        <v>78</v>
      </c>
      <c r="AF33" s="11" t="s">
        <v>78</v>
      </c>
      <c r="AG33" s="12"/>
      <c r="AH33" s="11" t="s">
        <v>78</v>
      </c>
      <c r="AI33" s="11" t="s">
        <v>78</v>
      </c>
      <c r="AJ33" s="11" t="b">
        <v>0</v>
      </c>
      <c r="AK33" s="11" t="s">
        <v>2800</v>
      </c>
      <c r="AL33" s="11" t="b">
        <v>0</v>
      </c>
      <c r="AM33" s="11" t="b">
        <v>0</v>
      </c>
      <c r="AN33" s="11" t="b">
        <v>0</v>
      </c>
      <c r="AO33" s="11" t="b">
        <v>0</v>
      </c>
      <c r="AP33" s="11" t="b">
        <v>0</v>
      </c>
      <c r="AQ33" s="11" t="s">
        <v>84</v>
      </c>
      <c r="AR33" s="11" t="b">
        <v>0</v>
      </c>
      <c r="AS33" s="11" t="s">
        <v>1700</v>
      </c>
      <c r="AT33" s="11" t="s">
        <v>78</v>
      </c>
      <c r="AU33" s="11" t="s">
        <v>78</v>
      </c>
      <c r="AV33" s="12">
        <v>42858</v>
      </c>
      <c r="AW33" s="11" t="s">
        <v>85</v>
      </c>
      <c r="AX33" s="11" t="s">
        <v>86</v>
      </c>
      <c r="AY33" s="11" t="s">
        <v>87</v>
      </c>
      <c r="AZ33" s="11" t="b">
        <v>0</v>
      </c>
      <c r="BA33" s="11">
        <v>0</v>
      </c>
      <c r="BB33" s="11">
        <v>0</v>
      </c>
      <c r="BC33" s="28"/>
      <c r="BD33" s="11">
        <v>0</v>
      </c>
      <c r="BE33" s="28"/>
      <c r="BF33" s="54">
        <v>0</v>
      </c>
      <c r="BG33" s="28">
        <v>0</v>
      </c>
      <c r="BH33" s="28">
        <v>68.989999999999995</v>
      </c>
      <c r="BI33" s="28">
        <v>68.989999999999995</v>
      </c>
      <c r="BJ33" s="28">
        <v>84.19</v>
      </c>
      <c r="BK33" s="30">
        <f t="shared" si="7"/>
        <v>0</v>
      </c>
      <c r="BL33" s="62">
        <f t="shared" si="8"/>
        <v>0</v>
      </c>
      <c r="BM33" s="28">
        <v>17.260000000000002</v>
      </c>
      <c r="BN33" s="13">
        <v>0</v>
      </c>
      <c r="BO33" s="11" t="s">
        <v>5527</v>
      </c>
      <c r="BP33" s="11" t="s">
        <v>4760</v>
      </c>
      <c r="BQ33" s="11" t="s">
        <v>4101</v>
      </c>
      <c r="BR33" s="11" t="s">
        <v>504</v>
      </c>
      <c r="BS33" s="11" t="s">
        <v>4367</v>
      </c>
      <c r="BT33" s="11" t="s">
        <v>5528</v>
      </c>
      <c r="BU33" s="11" t="s">
        <v>5529</v>
      </c>
      <c r="BV33" s="11" t="s">
        <v>4762</v>
      </c>
      <c r="BW33" s="11" t="s">
        <v>78</v>
      </c>
      <c r="BX33" s="11" t="s">
        <v>78</v>
      </c>
      <c r="BY33" s="11">
        <v>0</v>
      </c>
      <c r="BZ33" s="11">
        <v>0</v>
      </c>
      <c r="CA33" s="11">
        <v>0</v>
      </c>
      <c r="CB33" s="11">
        <v>0</v>
      </c>
      <c r="CC33" s="11">
        <v>0</v>
      </c>
      <c r="CD33" s="13">
        <v>0</v>
      </c>
    </row>
    <row r="34" spans="1:82" hidden="1" x14ac:dyDescent="0.25">
      <c r="A34" s="72" t="s">
        <v>2801</v>
      </c>
      <c r="B34" s="11" t="s">
        <v>1395</v>
      </c>
      <c r="C34" s="11" t="s">
        <v>1396</v>
      </c>
      <c r="D34" s="11" t="s">
        <v>227</v>
      </c>
      <c r="E34" s="11" t="s">
        <v>228</v>
      </c>
      <c r="F34" s="11" t="s">
        <v>229</v>
      </c>
      <c r="G34" s="11" t="s">
        <v>228</v>
      </c>
      <c r="H34" s="11" t="s">
        <v>2330</v>
      </c>
      <c r="I34" s="11" t="s">
        <v>1397</v>
      </c>
      <c r="J34" s="11" t="s">
        <v>2691</v>
      </c>
      <c r="K34" s="11">
        <v>68.989999999999995</v>
      </c>
      <c r="L34" s="11" t="s">
        <v>67</v>
      </c>
      <c r="M34" s="11" t="s">
        <v>68</v>
      </c>
      <c r="N34" s="11" t="s">
        <v>160</v>
      </c>
      <c r="O34" s="12">
        <v>42873.554548611108</v>
      </c>
      <c r="P34" s="12">
        <v>45430.381585648145</v>
      </c>
      <c r="Q34" s="11" t="s">
        <v>70</v>
      </c>
      <c r="R34" s="12">
        <v>45430</v>
      </c>
      <c r="S34" s="11" t="s">
        <v>215</v>
      </c>
      <c r="T34" s="11" t="s">
        <v>104</v>
      </c>
      <c r="U34" s="11" t="s">
        <v>73</v>
      </c>
      <c r="V34" s="11" t="s">
        <v>73</v>
      </c>
      <c r="W34" s="11" t="s">
        <v>287</v>
      </c>
      <c r="X34" s="11" t="s">
        <v>106</v>
      </c>
      <c r="Y34" s="11" t="s">
        <v>1485</v>
      </c>
      <c r="Z34" s="11" t="s">
        <v>2798</v>
      </c>
      <c r="AA34" s="11" t="s">
        <v>2802</v>
      </c>
      <c r="AB34" s="12"/>
      <c r="AC34" s="12"/>
      <c r="AD34" s="11"/>
      <c r="AE34" s="11" t="s">
        <v>78</v>
      </c>
      <c r="AF34" s="11" t="s">
        <v>78</v>
      </c>
      <c r="AG34" s="12"/>
      <c r="AH34" s="11" t="s">
        <v>78</v>
      </c>
      <c r="AI34" s="11" t="s">
        <v>78</v>
      </c>
      <c r="AJ34" s="11" t="b">
        <v>0</v>
      </c>
      <c r="AK34" s="11" t="s">
        <v>2803</v>
      </c>
      <c r="AL34" s="11" t="b">
        <v>0</v>
      </c>
      <c r="AM34" s="11" t="b">
        <v>0</v>
      </c>
      <c r="AN34" s="11" t="b">
        <v>0</v>
      </c>
      <c r="AO34" s="11" t="b">
        <v>0</v>
      </c>
      <c r="AP34" s="11" t="b">
        <v>0</v>
      </c>
      <c r="AQ34" s="11" t="s">
        <v>84</v>
      </c>
      <c r="AR34" s="11" t="b">
        <v>0</v>
      </c>
      <c r="AS34" s="11" t="s">
        <v>1700</v>
      </c>
      <c r="AT34" s="11" t="s">
        <v>78</v>
      </c>
      <c r="AU34" s="11" t="s">
        <v>78</v>
      </c>
      <c r="AV34" s="12">
        <v>42859</v>
      </c>
      <c r="AW34" s="11" t="s">
        <v>85</v>
      </c>
      <c r="AX34" s="11" t="s">
        <v>86</v>
      </c>
      <c r="AY34" s="11" t="s">
        <v>87</v>
      </c>
      <c r="AZ34" s="11" t="b">
        <v>0</v>
      </c>
      <c r="BA34" s="11">
        <v>0</v>
      </c>
      <c r="BB34" s="11">
        <v>0</v>
      </c>
      <c r="BC34" s="28"/>
      <c r="BD34" s="11">
        <v>0</v>
      </c>
      <c r="BE34" s="28"/>
      <c r="BF34" s="54">
        <v>0</v>
      </c>
      <c r="BG34" s="28">
        <v>0</v>
      </c>
      <c r="BH34" s="28">
        <v>68.989999999999995</v>
      </c>
      <c r="BI34" s="28">
        <v>68.989999999999995</v>
      </c>
      <c r="BJ34" s="28">
        <v>84.19</v>
      </c>
      <c r="BK34" s="30">
        <f t="shared" si="7"/>
        <v>0</v>
      </c>
      <c r="BL34" s="62">
        <f t="shared" si="8"/>
        <v>0</v>
      </c>
      <c r="BM34" s="28">
        <v>17.260000000000002</v>
      </c>
      <c r="BN34" s="13">
        <v>0</v>
      </c>
      <c r="BO34" s="7" t="s">
        <v>5527</v>
      </c>
      <c r="BP34" s="7" t="s">
        <v>4760</v>
      </c>
      <c r="BQ34" s="7" t="s">
        <v>4101</v>
      </c>
      <c r="BR34" s="7" t="s">
        <v>504</v>
      </c>
      <c r="BS34" s="7" t="s">
        <v>4367</v>
      </c>
      <c r="BT34" s="7" t="s">
        <v>5528</v>
      </c>
      <c r="BU34" s="7" t="s">
        <v>5529</v>
      </c>
      <c r="BV34" s="7" t="s">
        <v>4762</v>
      </c>
      <c r="BW34" s="7" t="s">
        <v>78</v>
      </c>
      <c r="BX34" s="7" t="s">
        <v>78</v>
      </c>
      <c r="BY34" s="7">
        <v>0</v>
      </c>
      <c r="BZ34" s="7">
        <v>0</v>
      </c>
      <c r="CA34" s="7">
        <v>0</v>
      </c>
      <c r="CB34" s="7">
        <v>0</v>
      </c>
      <c r="CC34" s="7">
        <v>0</v>
      </c>
      <c r="CD34" s="9">
        <v>0</v>
      </c>
    </row>
    <row r="35" spans="1:82" hidden="1" x14ac:dyDescent="0.25">
      <c r="A35" s="73" t="s">
        <v>1358</v>
      </c>
      <c r="B35" s="7" t="s">
        <v>1359</v>
      </c>
      <c r="C35" s="7" t="s">
        <v>1360</v>
      </c>
      <c r="D35" s="7" t="s">
        <v>1361</v>
      </c>
      <c r="E35" s="7" t="s">
        <v>1361</v>
      </c>
      <c r="F35" s="7" t="s">
        <v>64</v>
      </c>
      <c r="G35" s="7" t="s">
        <v>1361</v>
      </c>
      <c r="H35" s="7" t="s">
        <v>281</v>
      </c>
      <c r="I35" s="7" t="s">
        <v>1303</v>
      </c>
      <c r="J35" s="7" t="s">
        <v>1354</v>
      </c>
      <c r="K35" s="7">
        <v>1500</v>
      </c>
      <c r="L35" s="7" t="s">
        <v>67</v>
      </c>
      <c r="M35" s="7" t="s">
        <v>68</v>
      </c>
      <c r="N35" s="7" t="s">
        <v>69</v>
      </c>
      <c r="O35" s="8">
        <v>42996.764166666668</v>
      </c>
      <c r="P35" s="8">
        <v>50301</v>
      </c>
      <c r="Q35" s="7" t="s">
        <v>1312</v>
      </c>
      <c r="R35" s="8">
        <v>45250</v>
      </c>
      <c r="S35" s="7" t="s">
        <v>91</v>
      </c>
      <c r="T35" s="7" t="s">
        <v>514</v>
      </c>
      <c r="U35" s="7" t="s">
        <v>73</v>
      </c>
      <c r="V35" s="7" t="s">
        <v>73</v>
      </c>
      <c r="W35" s="7" t="s">
        <v>105</v>
      </c>
      <c r="X35" s="7" t="s">
        <v>106</v>
      </c>
      <c r="Y35" s="7" t="s">
        <v>1314</v>
      </c>
      <c r="Z35" s="7" t="s">
        <v>1362</v>
      </c>
      <c r="AA35" s="7" t="s">
        <v>78</v>
      </c>
      <c r="AB35" s="8"/>
      <c r="AC35" s="8"/>
      <c r="AD35" s="7"/>
      <c r="AE35" s="7" t="s">
        <v>78</v>
      </c>
      <c r="AF35" s="7" t="s">
        <v>78</v>
      </c>
      <c r="AG35" s="8"/>
      <c r="AH35" s="7" t="s">
        <v>78</v>
      </c>
      <c r="AI35" s="7" t="s">
        <v>78</v>
      </c>
      <c r="AJ35" s="7" t="b">
        <v>0</v>
      </c>
      <c r="AK35" s="7" t="s">
        <v>1363</v>
      </c>
      <c r="AL35" s="7" t="b">
        <v>0</v>
      </c>
      <c r="AM35" s="7" t="b">
        <v>0</v>
      </c>
      <c r="AN35" s="7" t="b">
        <v>0</v>
      </c>
      <c r="AO35" s="7" t="b">
        <v>0</v>
      </c>
      <c r="AP35" s="7" t="b">
        <v>0</v>
      </c>
      <c r="AQ35" s="7" t="s">
        <v>96</v>
      </c>
      <c r="AR35" s="7" t="b">
        <v>0</v>
      </c>
      <c r="AS35" s="7" t="s">
        <v>1258</v>
      </c>
      <c r="AT35" s="7" t="s">
        <v>78</v>
      </c>
      <c r="AU35" s="7" t="s">
        <v>78</v>
      </c>
      <c r="AV35" s="8">
        <v>43004</v>
      </c>
      <c r="AW35" s="7" t="s">
        <v>85</v>
      </c>
      <c r="AX35" s="7" t="s">
        <v>86</v>
      </c>
      <c r="AY35" s="7" t="s">
        <v>87</v>
      </c>
      <c r="AZ35" s="7" t="b">
        <v>0</v>
      </c>
      <c r="BA35" s="7">
        <v>0</v>
      </c>
      <c r="BB35" s="7">
        <v>0</v>
      </c>
      <c r="BC35" s="33"/>
      <c r="BD35" s="7">
        <v>0</v>
      </c>
      <c r="BE35" s="33"/>
      <c r="BF35" s="55">
        <v>0</v>
      </c>
      <c r="BG35" s="33">
        <v>0</v>
      </c>
      <c r="BH35" s="33">
        <v>1500</v>
      </c>
      <c r="BI35" s="33">
        <v>1500</v>
      </c>
      <c r="BJ35" s="33">
        <v>1500</v>
      </c>
      <c r="BK35" s="30">
        <f t="shared" si="7"/>
        <v>0</v>
      </c>
      <c r="BL35" s="62">
        <f t="shared" si="8"/>
        <v>0</v>
      </c>
      <c r="BM35" s="33">
        <v>1.44</v>
      </c>
      <c r="BN35" s="9">
        <v>0</v>
      </c>
      <c r="BO35" s="11" t="s">
        <v>5598</v>
      </c>
      <c r="BP35" s="11" t="s">
        <v>5599</v>
      </c>
      <c r="BQ35" s="11" t="s">
        <v>4101</v>
      </c>
      <c r="BR35" s="11" t="s">
        <v>4717</v>
      </c>
      <c r="BS35" s="11" t="s">
        <v>4120</v>
      </c>
      <c r="BT35" s="11" t="s">
        <v>4718</v>
      </c>
      <c r="BU35" s="11" t="s">
        <v>78</v>
      </c>
      <c r="BV35" s="11" t="s">
        <v>5600</v>
      </c>
      <c r="BW35" s="11" t="s">
        <v>78</v>
      </c>
      <c r="BX35" s="11" t="s">
        <v>78</v>
      </c>
      <c r="BY35" s="11">
        <v>0</v>
      </c>
      <c r="BZ35" s="11">
        <v>0</v>
      </c>
      <c r="CA35" s="11">
        <v>0</v>
      </c>
      <c r="CB35" s="11">
        <v>0</v>
      </c>
      <c r="CC35" s="11">
        <v>0</v>
      </c>
      <c r="CD35" s="13">
        <v>0</v>
      </c>
    </row>
    <row r="36" spans="1:82" hidden="1" x14ac:dyDescent="0.25">
      <c r="A36" s="73" t="s">
        <v>1117</v>
      </c>
      <c r="B36" s="7" t="s">
        <v>234</v>
      </c>
      <c r="C36" s="7" t="s">
        <v>235</v>
      </c>
      <c r="D36" s="7" t="s">
        <v>1118</v>
      </c>
      <c r="E36" s="7" t="s">
        <v>1118</v>
      </c>
      <c r="F36" s="7" t="s">
        <v>64</v>
      </c>
      <c r="G36" s="7" t="s">
        <v>1118</v>
      </c>
      <c r="H36" s="7" t="s">
        <v>532</v>
      </c>
      <c r="I36" s="7" t="s">
        <v>237</v>
      </c>
      <c r="J36" s="7"/>
      <c r="K36" s="7">
        <v>172.03</v>
      </c>
      <c r="L36" s="7" t="s">
        <v>67</v>
      </c>
      <c r="M36" s="7" t="s">
        <v>68</v>
      </c>
      <c r="N36" s="7" t="s">
        <v>69</v>
      </c>
      <c r="O36" s="8">
        <v>43049.784467592595</v>
      </c>
      <c r="P36" s="8">
        <v>45231.784467592595</v>
      </c>
      <c r="Q36" s="7" t="s">
        <v>70</v>
      </c>
      <c r="R36" s="8">
        <v>45240</v>
      </c>
      <c r="S36" s="7" t="s">
        <v>91</v>
      </c>
      <c r="T36" s="7" t="s">
        <v>104</v>
      </c>
      <c r="U36" s="7" t="s">
        <v>73</v>
      </c>
      <c r="V36" s="7" t="s">
        <v>73</v>
      </c>
      <c r="W36" s="7" t="s">
        <v>74</v>
      </c>
      <c r="X36" s="7" t="s">
        <v>75</v>
      </c>
      <c r="Y36" s="7" t="s">
        <v>1044</v>
      </c>
      <c r="Z36" s="7" t="s">
        <v>1119</v>
      </c>
      <c r="AA36" s="7" t="s">
        <v>78</v>
      </c>
      <c r="AB36" s="8"/>
      <c r="AC36" s="8"/>
      <c r="AD36" s="7"/>
      <c r="AE36" s="7" t="s">
        <v>78</v>
      </c>
      <c r="AF36" s="7" t="s">
        <v>78</v>
      </c>
      <c r="AG36" s="8"/>
      <c r="AH36" s="7" t="s">
        <v>78</v>
      </c>
      <c r="AI36" s="7" t="s">
        <v>78</v>
      </c>
      <c r="AJ36" s="7" t="b">
        <v>0</v>
      </c>
      <c r="AK36" s="7" t="s">
        <v>1120</v>
      </c>
      <c r="AL36" s="7" t="b">
        <v>0</v>
      </c>
      <c r="AM36" s="7" t="b">
        <v>0</v>
      </c>
      <c r="AN36" s="7" t="b">
        <v>0</v>
      </c>
      <c r="AO36" s="7" t="b">
        <v>0</v>
      </c>
      <c r="AP36" s="7" t="b">
        <v>0</v>
      </c>
      <c r="AQ36" s="7" t="s">
        <v>96</v>
      </c>
      <c r="AR36" s="7" t="b">
        <v>0</v>
      </c>
      <c r="AS36" s="7" t="s">
        <v>78</v>
      </c>
      <c r="AT36" s="7" t="s">
        <v>78</v>
      </c>
      <c r="AU36" s="7" t="s">
        <v>78</v>
      </c>
      <c r="AV36" s="8">
        <v>43069</v>
      </c>
      <c r="AW36" s="7" t="s">
        <v>85</v>
      </c>
      <c r="AX36" s="7" t="s">
        <v>86</v>
      </c>
      <c r="AY36" s="7" t="s">
        <v>87</v>
      </c>
      <c r="AZ36" s="7" t="b">
        <v>0</v>
      </c>
      <c r="BA36" s="7">
        <v>0</v>
      </c>
      <c r="BB36" s="7">
        <v>0</v>
      </c>
      <c r="BC36" s="33"/>
      <c r="BD36" s="7">
        <v>0</v>
      </c>
      <c r="BE36" s="33"/>
      <c r="BF36" s="55">
        <v>0</v>
      </c>
      <c r="BG36" s="33">
        <v>0</v>
      </c>
      <c r="BH36" s="33">
        <v>172.03</v>
      </c>
      <c r="BI36" s="33">
        <v>172.03</v>
      </c>
      <c r="BJ36" s="33">
        <v>189.18</v>
      </c>
      <c r="BK36" s="30">
        <f t="shared" si="7"/>
        <v>0</v>
      </c>
      <c r="BL36" s="62">
        <f t="shared" si="8"/>
        <v>0</v>
      </c>
      <c r="BM36" s="33">
        <v>17.2</v>
      </c>
      <c r="BN36" s="9">
        <v>0</v>
      </c>
      <c r="BO36" s="7" t="s">
        <v>5608</v>
      </c>
      <c r="BP36" s="7" t="s">
        <v>5609</v>
      </c>
      <c r="BQ36" s="7" t="s">
        <v>4101</v>
      </c>
      <c r="BR36" s="7" t="s">
        <v>504</v>
      </c>
      <c r="BS36" s="7" t="s">
        <v>4223</v>
      </c>
      <c r="BT36" s="7" t="s">
        <v>4110</v>
      </c>
      <c r="BU36" s="7" t="s">
        <v>5610</v>
      </c>
      <c r="BV36" s="7" t="s">
        <v>5611</v>
      </c>
      <c r="BW36" s="7" t="s">
        <v>78</v>
      </c>
      <c r="BX36" s="7" t="s">
        <v>78</v>
      </c>
      <c r="BY36" s="7">
        <v>0</v>
      </c>
      <c r="BZ36" s="7">
        <v>0</v>
      </c>
      <c r="CA36" s="7">
        <v>0</v>
      </c>
      <c r="CB36" s="7">
        <v>0</v>
      </c>
      <c r="CC36" s="7">
        <v>0</v>
      </c>
      <c r="CD36" s="9">
        <v>0</v>
      </c>
    </row>
    <row r="37" spans="1:82" hidden="1" x14ac:dyDescent="0.25">
      <c r="A37" s="72" t="s">
        <v>420</v>
      </c>
      <c r="B37" s="11" t="s">
        <v>61</v>
      </c>
      <c r="C37" s="11" t="s">
        <v>62</v>
      </c>
      <c r="D37" s="11" t="s">
        <v>421</v>
      </c>
      <c r="E37" s="11" t="s">
        <v>422</v>
      </c>
      <c r="F37" s="11" t="s">
        <v>64</v>
      </c>
      <c r="G37" s="11" t="s">
        <v>422</v>
      </c>
      <c r="H37" s="11" t="s">
        <v>423</v>
      </c>
      <c r="I37" s="11" t="s">
        <v>66</v>
      </c>
      <c r="J37" s="11"/>
      <c r="K37" s="11">
        <v>378.25</v>
      </c>
      <c r="L37" s="11" t="s">
        <v>67</v>
      </c>
      <c r="M37" s="11" t="s">
        <v>68</v>
      </c>
      <c r="N37" s="11" t="s">
        <v>69</v>
      </c>
      <c r="O37" s="12">
        <v>43063.709467592591</v>
      </c>
      <c r="P37" s="12">
        <v>45254.709467592591</v>
      </c>
      <c r="Q37" s="11" t="s">
        <v>70</v>
      </c>
      <c r="R37" s="12">
        <v>45254</v>
      </c>
      <c r="S37" s="11" t="s">
        <v>91</v>
      </c>
      <c r="T37" s="11" t="s">
        <v>104</v>
      </c>
      <c r="U37" s="11" t="s">
        <v>73</v>
      </c>
      <c r="V37" s="11" t="s">
        <v>73</v>
      </c>
      <c r="W37" s="11" t="s">
        <v>74</v>
      </c>
      <c r="X37" s="11" t="s">
        <v>75</v>
      </c>
      <c r="Y37" s="11" t="s">
        <v>122</v>
      </c>
      <c r="Z37" s="11" t="s">
        <v>424</v>
      </c>
      <c r="AA37" s="11" t="s">
        <v>78</v>
      </c>
      <c r="AB37" s="12"/>
      <c r="AC37" s="12"/>
      <c r="AD37" s="11"/>
      <c r="AE37" s="11" t="s">
        <v>78</v>
      </c>
      <c r="AF37" s="11" t="s">
        <v>78</v>
      </c>
      <c r="AG37" s="12"/>
      <c r="AH37" s="11" t="s">
        <v>78</v>
      </c>
      <c r="AI37" s="11" t="s">
        <v>78</v>
      </c>
      <c r="AJ37" s="11" t="b">
        <v>0</v>
      </c>
      <c r="AK37" s="11" t="s">
        <v>425</v>
      </c>
      <c r="AL37" s="11" t="b">
        <v>0</v>
      </c>
      <c r="AM37" s="11" t="b">
        <v>0</v>
      </c>
      <c r="AN37" s="11" t="b">
        <v>0</v>
      </c>
      <c r="AO37" s="11" t="b">
        <v>0</v>
      </c>
      <c r="AP37" s="11" t="b">
        <v>0</v>
      </c>
      <c r="AQ37" s="11" t="s">
        <v>96</v>
      </c>
      <c r="AR37" s="11" t="b">
        <v>0</v>
      </c>
      <c r="AS37" s="11" t="s">
        <v>78</v>
      </c>
      <c r="AT37" s="11" t="s">
        <v>78</v>
      </c>
      <c r="AU37" s="11" t="s">
        <v>78</v>
      </c>
      <c r="AV37" s="12">
        <v>43069</v>
      </c>
      <c r="AW37" s="11" t="s">
        <v>85</v>
      </c>
      <c r="AX37" s="11" t="s">
        <v>86</v>
      </c>
      <c r="AY37" s="11" t="s">
        <v>87</v>
      </c>
      <c r="AZ37" s="11" t="b">
        <v>0</v>
      </c>
      <c r="BA37" s="11">
        <v>1</v>
      </c>
      <c r="BB37" s="11">
        <v>0</v>
      </c>
      <c r="BC37" s="28">
        <v>0</v>
      </c>
      <c r="BD37" s="11">
        <v>0</v>
      </c>
      <c r="BE37" s="28"/>
      <c r="BF37" s="54">
        <v>0</v>
      </c>
      <c r="BG37" s="28">
        <v>0</v>
      </c>
      <c r="BH37" s="28">
        <v>378.25</v>
      </c>
      <c r="BI37" s="28">
        <v>378.25</v>
      </c>
      <c r="BJ37" s="28">
        <v>413.07</v>
      </c>
      <c r="BK37" s="30">
        <f t="shared" si="7"/>
        <v>0</v>
      </c>
      <c r="BL37" s="62">
        <f t="shared" si="8"/>
        <v>0</v>
      </c>
      <c r="BM37" s="28">
        <v>37.82</v>
      </c>
      <c r="BN37" s="13">
        <v>0</v>
      </c>
      <c r="BO37" s="7" t="s">
        <v>5618</v>
      </c>
      <c r="BP37" s="7" t="s">
        <v>5619</v>
      </c>
      <c r="BQ37" s="7" t="s">
        <v>4101</v>
      </c>
      <c r="BR37" s="7" t="s">
        <v>504</v>
      </c>
      <c r="BS37" s="7" t="s">
        <v>4148</v>
      </c>
      <c r="BT37" s="7" t="s">
        <v>5357</v>
      </c>
      <c r="BU37" s="7" t="s">
        <v>5620</v>
      </c>
      <c r="BV37" s="7" t="s">
        <v>4778</v>
      </c>
      <c r="BW37" s="7" t="s">
        <v>78</v>
      </c>
      <c r="BX37" s="7" t="s">
        <v>78</v>
      </c>
      <c r="BY37" s="7">
        <v>0</v>
      </c>
      <c r="BZ37" s="7">
        <v>0</v>
      </c>
      <c r="CA37" s="7">
        <v>0</v>
      </c>
      <c r="CB37" s="7">
        <v>0</v>
      </c>
      <c r="CC37" s="7">
        <v>0</v>
      </c>
      <c r="CD37" s="9">
        <v>0</v>
      </c>
    </row>
    <row r="38" spans="1:82" hidden="1" x14ac:dyDescent="0.25">
      <c r="A38" s="73" t="s">
        <v>1759</v>
      </c>
      <c r="B38" s="7" t="s">
        <v>1736</v>
      </c>
      <c r="C38" s="7" t="s">
        <v>1737</v>
      </c>
      <c r="D38" s="7" t="s">
        <v>1760</v>
      </c>
      <c r="E38" s="7" t="s">
        <v>1760</v>
      </c>
      <c r="F38" s="7" t="s">
        <v>64</v>
      </c>
      <c r="G38" s="7" t="s">
        <v>1760</v>
      </c>
      <c r="H38" s="7" t="s">
        <v>1761</v>
      </c>
      <c r="I38" s="7" t="s">
        <v>1724</v>
      </c>
      <c r="J38" s="7"/>
      <c r="K38" s="7">
        <v>564.12</v>
      </c>
      <c r="L38" s="7" t="s">
        <v>67</v>
      </c>
      <c r="M38" s="7" t="s">
        <v>68</v>
      </c>
      <c r="N38" s="7" t="s">
        <v>69</v>
      </c>
      <c r="O38" s="8">
        <v>43132.455057870371</v>
      </c>
      <c r="P38" s="8">
        <v>45291.455057870371</v>
      </c>
      <c r="Q38" s="7" t="s">
        <v>70</v>
      </c>
      <c r="R38" s="8">
        <v>45260</v>
      </c>
      <c r="S38" s="7" t="s">
        <v>91</v>
      </c>
      <c r="T38" s="7" t="s">
        <v>514</v>
      </c>
      <c r="U38" s="7" t="s">
        <v>73</v>
      </c>
      <c r="V38" s="7" t="s">
        <v>73</v>
      </c>
      <c r="W38" s="7" t="s">
        <v>105</v>
      </c>
      <c r="X38" s="7" t="s">
        <v>106</v>
      </c>
      <c r="Y38" s="7" t="s">
        <v>1725</v>
      </c>
      <c r="Z38" s="7" t="s">
        <v>1762</v>
      </c>
      <c r="AA38" s="7" t="s">
        <v>78</v>
      </c>
      <c r="AB38" s="8"/>
      <c r="AC38" s="8"/>
      <c r="AD38" s="7"/>
      <c r="AE38" s="7" t="s">
        <v>78</v>
      </c>
      <c r="AF38" s="7" t="s">
        <v>78</v>
      </c>
      <c r="AG38" s="8"/>
      <c r="AH38" s="7" t="s">
        <v>78</v>
      </c>
      <c r="AI38" s="7" t="s">
        <v>78</v>
      </c>
      <c r="AJ38" s="7" t="b">
        <v>0</v>
      </c>
      <c r="AK38" s="7" t="s">
        <v>1763</v>
      </c>
      <c r="AL38" s="7" t="b">
        <v>0</v>
      </c>
      <c r="AM38" s="7" t="b">
        <v>0</v>
      </c>
      <c r="AN38" s="7" t="b">
        <v>0</v>
      </c>
      <c r="AO38" s="7" t="b">
        <v>0</v>
      </c>
      <c r="AP38" s="7" t="b">
        <v>0</v>
      </c>
      <c r="AQ38" s="7" t="s">
        <v>96</v>
      </c>
      <c r="AR38" s="7" t="b">
        <v>0</v>
      </c>
      <c r="AS38" s="7" t="s">
        <v>1764</v>
      </c>
      <c r="AT38" s="7" t="s">
        <v>78</v>
      </c>
      <c r="AU38" s="7" t="s">
        <v>78</v>
      </c>
      <c r="AV38" s="8">
        <v>43139</v>
      </c>
      <c r="AW38" s="7" t="s">
        <v>85</v>
      </c>
      <c r="AX38" s="7" t="s">
        <v>86</v>
      </c>
      <c r="AY38" s="7" t="s">
        <v>87</v>
      </c>
      <c r="AZ38" s="7" t="b">
        <v>0</v>
      </c>
      <c r="BA38" s="7">
        <v>0</v>
      </c>
      <c r="BB38" s="7">
        <v>0</v>
      </c>
      <c r="BC38" s="33"/>
      <c r="BD38" s="7">
        <v>0</v>
      </c>
      <c r="BE38" s="33"/>
      <c r="BF38" s="55">
        <v>0</v>
      </c>
      <c r="BG38" s="33">
        <v>0</v>
      </c>
      <c r="BH38" s="33">
        <v>792.72</v>
      </c>
      <c r="BI38" s="33">
        <v>762.96</v>
      </c>
      <c r="BJ38" s="33">
        <v>745.04</v>
      </c>
      <c r="BK38" s="30">
        <f t="shared" si="7"/>
        <v>29.759999999999991</v>
      </c>
      <c r="BL38" s="63">
        <f t="shared" si="8"/>
        <v>3.7541628822282763E-2</v>
      </c>
      <c r="BM38" s="33">
        <v>63.36</v>
      </c>
      <c r="BN38" s="9">
        <v>1</v>
      </c>
      <c r="BO38" s="7" t="s">
        <v>5650</v>
      </c>
      <c r="BP38" s="7" t="s">
        <v>5651</v>
      </c>
      <c r="BQ38" s="7" t="s">
        <v>4393</v>
      </c>
      <c r="BR38" s="7" t="s">
        <v>5652</v>
      </c>
      <c r="BS38" s="7" t="s">
        <v>5653</v>
      </c>
      <c r="BT38" s="7" t="s">
        <v>4110</v>
      </c>
      <c r="BU38" s="7" t="s">
        <v>5654</v>
      </c>
      <c r="BV38" s="7" t="s">
        <v>5655</v>
      </c>
      <c r="BW38" s="7" t="s">
        <v>78</v>
      </c>
      <c r="BX38" s="7" t="s">
        <v>78</v>
      </c>
      <c r="BY38" s="7">
        <v>0</v>
      </c>
      <c r="BZ38" s="7">
        <v>0</v>
      </c>
      <c r="CA38" s="7">
        <v>0</v>
      </c>
      <c r="CB38" s="7">
        <v>0</v>
      </c>
      <c r="CC38" s="7">
        <v>0</v>
      </c>
      <c r="CD38" s="9">
        <v>0</v>
      </c>
    </row>
    <row r="39" spans="1:82" hidden="1" x14ac:dyDescent="0.25">
      <c r="A39" s="73" t="s">
        <v>1772</v>
      </c>
      <c r="B39" s="7" t="s">
        <v>1736</v>
      </c>
      <c r="C39" s="7" t="s">
        <v>1737</v>
      </c>
      <c r="D39" s="7" t="s">
        <v>1773</v>
      </c>
      <c r="E39" s="7" t="s">
        <v>482</v>
      </c>
      <c r="F39" s="7" t="s">
        <v>1774</v>
      </c>
      <c r="G39" s="7" t="s">
        <v>482</v>
      </c>
      <c r="H39" s="7" t="s">
        <v>1767</v>
      </c>
      <c r="I39" s="7" t="s">
        <v>1724</v>
      </c>
      <c r="J39" s="7"/>
      <c r="K39" s="7">
        <v>1347</v>
      </c>
      <c r="L39" s="7" t="s">
        <v>67</v>
      </c>
      <c r="M39" s="7" t="s">
        <v>68</v>
      </c>
      <c r="N39" s="7" t="s">
        <v>160</v>
      </c>
      <c r="O39" s="8">
        <v>43466.406261574077</v>
      </c>
      <c r="P39" s="8">
        <v>45292.406261574077</v>
      </c>
      <c r="Q39" s="7" t="s">
        <v>70</v>
      </c>
      <c r="R39" s="8">
        <v>45231</v>
      </c>
      <c r="S39" s="7" t="s">
        <v>91</v>
      </c>
      <c r="T39" s="7" t="s">
        <v>514</v>
      </c>
      <c r="U39" s="7" t="s">
        <v>73</v>
      </c>
      <c r="V39" s="7" t="s">
        <v>73</v>
      </c>
      <c r="W39" s="7" t="s">
        <v>74</v>
      </c>
      <c r="X39" s="7" t="s">
        <v>106</v>
      </c>
      <c r="Y39" s="7" t="s">
        <v>1729</v>
      </c>
      <c r="Z39" s="7" t="s">
        <v>1775</v>
      </c>
      <c r="AA39" s="7" t="s">
        <v>78</v>
      </c>
      <c r="AB39" s="8"/>
      <c r="AC39" s="8"/>
      <c r="AD39" s="7"/>
      <c r="AE39" s="7" t="s">
        <v>78</v>
      </c>
      <c r="AF39" s="7" t="s">
        <v>78</v>
      </c>
      <c r="AG39" s="8"/>
      <c r="AH39" s="7" t="s">
        <v>1776</v>
      </c>
      <c r="AI39" s="7" t="s">
        <v>78</v>
      </c>
      <c r="AJ39" s="7" t="b">
        <v>0</v>
      </c>
      <c r="AK39" s="7" t="s">
        <v>1777</v>
      </c>
      <c r="AL39" s="7" t="b">
        <v>0</v>
      </c>
      <c r="AM39" s="7" t="b">
        <v>0</v>
      </c>
      <c r="AN39" s="7" t="b">
        <v>0</v>
      </c>
      <c r="AO39" s="7" t="b">
        <v>0</v>
      </c>
      <c r="AP39" s="7" t="b">
        <v>0</v>
      </c>
      <c r="AQ39" s="7" t="s">
        <v>96</v>
      </c>
      <c r="AR39" s="7" t="b">
        <v>0</v>
      </c>
      <c r="AS39" s="7" t="s">
        <v>1771</v>
      </c>
      <c r="AT39" s="7" t="s">
        <v>78</v>
      </c>
      <c r="AU39" s="7" t="s">
        <v>78</v>
      </c>
      <c r="AV39" s="8">
        <v>43483</v>
      </c>
      <c r="AW39" s="7" t="s">
        <v>85</v>
      </c>
      <c r="AX39" s="7" t="s">
        <v>86</v>
      </c>
      <c r="AY39" s="7" t="s">
        <v>87</v>
      </c>
      <c r="AZ39" s="7" t="b">
        <v>0</v>
      </c>
      <c r="BA39" s="7">
        <v>0</v>
      </c>
      <c r="BB39" s="7">
        <v>0</v>
      </c>
      <c r="BC39" s="33"/>
      <c r="BD39" s="7">
        <v>0</v>
      </c>
      <c r="BE39" s="33"/>
      <c r="BF39" s="55">
        <v>0</v>
      </c>
      <c r="BG39" s="33">
        <v>0</v>
      </c>
      <c r="BH39" s="33">
        <v>1347</v>
      </c>
      <c r="BI39" s="33">
        <v>1311.69</v>
      </c>
      <c r="BJ39" s="33">
        <v>1314.03</v>
      </c>
      <c r="BK39" s="30">
        <f t="shared" si="7"/>
        <v>35.309999999999945</v>
      </c>
      <c r="BL39" s="62">
        <f t="shared" si="8"/>
        <v>2.621380846325163E-2</v>
      </c>
      <c r="BM39" s="33">
        <v>65.55</v>
      </c>
      <c r="BN39" s="9">
        <v>1</v>
      </c>
      <c r="BO39" s="11" t="s">
        <v>5930</v>
      </c>
      <c r="BP39" s="11" t="s">
        <v>5931</v>
      </c>
      <c r="BQ39" s="11" t="s">
        <v>4101</v>
      </c>
      <c r="BR39" s="11" t="s">
        <v>504</v>
      </c>
      <c r="BS39" s="11" t="s">
        <v>4120</v>
      </c>
      <c r="BT39" s="11" t="s">
        <v>5932</v>
      </c>
      <c r="BU39" s="11" t="s">
        <v>5933</v>
      </c>
      <c r="BV39" s="11" t="s">
        <v>5928</v>
      </c>
      <c r="BW39" s="11" t="s">
        <v>78</v>
      </c>
      <c r="BX39" s="11" t="s">
        <v>78</v>
      </c>
      <c r="BY39" s="11">
        <v>0</v>
      </c>
      <c r="BZ39" s="11">
        <v>0</v>
      </c>
      <c r="CA39" s="11">
        <v>0</v>
      </c>
      <c r="CB39" s="11">
        <v>0</v>
      </c>
      <c r="CC39" s="11">
        <v>0</v>
      </c>
      <c r="CD39" s="13">
        <v>0</v>
      </c>
    </row>
    <row r="40" spans="1:82" hidden="1" x14ac:dyDescent="0.25">
      <c r="A40" s="72" t="s">
        <v>1778</v>
      </c>
      <c r="B40" s="11" t="s">
        <v>1721</v>
      </c>
      <c r="C40" s="11" t="s">
        <v>1722</v>
      </c>
      <c r="D40" s="11" t="s">
        <v>1779</v>
      </c>
      <c r="E40" s="11" t="s">
        <v>1779</v>
      </c>
      <c r="F40" s="11" t="s">
        <v>64</v>
      </c>
      <c r="G40" s="11" t="s">
        <v>1779</v>
      </c>
      <c r="H40" s="11" t="s">
        <v>1761</v>
      </c>
      <c r="I40" s="11" t="s">
        <v>1724</v>
      </c>
      <c r="J40" s="11"/>
      <c r="K40" s="11">
        <v>468.24</v>
      </c>
      <c r="L40" s="11" t="s">
        <v>67</v>
      </c>
      <c r="M40" s="11" t="s">
        <v>68</v>
      </c>
      <c r="N40" s="11" t="s">
        <v>69</v>
      </c>
      <c r="O40" s="12">
        <v>43556.509085648147</v>
      </c>
      <c r="P40" s="12">
        <v>45291</v>
      </c>
      <c r="Q40" s="11" t="s">
        <v>70</v>
      </c>
      <c r="R40" s="12">
        <v>45260</v>
      </c>
      <c r="S40" s="11" t="s">
        <v>91</v>
      </c>
      <c r="T40" s="11" t="s">
        <v>514</v>
      </c>
      <c r="U40" s="11" t="s">
        <v>73</v>
      </c>
      <c r="V40" s="11" t="s">
        <v>73</v>
      </c>
      <c r="W40" s="11" t="s">
        <v>135</v>
      </c>
      <c r="X40" s="11" t="s">
        <v>106</v>
      </c>
      <c r="Y40" s="11" t="s">
        <v>1729</v>
      </c>
      <c r="Z40" s="11" t="s">
        <v>1780</v>
      </c>
      <c r="AA40" s="11" t="s">
        <v>78</v>
      </c>
      <c r="AB40" s="12"/>
      <c r="AC40" s="12"/>
      <c r="AD40" s="11"/>
      <c r="AE40" s="11" t="s">
        <v>78</v>
      </c>
      <c r="AF40" s="11" t="s">
        <v>78</v>
      </c>
      <c r="AG40" s="12"/>
      <c r="AH40" s="11" t="s">
        <v>78</v>
      </c>
      <c r="AI40" s="11" t="s">
        <v>78</v>
      </c>
      <c r="AJ40" s="11" t="b">
        <v>0</v>
      </c>
      <c r="AK40" s="11" t="s">
        <v>1781</v>
      </c>
      <c r="AL40" s="11" t="b">
        <v>0</v>
      </c>
      <c r="AM40" s="11" t="b">
        <v>0</v>
      </c>
      <c r="AN40" s="11" t="b">
        <v>0</v>
      </c>
      <c r="AO40" s="11" t="b">
        <v>0</v>
      </c>
      <c r="AP40" s="11" t="b">
        <v>0</v>
      </c>
      <c r="AQ40" s="11" t="s">
        <v>96</v>
      </c>
      <c r="AR40" s="11" t="b">
        <v>0</v>
      </c>
      <c r="AS40" s="11" t="s">
        <v>1764</v>
      </c>
      <c r="AT40" s="11" t="s">
        <v>78</v>
      </c>
      <c r="AU40" s="11" t="s">
        <v>78</v>
      </c>
      <c r="AV40" s="12">
        <v>43602</v>
      </c>
      <c r="AW40" s="11" t="s">
        <v>85</v>
      </c>
      <c r="AX40" s="11" t="s">
        <v>86</v>
      </c>
      <c r="AY40" s="11" t="s">
        <v>87</v>
      </c>
      <c r="AZ40" s="11" t="b">
        <v>0</v>
      </c>
      <c r="BA40" s="11">
        <v>0</v>
      </c>
      <c r="BB40" s="11">
        <v>0</v>
      </c>
      <c r="BC40" s="28"/>
      <c r="BD40" s="11">
        <v>0</v>
      </c>
      <c r="BE40" s="28"/>
      <c r="BF40" s="54">
        <v>0</v>
      </c>
      <c r="BG40" s="28">
        <v>0</v>
      </c>
      <c r="BH40" s="28">
        <v>640.48</v>
      </c>
      <c r="BI40" s="28">
        <v>621.28</v>
      </c>
      <c r="BJ40" s="28">
        <v>622.24</v>
      </c>
      <c r="BK40" s="30">
        <f t="shared" si="7"/>
        <v>19.200000000000045</v>
      </c>
      <c r="BL40" s="63">
        <f t="shared" si="8"/>
        <v>2.9977516862353306E-2</v>
      </c>
      <c r="BM40" s="28">
        <f>4.27*12</f>
        <v>51.239999999999995</v>
      </c>
      <c r="BN40" s="13">
        <v>1</v>
      </c>
      <c r="BO40" s="7" t="s">
        <v>5988</v>
      </c>
      <c r="BP40" s="7" t="s">
        <v>5989</v>
      </c>
      <c r="BQ40" s="7" t="s">
        <v>4101</v>
      </c>
      <c r="BR40" s="7" t="s">
        <v>5000</v>
      </c>
      <c r="BS40" s="7" t="s">
        <v>4223</v>
      </c>
      <c r="BT40" s="7" t="s">
        <v>5122</v>
      </c>
      <c r="BU40" s="7" t="s">
        <v>5990</v>
      </c>
      <c r="BV40" s="7" t="s">
        <v>5991</v>
      </c>
      <c r="BW40" s="7" t="s">
        <v>78</v>
      </c>
      <c r="BX40" s="7" t="s">
        <v>78</v>
      </c>
      <c r="BY40" s="7">
        <v>0</v>
      </c>
      <c r="BZ40" s="7">
        <v>0</v>
      </c>
      <c r="CA40" s="7">
        <v>0</v>
      </c>
      <c r="CB40" s="7">
        <v>0</v>
      </c>
      <c r="CC40" s="7">
        <v>0</v>
      </c>
      <c r="CD40" s="9">
        <v>0</v>
      </c>
    </row>
    <row r="41" spans="1:82" hidden="1" x14ac:dyDescent="0.25">
      <c r="A41" s="73" t="s">
        <v>1782</v>
      </c>
      <c r="B41" s="7" t="s">
        <v>1721</v>
      </c>
      <c r="C41" s="7" t="s">
        <v>1722</v>
      </c>
      <c r="D41" s="7" t="s">
        <v>1779</v>
      </c>
      <c r="E41" s="7" t="s">
        <v>1779</v>
      </c>
      <c r="F41" s="7" t="s">
        <v>64</v>
      </c>
      <c r="G41" s="7" t="s">
        <v>1779</v>
      </c>
      <c r="H41" s="7" t="s">
        <v>1761</v>
      </c>
      <c r="I41" s="7" t="s">
        <v>1724</v>
      </c>
      <c r="J41" s="7"/>
      <c r="K41" s="7">
        <v>64.8</v>
      </c>
      <c r="L41" s="7" t="s">
        <v>67</v>
      </c>
      <c r="M41" s="7" t="s">
        <v>68</v>
      </c>
      <c r="N41" s="7" t="s">
        <v>69</v>
      </c>
      <c r="O41" s="8">
        <v>43558.479155092595</v>
      </c>
      <c r="P41" s="8">
        <v>45291</v>
      </c>
      <c r="Q41" s="7" t="s">
        <v>70</v>
      </c>
      <c r="R41" s="8">
        <v>45260</v>
      </c>
      <c r="S41" s="7" t="s">
        <v>91</v>
      </c>
      <c r="T41" s="7" t="s">
        <v>514</v>
      </c>
      <c r="U41" s="7" t="s">
        <v>73</v>
      </c>
      <c r="V41" s="7" t="s">
        <v>73</v>
      </c>
      <c r="W41" s="7" t="s">
        <v>135</v>
      </c>
      <c r="X41" s="7" t="s">
        <v>106</v>
      </c>
      <c r="Y41" s="7" t="s">
        <v>1729</v>
      </c>
      <c r="Z41" s="7" t="s">
        <v>1783</v>
      </c>
      <c r="AA41" s="7" t="s">
        <v>78</v>
      </c>
      <c r="AB41" s="8"/>
      <c r="AC41" s="8"/>
      <c r="AD41" s="7"/>
      <c r="AE41" s="7" t="s">
        <v>78</v>
      </c>
      <c r="AF41" s="7" t="s">
        <v>78</v>
      </c>
      <c r="AG41" s="8"/>
      <c r="AH41" s="7" t="s">
        <v>78</v>
      </c>
      <c r="AI41" s="7" t="s">
        <v>78</v>
      </c>
      <c r="AJ41" s="7" t="b">
        <v>0</v>
      </c>
      <c r="AK41" s="7" t="s">
        <v>1784</v>
      </c>
      <c r="AL41" s="7" t="b">
        <v>0</v>
      </c>
      <c r="AM41" s="7" t="b">
        <v>0</v>
      </c>
      <c r="AN41" s="7" t="b">
        <v>0</v>
      </c>
      <c r="AO41" s="7" t="b">
        <v>0</v>
      </c>
      <c r="AP41" s="7" t="b">
        <v>0</v>
      </c>
      <c r="AQ41" s="7" t="s">
        <v>96</v>
      </c>
      <c r="AR41" s="7" t="b">
        <v>0</v>
      </c>
      <c r="AS41" s="7" t="s">
        <v>1764</v>
      </c>
      <c r="AT41" s="7" t="s">
        <v>78</v>
      </c>
      <c r="AU41" s="7" t="s">
        <v>78</v>
      </c>
      <c r="AV41" s="8">
        <v>43614</v>
      </c>
      <c r="AW41" s="7" t="s">
        <v>85</v>
      </c>
      <c r="AX41" s="7" t="s">
        <v>86</v>
      </c>
      <c r="AY41" s="7" t="s">
        <v>87</v>
      </c>
      <c r="AZ41" s="7" t="b">
        <v>0</v>
      </c>
      <c r="BA41" s="7">
        <v>0</v>
      </c>
      <c r="BB41" s="7">
        <v>0</v>
      </c>
      <c r="BC41" s="33"/>
      <c r="BD41" s="7">
        <v>0</v>
      </c>
      <c r="BE41" s="33"/>
      <c r="BF41" s="55">
        <v>0</v>
      </c>
      <c r="BG41" s="33">
        <v>0</v>
      </c>
      <c r="BH41" s="33">
        <v>103.2</v>
      </c>
      <c r="BI41" s="33">
        <v>99.24</v>
      </c>
      <c r="BJ41" s="33">
        <v>105.72</v>
      </c>
      <c r="BK41" s="30">
        <f t="shared" si="7"/>
        <v>3.960000000000008</v>
      </c>
      <c r="BL41" s="63">
        <f t="shared" si="8"/>
        <v>3.8372093023255893E-2</v>
      </c>
      <c r="BM41" s="33">
        <v>10.32</v>
      </c>
      <c r="BN41" s="9">
        <v>1</v>
      </c>
      <c r="BO41" s="11" t="s">
        <v>5988</v>
      </c>
      <c r="BP41" s="11" t="s">
        <v>5989</v>
      </c>
      <c r="BQ41" s="11" t="s">
        <v>4101</v>
      </c>
      <c r="BR41" s="11" t="s">
        <v>5000</v>
      </c>
      <c r="BS41" s="11" t="s">
        <v>4223</v>
      </c>
      <c r="BT41" s="11" t="s">
        <v>5122</v>
      </c>
      <c r="BU41" s="11" t="s">
        <v>5990</v>
      </c>
      <c r="BV41" s="11" t="s">
        <v>5991</v>
      </c>
      <c r="BW41" s="11" t="s">
        <v>78</v>
      </c>
      <c r="BX41" s="11" t="s">
        <v>78</v>
      </c>
      <c r="BY41" s="11">
        <v>0</v>
      </c>
      <c r="BZ41" s="11">
        <v>0</v>
      </c>
      <c r="CA41" s="11">
        <v>0</v>
      </c>
      <c r="CB41" s="11">
        <v>0</v>
      </c>
      <c r="CC41" s="11">
        <v>0</v>
      </c>
      <c r="CD41" s="13">
        <v>0</v>
      </c>
    </row>
    <row r="42" spans="1:82" hidden="1" x14ac:dyDescent="0.25">
      <c r="A42" s="73" t="s">
        <v>1785</v>
      </c>
      <c r="B42" s="7" t="s">
        <v>1721</v>
      </c>
      <c r="C42" s="7" t="s">
        <v>1722</v>
      </c>
      <c r="D42" s="7" t="s">
        <v>1779</v>
      </c>
      <c r="E42" s="7" t="s">
        <v>1779</v>
      </c>
      <c r="F42" s="7" t="s">
        <v>64</v>
      </c>
      <c r="G42" s="7" t="s">
        <v>1779</v>
      </c>
      <c r="H42" s="7" t="s">
        <v>1761</v>
      </c>
      <c r="I42" s="7" t="s">
        <v>1724</v>
      </c>
      <c r="J42" s="7"/>
      <c r="K42" s="7">
        <v>75.72</v>
      </c>
      <c r="L42" s="7" t="s">
        <v>67</v>
      </c>
      <c r="M42" s="7" t="s">
        <v>68</v>
      </c>
      <c r="N42" s="7" t="s">
        <v>69</v>
      </c>
      <c r="O42" s="8">
        <v>43558.481099537035</v>
      </c>
      <c r="P42" s="8">
        <v>45291</v>
      </c>
      <c r="Q42" s="7" t="s">
        <v>70</v>
      </c>
      <c r="R42" s="8">
        <v>45260</v>
      </c>
      <c r="S42" s="7" t="s">
        <v>91</v>
      </c>
      <c r="T42" s="7" t="s">
        <v>514</v>
      </c>
      <c r="U42" s="7" t="s">
        <v>73</v>
      </c>
      <c r="V42" s="7" t="s">
        <v>73</v>
      </c>
      <c r="W42" s="7" t="s">
        <v>135</v>
      </c>
      <c r="X42" s="7" t="s">
        <v>106</v>
      </c>
      <c r="Y42" s="7" t="s">
        <v>1729</v>
      </c>
      <c r="Z42" s="7" t="s">
        <v>1786</v>
      </c>
      <c r="AA42" s="7" t="s">
        <v>78</v>
      </c>
      <c r="AB42" s="8"/>
      <c r="AC42" s="8"/>
      <c r="AD42" s="7"/>
      <c r="AE42" s="7" t="s">
        <v>78</v>
      </c>
      <c r="AF42" s="7" t="s">
        <v>78</v>
      </c>
      <c r="AG42" s="8"/>
      <c r="AH42" s="7" t="s">
        <v>78</v>
      </c>
      <c r="AI42" s="7" t="s">
        <v>78</v>
      </c>
      <c r="AJ42" s="7" t="b">
        <v>0</v>
      </c>
      <c r="AK42" s="7" t="s">
        <v>1787</v>
      </c>
      <c r="AL42" s="7" t="b">
        <v>0</v>
      </c>
      <c r="AM42" s="7" t="b">
        <v>0</v>
      </c>
      <c r="AN42" s="7" t="b">
        <v>0</v>
      </c>
      <c r="AO42" s="7" t="b">
        <v>0</v>
      </c>
      <c r="AP42" s="7" t="b">
        <v>0</v>
      </c>
      <c r="AQ42" s="7" t="s">
        <v>96</v>
      </c>
      <c r="AR42" s="7" t="b">
        <v>0</v>
      </c>
      <c r="AS42" s="7" t="s">
        <v>1764</v>
      </c>
      <c r="AT42" s="7" t="s">
        <v>78</v>
      </c>
      <c r="AU42" s="7" t="s">
        <v>78</v>
      </c>
      <c r="AV42" s="8">
        <v>43614</v>
      </c>
      <c r="AW42" s="7" t="s">
        <v>85</v>
      </c>
      <c r="AX42" s="7" t="s">
        <v>86</v>
      </c>
      <c r="AY42" s="7" t="s">
        <v>87</v>
      </c>
      <c r="AZ42" s="7" t="b">
        <v>0</v>
      </c>
      <c r="BA42" s="7">
        <v>0</v>
      </c>
      <c r="BB42" s="7">
        <v>0</v>
      </c>
      <c r="BC42" s="33"/>
      <c r="BD42" s="7">
        <v>0</v>
      </c>
      <c r="BE42" s="33"/>
      <c r="BF42" s="55">
        <v>0</v>
      </c>
      <c r="BG42" s="33">
        <v>0</v>
      </c>
      <c r="BH42" s="33">
        <v>103.2</v>
      </c>
      <c r="BI42" s="33">
        <v>99.24</v>
      </c>
      <c r="BJ42" s="33">
        <v>105.72</v>
      </c>
      <c r="BK42" s="30">
        <f t="shared" si="7"/>
        <v>3.960000000000008</v>
      </c>
      <c r="BL42" s="63">
        <f t="shared" si="8"/>
        <v>3.8372093023255893E-2</v>
      </c>
      <c r="BM42" s="33">
        <f>0.86*12</f>
        <v>10.32</v>
      </c>
      <c r="BN42" s="9">
        <v>1</v>
      </c>
      <c r="BO42" s="7" t="s">
        <v>5988</v>
      </c>
      <c r="BP42" s="7" t="s">
        <v>5989</v>
      </c>
      <c r="BQ42" s="7" t="s">
        <v>4101</v>
      </c>
      <c r="BR42" s="7" t="s">
        <v>5000</v>
      </c>
      <c r="BS42" s="7" t="s">
        <v>4223</v>
      </c>
      <c r="BT42" s="7" t="s">
        <v>5122</v>
      </c>
      <c r="BU42" s="7" t="s">
        <v>5990</v>
      </c>
      <c r="BV42" s="7" t="s">
        <v>5991</v>
      </c>
      <c r="BW42" s="7" t="s">
        <v>78</v>
      </c>
      <c r="BX42" s="7" t="s">
        <v>78</v>
      </c>
      <c r="BY42" s="7">
        <v>0</v>
      </c>
      <c r="BZ42" s="7">
        <v>0</v>
      </c>
      <c r="CA42" s="7">
        <v>0</v>
      </c>
      <c r="CB42" s="7">
        <v>0</v>
      </c>
      <c r="CC42" s="7">
        <v>0</v>
      </c>
      <c r="CD42" s="9">
        <v>0</v>
      </c>
    </row>
    <row r="43" spans="1:82" hidden="1" x14ac:dyDescent="0.25">
      <c r="A43" s="72" t="s">
        <v>512</v>
      </c>
      <c r="B43" s="11" t="s">
        <v>61</v>
      </c>
      <c r="C43" s="11" t="s">
        <v>62</v>
      </c>
      <c r="D43" s="11" t="s">
        <v>513</v>
      </c>
      <c r="E43" s="11" t="s">
        <v>513</v>
      </c>
      <c r="F43" s="11" t="s">
        <v>64</v>
      </c>
      <c r="G43" s="11" t="s">
        <v>513</v>
      </c>
      <c r="H43" s="11" t="s">
        <v>456</v>
      </c>
      <c r="I43" s="11" t="s">
        <v>66</v>
      </c>
      <c r="J43" s="11"/>
      <c r="K43" s="11">
        <v>585.72</v>
      </c>
      <c r="L43" s="11" t="s">
        <v>67</v>
      </c>
      <c r="M43" s="11" t="s">
        <v>68</v>
      </c>
      <c r="N43" s="11" t="s">
        <v>69</v>
      </c>
      <c r="O43" s="12">
        <v>43609.528807870367</v>
      </c>
      <c r="P43" s="12">
        <v>45436.528807870367</v>
      </c>
      <c r="Q43" s="11" t="s">
        <v>70</v>
      </c>
      <c r="R43" s="12">
        <v>45254</v>
      </c>
      <c r="S43" s="11" t="s">
        <v>91</v>
      </c>
      <c r="T43" s="11" t="s">
        <v>514</v>
      </c>
      <c r="U43" s="11" t="s">
        <v>73</v>
      </c>
      <c r="V43" s="11" t="s">
        <v>73</v>
      </c>
      <c r="W43" s="11" t="s">
        <v>74</v>
      </c>
      <c r="X43" s="11" t="s">
        <v>75</v>
      </c>
      <c r="Y43" s="11" t="s">
        <v>368</v>
      </c>
      <c r="Z43" s="11" t="s">
        <v>515</v>
      </c>
      <c r="AA43" s="11" t="s">
        <v>78</v>
      </c>
      <c r="AB43" s="12"/>
      <c r="AC43" s="12"/>
      <c r="AD43" s="11"/>
      <c r="AE43" s="11" t="s">
        <v>78</v>
      </c>
      <c r="AF43" s="11" t="s">
        <v>78</v>
      </c>
      <c r="AG43" s="12"/>
      <c r="AH43" s="11" t="s">
        <v>78</v>
      </c>
      <c r="AI43" s="11" t="s">
        <v>78</v>
      </c>
      <c r="AJ43" s="11" t="b">
        <v>0</v>
      </c>
      <c r="AK43" s="11" t="s">
        <v>516</v>
      </c>
      <c r="AL43" s="11" t="b">
        <v>0</v>
      </c>
      <c r="AM43" s="11" t="b">
        <v>0</v>
      </c>
      <c r="AN43" s="11" t="b">
        <v>0</v>
      </c>
      <c r="AO43" s="11" t="b">
        <v>0</v>
      </c>
      <c r="AP43" s="11" t="b">
        <v>0</v>
      </c>
      <c r="AQ43" s="11" t="s">
        <v>96</v>
      </c>
      <c r="AR43" s="11" t="b">
        <v>0</v>
      </c>
      <c r="AS43" s="11" t="s">
        <v>78</v>
      </c>
      <c r="AT43" s="11" t="s">
        <v>78</v>
      </c>
      <c r="AU43" s="11" t="s">
        <v>78</v>
      </c>
      <c r="AV43" s="12">
        <v>43621</v>
      </c>
      <c r="AW43" s="11" t="s">
        <v>85</v>
      </c>
      <c r="AX43" s="11" t="s">
        <v>86</v>
      </c>
      <c r="AY43" s="11" t="s">
        <v>87</v>
      </c>
      <c r="AZ43" s="11" t="b">
        <v>0</v>
      </c>
      <c r="BA43" s="11">
        <v>1</v>
      </c>
      <c r="BB43" s="11">
        <v>1</v>
      </c>
      <c r="BC43" s="28">
        <v>882</v>
      </c>
      <c r="BD43" s="11">
        <v>0</v>
      </c>
      <c r="BE43" s="28"/>
      <c r="BF43" s="54">
        <v>0</v>
      </c>
      <c r="BG43" s="28">
        <v>0</v>
      </c>
      <c r="BH43" s="28">
        <v>585.72</v>
      </c>
      <c r="BI43" s="28">
        <v>407.64</v>
      </c>
      <c r="BJ43" s="28">
        <v>465.33</v>
      </c>
      <c r="BK43" s="30">
        <f t="shared" si="7"/>
        <v>178.08000000000004</v>
      </c>
      <c r="BL43" s="63">
        <f t="shared" si="8"/>
        <v>0.30403605818479823</v>
      </c>
      <c r="BM43" s="28">
        <v>32.58</v>
      </c>
      <c r="BN43" s="13">
        <v>1</v>
      </c>
      <c r="BO43" s="11" t="s">
        <v>6021</v>
      </c>
      <c r="BP43" s="11" t="s">
        <v>6022</v>
      </c>
      <c r="BQ43" s="11" t="s">
        <v>4101</v>
      </c>
      <c r="BR43" s="11" t="s">
        <v>504</v>
      </c>
      <c r="BS43" s="11" t="s">
        <v>4367</v>
      </c>
      <c r="BT43" s="11" t="s">
        <v>4330</v>
      </c>
      <c r="BU43" s="11" t="s">
        <v>6023</v>
      </c>
      <c r="BV43" s="11" t="s">
        <v>6024</v>
      </c>
      <c r="BW43" s="11" t="s">
        <v>78</v>
      </c>
      <c r="BX43" s="11" t="s">
        <v>4138</v>
      </c>
      <c r="BY43" s="11">
        <v>0</v>
      </c>
      <c r="BZ43" s="11">
        <v>0</v>
      </c>
      <c r="CA43" s="11">
        <v>0</v>
      </c>
      <c r="CB43" s="11">
        <v>0</v>
      </c>
      <c r="CC43" s="11">
        <v>0</v>
      </c>
      <c r="CD43" s="13">
        <v>0</v>
      </c>
    </row>
    <row r="44" spans="1:82" hidden="1" x14ac:dyDescent="0.25">
      <c r="A44" s="72" t="s">
        <v>517</v>
      </c>
      <c r="B44" s="11" t="s">
        <v>61</v>
      </c>
      <c r="C44" s="11" t="s">
        <v>62</v>
      </c>
      <c r="D44" s="11" t="s">
        <v>518</v>
      </c>
      <c r="E44" s="11" t="s">
        <v>518</v>
      </c>
      <c r="F44" s="11" t="s">
        <v>64</v>
      </c>
      <c r="G44" s="11" t="s">
        <v>518</v>
      </c>
      <c r="H44" s="11" t="s">
        <v>456</v>
      </c>
      <c r="I44" s="11" t="s">
        <v>66</v>
      </c>
      <c r="J44" s="11"/>
      <c r="K44" s="11">
        <v>285.16000000000003</v>
      </c>
      <c r="L44" s="11" t="s">
        <v>67</v>
      </c>
      <c r="M44" s="11" t="s">
        <v>68</v>
      </c>
      <c r="N44" s="11" t="s">
        <v>69</v>
      </c>
      <c r="O44" s="12">
        <v>43619.532777777778</v>
      </c>
      <c r="P44" s="12">
        <v>45446.532777777778</v>
      </c>
      <c r="Q44" s="11" t="s">
        <v>70</v>
      </c>
      <c r="R44" s="12">
        <v>45446</v>
      </c>
      <c r="S44" s="11" t="s">
        <v>91</v>
      </c>
      <c r="T44" s="11" t="s">
        <v>104</v>
      </c>
      <c r="U44" s="11" t="s">
        <v>73</v>
      </c>
      <c r="V44" s="11" t="s">
        <v>73</v>
      </c>
      <c r="W44" s="11" t="s">
        <v>151</v>
      </c>
      <c r="X44" s="11" t="s">
        <v>75</v>
      </c>
      <c r="Y44" s="11" t="s">
        <v>76</v>
      </c>
      <c r="Z44" s="11" t="s">
        <v>519</v>
      </c>
      <c r="AA44" s="11" t="s">
        <v>78</v>
      </c>
      <c r="AB44" s="12"/>
      <c r="AC44" s="12"/>
      <c r="AD44" s="11"/>
      <c r="AE44" s="11" t="s">
        <v>78</v>
      </c>
      <c r="AF44" s="11" t="s">
        <v>78</v>
      </c>
      <c r="AG44" s="12"/>
      <c r="AH44" s="11" t="s">
        <v>78</v>
      </c>
      <c r="AI44" s="11" t="s">
        <v>78</v>
      </c>
      <c r="AJ44" s="11" t="b">
        <v>0</v>
      </c>
      <c r="AK44" s="11" t="s">
        <v>520</v>
      </c>
      <c r="AL44" s="11" t="b">
        <v>0</v>
      </c>
      <c r="AM44" s="11" t="b">
        <v>0</v>
      </c>
      <c r="AN44" s="11" t="b">
        <v>0</v>
      </c>
      <c r="AO44" s="11" t="b">
        <v>0</v>
      </c>
      <c r="AP44" s="11" t="b">
        <v>0</v>
      </c>
      <c r="AQ44" s="11" t="s">
        <v>96</v>
      </c>
      <c r="AR44" s="11" t="b">
        <v>0</v>
      </c>
      <c r="AS44" s="11" t="s">
        <v>78</v>
      </c>
      <c r="AT44" s="11" t="s">
        <v>78</v>
      </c>
      <c r="AU44" s="11" t="s">
        <v>78</v>
      </c>
      <c r="AV44" s="12">
        <v>43627</v>
      </c>
      <c r="AW44" s="11" t="s">
        <v>85</v>
      </c>
      <c r="AX44" s="11" t="s">
        <v>86</v>
      </c>
      <c r="AY44" s="11" t="s">
        <v>87</v>
      </c>
      <c r="AZ44" s="11" t="b">
        <v>0</v>
      </c>
      <c r="BA44" s="11">
        <v>0</v>
      </c>
      <c r="BB44" s="11">
        <v>0</v>
      </c>
      <c r="BC44" s="28"/>
      <c r="BD44" s="11">
        <v>0</v>
      </c>
      <c r="BE44" s="28"/>
      <c r="BF44" s="54">
        <v>0</v>
      </c>
      <c r="BG44" s="28">
        <v>0</v>
      </c>
      <c r="BH44" s="28">
        <v>285.16000000000003</v>
      </c>
      <c r="BI44" s="28">
        <v>285.16000000000003</v>
      </c>
      <c r="BJ44" s="28">
        <v>313.42</v>
      </c>
      <c r="BK44" s="30">
        <f t="shared" si="7"/>
        <v>0</v>
      </c>
      <c r="BL44" s="62">
        <f t="shared" si="8"/>
        <v>0</v>
      </c>
      <c r="BM44" s="28">
        <v>22.81</v>
      </c>
      <c r="BN44" s="13">
        <v>0</v>
      </c>
      <c r="BO44" s="7" t="s">
        <v>6025</v>
      </c>
      <c r="BP44" s="7" t="s">
        <v>6026</v>
      </c>
      <c r="BQ44" s="7" t="s">
        <v>4101</v>
      </c>
      <c r="BR44" s="7" t="s">
        <v>504</v>
      </c>
      <c r="BS44" s="7" t="s">
        <v>4187</v>
      </c>
      <c r="BT44" s="7" t="s">
        <v>6027</v>
      </c>
      <c r="BU44" s="7" t="s">
        <v>6028</v>
      </c>
      <c r="BV44" s="7" t="s">
        <v>6029</v>
      </c>
      <c r="BW44" s="7" t="s">
        <v>78</v>
      </c>
      <c r="BX44" s="7" t="s">
        <v>78</v>
      </c>
      <c r="BY44" s="7">
        <v>0</v>
      </c>
      <c r="BZ44" s="7">
        <v>0</v>
      </c>
      <c r="CA44" s="7">
        <v>0</v>
      </c>
      <c r="CB44" s="7">
        <v>0</v>
      </c>
      <c r="CC44" s="7">
        <v>0</v>
      </c>
      <c r="CD44" s="9">
        <v>0</v>
      </c>
    </row>
    <row r="45" spans="1:82" hidden="1" x14ac:dyDescent="0.25">
      <c r="A45" s="72" t="s">
        <v>530</v>
      </c>
      <c r="B45" s="11" t="s">
        <v>61</v>
      </c>
      <c r="C45" s="11" t="s">
        <v>62</v>
      </c>
      <c r="D45" s="11" t="s">
        <v>531</v>
      </c>
      <c r="E45" s="11" t="s">
        <v>531</v>
      </c>
      <c r="F45" s="11" t="s">
        <v>64</v>
      </c>
      <c r="G45" s="11" t="s">
        <v>531</v>
      </c>
      <c r="H45" s="11" t="s">
        <v>532</v>
      </c>
      <c r="I45" s="11" t="s">
        <v>66</v>
      </c>
      <c r="J45" s="11"/>
      <c r="K45" s="11">
        <v>398.73</v>
      </c>
      <c r="L45" s="11" t="s">
        <v>67</v>
      </c>
      <c r="M45" s="11" t="s">
        <v>68</v>
      </c>
      <c r="N45" s="11" t="s">
        <v>69</v>
      </c>
      <c r="O45" s="12">
        <v>43374.545532407406</v>
      </c>
      <c r="P45" s="12">
        <v>45566.545532407406</v>
      </c>
      <c r="Q45" s="11" t="s">
        <v>70</v>
      </c>
      <c r="R45" s="12">
        <v>45566</v>
      </c>
      <c r="S45" s="11" t="s">
        <v>91</v>
      </c>
      <c r="T45" s="11" t="s">
        <v>104</v>
      </c>
      <c r="U45" s="11" t="s">
        <v>73</v>
      </c>
      <c r="V45" s="11" t="s">
        <v>73</v>
      </c>
      <c r="W45" s="11" t="s">
        <v>74</v>
      </c>
      <c r="X45" s="11" t="s">
        <v>75</v>
      </c>
      <c r="Y45" s="11" t="s">
        <v>122</v>
      </c>
      <c r="Z45" s="11" t="s">
        <v>533</v>
      </c>
      <c r="AA45" s="11" t="s">
        <v>78</v>
      </c>
      <c r="AB45" s="12"/>
      <c r="AC45" s="12"/>
      <c r="AD45" s="11"/>
      <c r="AE45" s="11" t="s">
        <v>78</v>
      </c>
      <c r="AF45" s="11" t="s">
        <v>78</v>
      </c>
      <c r="AG45" s="12"/>
      <c r="AH45" s="11" t="s">
        <v>78</v>
      </c>
      <c r="AI45" s="11" t="s">
        <v>78</v>
      </c>
      <c r="AJ45" s="11" t="b">
        <v>0</v>
      </c>
      <c r="AK45" s="11" t="s">
        <v>534</v>
      </c>
      <c r="AL45" s="11" t="b">
        <v>0</v>
      </c>
      <c r="AM45" s="11" t="b">
        <v>0</v>
      </c>
      <c r="AN45" s="11" t="b">
        <v>0</v>
      </c>
      <c r="AO45" s="11" t="b">
        <v>0</v>
      </c>
      <c r="AP45" s="11" t="b">
        <v>0</v>
      </c>
      <c r="AQ45" s="11" t="s">
        <v>96</v>
      </c>
      <c r="AR45" s="11" t="b">
        <v>0</v>
      </c>
      <c r="AS45" s="11" t="s">
        <v>535</v>
      </c>
      <c r="AT45" s="11" t="s">
        <v>536</v>
      </c>
      <c r="AU45" s="11" t="s">
        <v>78</v>
      </c>
      <c r="AV45" s="12">
        <v>43654</v>
      </c>
      <c r="AW45" s="11" t="s">
        <v>85</v>
      </c>
      <c r="AX45" s="11" t="s">
        <v>86</v>
      </c>
      <c r="AY45" s="11" t="s">
        <v>87</v>
      </c>
      <c r="AZ45" s="11" t="b">
        <v>0</v>
      </c>
      <c r="BA45" s="11">
        <v>1</v>
      </c>
      <c r="BB45" s="11">
        <v>1</v>
      </c>
      <c r="BC45" s="28">
        <v>882</v>
      </c>
      <c r="BD45" s="11">
        <v>0</v>
      </c>
      <c r="BE45" s="28"/>
      <c r="BF45" s="54">
        <v>0</v>
      </c>
      <c r="BG45" s="28">
        <v>0</v>
      </c>
      <c r="BH45" s="28">
        <v>398.73</v>
      </c>
      <c r="BI45" s="28">
        <v>398.73</v>
      </c>
      <c r="BJ45" s="28">
        <v>436.17</v>
      </c>
      <c r="BK45" s="30">
        <f t="shared" si="7"/>
        <v>0</v>
      </c>
      <c r="BL45" s="62">
        <f t="shared" si="8"/>
        <v>0</v>
      </c>
      <c r="BM45" s="28">
        <v>43.86</v>
      </c>
      <c r="BN45" s="13">
        <v>0</v>
      </c>
      <c r="BO45" s="7" t="s">
        <v>6057</v>
      </c>
      <c r="BP45" s="7" t="s">
        <v>6058</v>
      </c>
      <c r="BQ45" s="7" t="s">
        <v>4101</v>
      </c>
      <c r="BR45" s="7" t="s">
        <v>504</v>
      </c>
      <c r="BS45" s="7" t="s">
        <v>4324</v>
      </c>
      <c r="BT45" s="7" t="s">
        <v>6059</v>
      </c>
      <c r="BU45" s="7" t="s">
        <v>6060</v>
      </c>
      <c r="BV45" s="7" t="s">
        <v>6061</v>
      </c>
      <c r="BW45" s="7" t="s">
        <v>78</v>
      </c>
      <c r="BX45" s="7" t="s">
        <v>78</v>
      </c>
      <c r="BY45" s="7">
        <v>0</v>
      </c>
      <c r="BZ45" s="7">
        <v>0</v>
      </c>
      <c r="CA45" s="7">
        <v>0</v>
      </c>
      <c r="CB45" s="7">
        <v>0</v>
      </c>
      <c r="CC45" s="7">
        <v>0</v>
      </c>
      <c r="CD45" s="9">
        <v>0</v>
      </c>
    </row>
    <row r="46" spans="1:82" hidden="1" x14ac:dyDescent="0.25">
      <c r="A46" s="72" t="s">
        <v>2962</v>
      </c>
      <c r="B46" s="11" t="s">
        <v>1395</v>
      </c>
      <c r="C46" s="11" t="s">
        <v>1396</v>
      </c>
      <c r="D46" s="11" t="s">
        <v>227</v>
      </c>
      <c r="E46" s="11" t="s">
        <v>228</v>
      </c>
      <c r="F46" s="11" t="s">
        <v>229</v>
      </c>
      <c r="G46" s="11" t="s">
        <v>228</v>
      </c>
      <c r="H46" s="11" t="s">
        <v>2330</v>
      </c>
      <c r="I46" s="11" t="s">
        <v>1397</v>
      </c>
      <c r="J46" s="11" t="s">
        <v>2691</v>
      </c>
      <c r="K46" s="11">
        <v>125.06</v>
      </c>
      <c r="L46" s="11" t="s">
        <v>67</v>
      </c>
      <c r="M46" s="11" t="s">
        <v>68</v>
      </c>
      <c r="N46" s="11" t="s">
        <v>160</v>
      </c>
      <c r="O46" s="12">
        <v>43722.793657407405</v>
      </c>
      <c r="P46" s="12">
        <v>45549.793657407405</v>
      </c>
      <c r="Q46" s="11" t="s">
        <v>70</v>
      </c>
      <c r="R46" s="12">
        <v>45549</v>
      </c>
      <c r="S46" s="11" t="s">
        <v>215</v>
      </c>
      <c r="T46" s="11" t="s">
        <v>104</v>
      </c>
      <c r="U46" s="11" t="s">
        <v>73</v>
      </c>
      <c r="V46" s="11" t="s">
        <v>73</v>
      </c>
      <c r="W46" s="11" t="s">
        <v>151</v>
      </c>
      <c r="X46" s="11" t="s">
        <v>106</v>
      </c>
      <c r="Y46" s="11" t="s">
        <v>1485</v>
      </c>
      <c r="Z46" s="11" t="s">
        <v>2963</v>
      </c>
      <c r="AA46" s="11" t="s">
        <v>2964</v>
      </c>
      <c r="AB46" s="12"/>
      <c r="AC46" s="12"/>
      <c r="AD46" s="11"/>
      <c r="AE46" s="11" t="s">
        <v>78</v>
      </c>
      <c r="AF46" s="11" t="s">
        <v>78</v>
      </c>
      <c r="AG46" s="12"/>
      <c r="AH46" s="11" t="s">
        <v>78</v>
      </c>
      <c r="AI46" s="11" t="s">
        <v>78</v>
      </c>
      <c r="AJ46" s="11" t="b">
        <v>0</v>
      </c>
      <c r="AK46" s="11" t="s">
        <v>2965</v>
      </c>
      <c r="AL46" s="11" t="b">
        <v>0</v>
      </c>
      <c r="AM46" s="11" t="b">
        <v>0</v>
      </c>
      <c r="AN46" s="11" t="b">
        <v>0</v>
      </c>
      <c r="AO46" s="11" t="b">
        <v>0</v>
      </c>
      <c r="AP46" s="11" t="b">
        <v>0</v>
      </c>
      <c r="AQ46" s="11" t="s">
        <v>84</v>
      </c>
      <c r="AR46" s="11" t="b">
        <v>0</v>
      </c>
      <c r="AS46" s="11" t="s">
        <v>2437</v>
      </c>
      <c r="AT46" s="11" t="s">
        <v>78</v>
      </c>
      <c r="AU46" s="11" t="s">
        <v>78</v>
      </c>
      <c r="AV46" s="12">
        <v>43712</v>
      </c>
      <c r="AW46" s="11" t="s">
        <v>85</v>
      </c>
      <c r="AX46" s="11" t="s">
        <v>86</v>
      </c>
      <c r="AY46" s="11" t="s">
        <v>87</v>
      </c>
      <c r="AZ46" s="11" t="b">
        <v>0</v>
      </c>
      <c r="BA46" s="11">
        <v>0</v>
      </c>
      <c r="BB46" s="11">
        <v>0</v>
      </c>
      <c r="BC46" s="28"/>
      <c r="BD46" s="11">
        <v>0</v>
      </c>
      <c r="BE46" s="28"/>
      <c r="BF46" s="54">
        <v>0</v>
      </c>
      <c r="BG46" s="28">
        <v>0</v>
      </c>
      <c r="BH46" s="28">
        <v>125.06</v>
      </c>
      <c r="BI46" s="28">
        <v>125.06</v>
      </c>
      <c r="BJ46" s="28">
        <v>145.65</v>
      </c>
      <c r="BK46" s="30">
        <f t="shared" si="7"/>
        <v>0</v>
      </c>
      <c r="BL46" s="62">
        <f t="shared" si="8"/>
        <v>0</v>
      </c>
      <c r="BM46" s="28">
        <v>31.27</v>
      </c>
      <c r="BN46" s="13">
        <v>0</v>
      </c>
      <c r="BO46" s="11" t="s">
        <v>5527</v>
      </c>
      <c r="BP46" s="11" t="s">
        <v>4760</v>
      </c>
      <c r="BQ46" s="11" t="s">
        <v>4101</v>
      </c>
      <c r="BR46" s="11" t="s">
        <v>504</v>
      </c>
      <c r="BS46" s="11" t="s">
        <v>4367</v>
      </c>
      <c r="BT46" s="11" t="s">
        <v>5528</v>
      </c>
      <c r="BU46" s="11" t="s">
        <v>5529</v>
      </c>
      <c r="BV46" s="11" t="s">
        <v>4762</v>
      </c>
      <c r="BW46" s="11" t="s">
        <v>78</v>
      </c>
      <c r="BX46" s="11" t="s">
        <v>78</v>
      </c>
      <c r="BY46" s="11">
        <v>0</v>
      </c>
      <c r="BZ46" s="11">
        <v>0</v>
      </c>
      <c r="CA46" s="11">
        <v>0</v>
      </c>
      <c r="CB46" s="11">
        <v>0</v>
      </c>
      <c r="CC46" s="11">
        <v>0</v>
      </c>
      <c r="CD46" s="13">
        <v>0</v>
      </c>
    </row>
    <row r="47" spans="1:82" hidden="1" x14ac:dyDescent="0.25">
      <c r="A47" s="73" t="s">
        <v>3009</v>
      </c>
      <c r="B47" s="7" t="s">
        <v>1395</v>
      </c>
      <c r="C47" s="7" t="s">
        <v>1396</v>
      </c>
      <c r="D47" s="7" t="s">
        <v>227</v>
      </c>
      <c r="E47" s="7" t="s">
        <v>228</v>
      </c>
      <c r="F47" s="7" t="s">
        <v>229</v>
      </c>
      <c r="G47" s="7" t="s">
        <v>228</v>
      </c>
      <c r="H47" s="7" t="s">
        <v>2330</v>
      </c>
      <c r="I47" s="7" t="s">
        <v>1397</v>
      </c>
      <c r="J47" s="7" t="s">
        <v>2691</v>
      </c>
      <c r="K47" s="7">
        <v>117.28</v>
      </c>
      <c r="L47" s="7" t="s">
        <v>67</v>
      </c>
      <c r="M47" s="7" t="s">
        <v>68</v>
      </c>
      <c r="N47" s="7" t="s">
        <v>160</v>
      </c>
      <c r="O47" s="8">
        <v>43722.792650462965</v>
      </c>
      <c r="P47" s="8">
        <v>45549.792650462965</v>
      </c>
      <c r="Q47" s="7" t="s">
        <v>70</v>
      </c>
      <c r="R47" s="8">
        <v>45549</v>
      </c>
      <c r="S47" s="7" t="s">
        <v>215</v>
      </c>
      <c r="T47" s="7" t="s">
        <v>104</v>
      </c>
      <c r="U47" s="7" t="s">
        <v>73</v>
      </c>
      <c r="V47" s="7" t="s">
        <v>73</v>
      </c>
      <c r="W47" s="7" t="s">
        <v>151</v>
      </c>
      <c r="X47" s="7" t="s">
        <v>106</v>
      </c>
      <c r="Y47" s="7" t="s">
        <v>1485</v>
      </c>
      <c r="Z47" s="7" t="s">
        <v>2963</v>
      </c>
      <c r="AA47" s="7" t="s">
        <v>3010</v>
      </c>
      <c r="AB47" s="8"/>
      <c r="AC47" s="8"/>
      <c r="AD47" s="7"/>
      <c r="AE47" s="7" t="s">
        <v>78</v>
      </c>
      <c r="AF47" s="7" t="s">
        <v>78</v>
      </c>
      <c r="AG47" s="8"/>
      <c r="AH47" s="7" t="s">
        <v>78</v>
      </c>
      <c r="AI47" s="7" t="s">
        <v>78</v>
      </c>
      <c r="AJ47" s="7" t="b">
        <v>0</v>
      </c>
      <c r="AK47" s="7" t="s">
        <v>3011</v>
      </c>
      <c r="AL47" s="7" t="b">
        <v>0</v>
      </c>
      <c r="AM47" s="7" t="b">
        <v>0</v>
      </c>
      <c r="AN47" s="7" t="b">
        <v>0</v>
      </c>
      <c r="AO47" s="7" t="b">
        <v>0</v>
      </c>
      <c r="AP47" s="7" t="b">
        <v>0</v>
      </c>
      <c r="AQ47" s="7" t="s">
        <v>84</v>
      </c>
      <c r="AR47" s="7" t="b">
        <v>0</v>
      </c>
      <c r="AS47" s="7" t="s">
        <v>2437</v>
      </c>
      <c r="AT47" s="7" t="s">
        <v>78</v>
      </c>
      <c r="AU47" s="7" t="s">
        <v>78</v>
      </c>
      <c r="AV47" s="8">
        <v>43712</v>
      </c>
      <c r="AW47" s="7" t="s">
        <v>85</v>
      </c>
      <c r="AX47" s="7" t="s">
        <v>86</v>
      </c>
      <c r="AY47" s="7" t="s">
        <v>87</v>
      </c>
      <c r="AZ47" s="7" t="b">
        <v>0</v>
      </c>
      <c r="BA47" s="7">
        <v>2</v>
      </c>
      <c r="BB47" s="7">
        <v>2</v>
      </c>
      <c r="BC47" s="33">
        <v>799.85</v>
      </c>
      <c r="BD47" s="7">
        <v>1</v>
      </c>
      <c r="BE47" s="33">
        <v>84.78</v>
      </c>
      <c r="BF47" s="55">
        <v>1</v>
      </c>
      <c r="BG47" s="33">
        <v>84.78</v>
      </c>
      <c r="BH47" s="33">
        <v>117.28</v>
      </c>
      <c r="BI47" s="33">
        <v>117.28</v>
      </c>
      <c r="BJ47" s="33">
        <v>135.66</v>
      </c>
      <c r="BK47" s="30">
        <f t="shared" si="7"/>
        <v>0</v>
      </c>
      <c r="BL47" s="62">
        <f t="shared" si="8"/>
        <v>0</v>
      </c>
      <c r="BM47" s="33">
        <v>29.33</v>
      </c>
      <c r="BN47" s="9">
        <v>0</v>
      </c>
      <c r="BO47" s="7" t="s">
        <v>5527</v>
      </c>
      <c r="BP47" s="7" t="s">
        <v>4760</v>
      </c>
      <c r="BQ47" s="7" t="s">
        <v>4101</v>
      </c>
      <c r="BR47" s="7" t="s">
        <v>504</v>
      </c>
      <c r="BS47" s="7" t="s">
        <v>4367</v>
      </c>
      <c r="BT47" s="7" t="s">
        <v>5528</v>
      </c>
      <c r="BU47" s="7" t="s">
        <v>5529</v>
      </c>
      <c r="BV47" s="7" t="s">
        <v>4762</v>
      </c>
      <c r="BW47" s="7" t="s">
        <v>78</v>
      </c>
      <c r="BX47" s="7" t="s">
        <v>78</v>
      </c>
      <c r="BY47" s="7">
        <v>0</v>
      </c>
      <c r="BZ47" s="7">
        <v>0</v>
      </c>
      <c r="CA47" s="7">
        <v>0</v>
      </c>
      <c r="CB47" s="7">
        <v>0</v>
      </c>
      <c r="CC47" s="7">
        <v>0</v>
      </c>
      <c r="CD47" s="9">
        <v>1</v>
      </c>
    </row>
    <row r="48" spans="1:82" hidden="1" x14ac:dyDescent="0.25">
      <c r="A48" s="73" t="s">
        <v>3012</v>
      </c>
      <c r="B48" s="7" t="s">
        <v>1395</v>
      </c>
      <c r="C48" s="7" t="s">
        <v>1396</v>
      </c>
      <c r="D48" s="7" t="s">
        <v>227</v>
      </c>
      <c r="E48" s="7" t="s">
        <v>228</v>
      </c>
      <c r="F48" s="7" t="s">
        <v>229</v>
      </c>
      <c r="G48" s="7" t="s">
        <v>228</v>
      </c>
      <c r="H48" s="7" t="s">
        <v>2330</v>
      </c>
      <c r="I48" s="7" t="s">
        <v>1397</v>
      </c>
      <c r="J48" s="7" t="s">
        <v>2691</v>
      </c>
      <c r="K48" s="7">
        <v>114.98</v>
      </c>
      <c r="L48" s="7" t="s">
        <v>67</v>
      </c>
      <c r="M48" s="7" t="s">
        <v>68</v>
      </c>
      <c r="N48" s="7" t="s">
        <v>160</v>
      </c>
      <c r="O48" s="8">
        <v>43722.789884259262</v>
      </c>
      <c r="P48" s="8">
        <v>45549.789884259262</v>
      </c>
      <c r="Q48" s="7" t="s">
        <v>70</v>
      </c>
      <c r="R48" s="8">
        <v>45549</v>
      </c>
      <c r="S48" s="7" t="s">
        <v>215</v>
      </c>
      <c r="T48" s="7" t="s">
        <v>104</v>
      </c>
      <c r="U48" s="7" t="s">
        <v>73</v>
      </c>
      <c r="V48" s="7" t="s">
        <v>73</v>
      </c>
      <c r="W48" s="7" t="s">
        <v>151</v>
      </c>
      <c r="X48" s="7" t="s">
        <v>106</v>
      </c>
      <c r="Y48" s="7" t="s">
        <v>1485</v>
      </c>
      <c r="Z48" s="7" t="s">
        <v>2963</v>
      </c>
      <c r="AA48" s="7" t="s">
        <v>3013</v>
      </c>
      <c r="AB48" s="8"/>
      <c r="AC48" s="8"/>
      <c r="AD48" s="7"/>
      <c r="AE48" s="7" t="s">
        <v>78</v>
      </c>
      <c r="AF48" s="7" t="s">
        <v>78</v>
      </c>
      <c r="AG48" s="8"/>
      <c r="AH48" s="7" t="s">
        <v>78</v>
      </c>
      <c r="AI48" s="7" t="s">
        <v>78</v>
      </c>
      <c r="AJ48" s="7" t="b">
        <v>0</v>
      </c>
      <c r="AK48" s="7" t="s">
        <v>3014</v>
      </c>
      <c r="AL48" s="7" t="b">
        <v>0</v>
      </c>
      <c r="AM48" s="7" t="b">
        <v>0</v>
      </c>
      <c r="AN48" s="7" t="b">
        <v>0</v>
      </c>
      <c r="AO48" s="7" t="b">
        <v>0</v>
      </c>
      <c r="AP48" s="7" t="b">
        <v>0</v>
      </c>
      <c r="AQ48" s="7" t="s">
        <v>84</v>
      </c>
      <c r="AR48" s="7" t="b">
        <v>0</v>
      </c>
      <c r="AS48" s="7" t="s">
        <v>2437</v>
      </c>
      <c r="AT48" s="7" t="s">
        <v>78</v>
      </c>
      <c r="AU48" s="7" t="s">
        <v>78</v>
      </c>
      <c r="AV48" s="8">
        <v>43712</v>
      </c>
      <c r="AW48" s="7" t="s">
        <v>85</v>
      </c>
      <c r="AX48" s="7" t="s">
        <v>86</v>
      </c>
      <c r="AY48" s="7" t="s">
        <v>87</v>
      </c>
      <c r="AZ48" s="7" t="b">
        <v>0</v>
      </c>
      <c r="BA48" s="7">
        <v>0</v>
      </c>
      <c r="BB48" s="7">
        <v>0</v>
      </c>
      <c r="BC48" s="33"/>
      <c r="BD48" s="7">
        <v>0</v>
      </c>
      <c r="BE48" s="33"/>
      <c r="BF48" s="55">
        <v>0</v>
      </c>
      <c r="BG48" s="33">
        <v>0</v>
      </c>
      <c r="BH48" s="33">
        <v>114.98</v>
      </c>
      <c r="BI48" s="33">
        <v>114.98</v>
      </c>
      <c r="BJ48" s="33">
        <v>133.1</v>
      </c>
      <c r="BK48" s="30">
        <f t="shared" si="7"/>
        <v>0</v>
      </c>
      <c r="BL48" s="62">
        <f t="shared" si="8"/>
        <v>0</v>
      </c>
      <c r="BM48" s="33">
        <v>28.75</v>
      </c>
      <c r="BN48" s="9">
        <v>0</v>
      </c>
      <c r="BO48" s="11" t="s">
        <v>5527</v>
      </c>
      <c r="BP48" s="11" t="s">
        <v>4760</v>
      </c>
      <c r="BQ48" s="11" t="s">
        <v>4101</v>
      </c>
      <c r="BR48" s="11" t="s">
        <v>504</v>
      </c>
      <c r="BS48" s="11" t="s">
        <v>4367</v>
      </c>
      <c r="BT48" s="11" t="s">
        <v>5528</v>
      </c>
      <c r="BU48" s="11" t="s">
        <v>5529</v>
      </c>
      <c r="BV48" s="11" t="s">
        <v>4762</v>
      </c>
      <c r="BW48" s="11" t="s">
        <v>78</v>
      </c>
      <c r="BX48" s="11" t="s">
        <v>78</v>
      </c>
      <c r="BY48" s="11">
        <v>0</v>
      </c>
      <c r="BZ48" s="11">
        <v>0</v>
      </c>
      <c r="CA48" s="11">
        <v>0</v>
      </c>
      <c r="CB48" s="11">
        <v>0</v>
      </c>
      <c r="CC48" s="11">
        <v>0</v>
      </c>
      <c r="CD48" s="13">
        <v>0</v>
      </c>
    </row>
    <row r="49" spans="1:82" hidden="1" x14ac:dyDescent="0.25">
      <c r="A49" s="73" t="s">
        <v>1502</v>
      </c>
      <c r="B49" s="7" t="s">
        <v>1174</v>
      </c>
      <c r="C49" s="7" t="s">
        <v>1175</v>
      </c>
      <c r="D49" s="7" t="s">
        <v>1503</v>
      </c>
      <c r="E49" s="7" t="s">
        <v>1503</v>
      </c>
      <c r="F49" s="7" t="s">
        <v>64</v>
      </c>
      <c r="G49" s="7" t="s">
        <v>1503</v>
      </c>
      <c r="H49" s="7" t="s">
        <v>3598</v>
      </c>
      <c r="I49" s="7" t="s">
        <v>1176</v>
      </c>
      <c r="J49" s="7"/>
      <c r="K49" s="7">
        <v>371.86</v>
      </c>
      <c r="L49" s="7" t="s">
        <v>67</v>
      </c>
      <c r="M49" s="7" t="s">
        <v>68</v>
      </c>
      <c r="N49" s="7" t="s">
        <v>69</v>
      </c>
      <c r="O49" s="8">
        <v>43728.622303240743</v>
      </c>
      <c r="P49" s="8">
        <v>45536</v>
      </c>
      <c r="Q49" s="7" t="s">
        <v>70</v>
      </c>
      <c r="R49" s="8">
        <v>45352</v>
      </c>
      <c r="S49" s="7" t="s">
        <v>91</v>
      </c>
      <c r="T49" s="7" t="s">
        <v>72</v>
      </c>
      <c r="U49" s="7" t="s">
        <v>73</v>
      </c>
      <c r="V49" s="7" t="s">
        <v>73</v>
      </c>
      <c r="W49" s="7" t="s">
        <v>105</v>
      </c>
      <c r="X49" s="7" t="s">
        <v>106</v>
      </c>
      <c r="Y49" s="7" t="s">
        <v>1178</v>
      </c>
      <c r="Z49" s="7" t="s">
        <v>1504</v>
      </c>
      <c r="AA49" s="7" t="s">
        <v>78</v>
      </c>
      <c r="AB49" s="8"/>
      <c r="AC49" s="8"/>
      <c r="AD49" s="7"/>
      <c r="AE49" s="7" t="s">
        <v>78</v>
      </c>
      <c r="AF49" s="7" t="s">
        <v>78</v>
      </c>
      <c r="AG49" s="8"/>
      <c r="AH49" s="7" t="s">
        <v>78</v>
      </c>
      <c r="AI49" s="7" t="s">
        <v>78</v>
      </c>
      <c r="AJ49" s="7" t="b">
        <v>0</v>
      </c>
      <c r="AK49" s="7" t="s">
        <v>1505</v>
      </c>
      <c r="AL49" s="7" t="b">
        <v>0</v>
      </c>
      <c r="AM49" s="7" t="b">
        <v>0</v>
      </c>
      <c r="AN49" s="7" t="b">
        <v>0</v>
      </c>
      <c r="AO49" s="7" t="b">
        <v>0</v>
      </c>
      <c r="AP49" s="7" t="b">
        <v>0</v>
      </c>
      <c r="AQ49" s="7" t="s">
        <v>96</v>
      </c>
      <c r="AR49" s="7" t="b">
        <v>0</v>
      </c>
      <c r="AS49" s="7" t="s">
        <v>78</v>
      </c>
      <c r="AT49" s="7" t="s">
        <v>78</v>
      </c>
      <c r="AU49" s="7" t="s">
        <v>78</v>
      </c>
      <c r="AV49" s="8">
        <v>43747</v>
      </c>
      <c r="AW49" s="7" t="s">
        <v>85</v>
      </c>
      <c r="AX49" s="7" t="s">
        <v>86</v>
      </c>
      <c r="AY49" s="7" t="s">
        <v>87</v>
      </c>
      <c r="AZ49" s="7" t="b">
        <v>0</v>
      </c>
      <c r="BA49" s="7">
        <v>0</v>
      </c>
      <c r="BB49" s="7">
        <v>0</v>
      </c>
      <c r="BC49" s="33"/>
      <c r="BD49" s="7">
        <v>0</v>
      </c>
      <c r="BE49" s="33"/>
      <c r="BF49" s="55">
        <v>0</v>
      </c>
      <c r="BG49" s="33">
        <v>0</v>
      </c>
      <c r="BH49" s="33">
        <v>371.86</v>
      </c>
      <c r="BI49" s="33">
        <v>371.86</v>
      </c>
      <c r="BJ49" s="33">
        <v>383.24</v>
      </c>
      <c r="BK49" s="30">
        <f t="shared" si="7"/>
        <v>0</v>
      </c>
      <c r="BL49" s="62">
        <f t="shared" si="8"/>
        <v>0</v>
      </c>
      <c r="BM49" s="33">
        <v>74.38</v>
      </c>
      <c r="BN49" s="9">
        <v>1</v>
      </c>
      <c r="BO49" s="7" t="s">
        <v>6107</v>
      </c>
      <c r="BP49" s="7" t="s">
        <v>6108</v>
      </c>
      <c r="BQ49" s="7" t="s">
        <v>4101</v>
      </c>
      <c r="BR49" s="7" t="s">
        <v>504</v>
      </c>
      <c r="BS49" s="7" t="s">
        <v>4133</v>
      </c>
      <c r="BT49" s="7" t="s">
        <v>6109</v>
      </c>
      <c r="BU49" s="7" t="s">
        <v>6110</v>
      </c>
      <c r="BV49" s="7" t="s">
        <v>6111</v>
      </c>
      <c r="BW49" s="7" t="s">
        <v>78</v>
      </c>
      <c r="BX49" s="7" t="s">
        <v>4123</v>
      </c>
      <c r="BY49" s="7">
        <v>0</v>
      </c>
      <c r="BZ49" s="7">
        <v>0</v>
      </c>
      <c r="CA49" s="7">
        <v>0</v>
      </c>
      <c r="CB49" s="7">
        <v>0</v>
      </c>
      <c r="CC49" s="7">
        <v>0</v>
      </c>
      <c r="CD49" s="9">
        <v>0</v>
      </c>
    </row>
    <row r="50" spans="1:82" hidden="1" x14ac:dyDescent="0.25">
      <c r="A50" s="72" t="s">
        <v>3180</v>
      </c>
      <c r="B50" s="11" t="s">
        <v>2239</v>
      </c>
      <c r="C50" s="11" t="s">
        <v>2240</v>
      </c>
      <c r="D50" s="11" t="s">
        <v>3181</v>
      </c>
      <c r="E50" s="11" t="s">
        <v>3181</v>
      </c>
      <c r="F50" s="11" t="s">
        <v>3182</v>
      </c>
      <c r="G50" s="11" t="s">
        <v>3181</v>
      </c>
      <c r="H50" s="11" t="s">
        <v>456</v>
      </c>
      <c r="I50" s="11" t="s">
        <v>3183</v>
      </c>
      <c r="J50" s="11"/>
      <c r="K50" s="11">
        <v>86.67</v>
      </c>
      <c r="L50" s="11" t="s">
        <v>67</v>
      </c>
      <c r="M50" s="11" t="s">
        <v>68</v>
      </c>
      <c r="N50" s="11" t="s">
        <v>160</v>
      </c>
      <c r="O50" s="12">
        <v>44013.478090277778</v>
      </c>
      <c r="P50" s="12">
        <v>45474.478090277778</v>
      </c>
      <c r="Q50" s="11" t="s">
        <v>70</v>
      </c>
      <c r="R50" s="12">
        <v>45474</v>
      </c>
      <c r="S50" s="11" t="s">
        <v>91</v>
      </c>
      <c r="T50" s="11" t="s">
        <v>104</v>
      </c>
      <c r="U50" s="11" t="s">
        <v>73</v>
      </c>
      <c r="V50" s="11" t="s">
        <v>73</v>
      </c>
      <c r="W50" s="11" t="s">
        <v>74</v>
      </c>
      <c r="X50" s="11" t="s">
        <v>274</v>
      </c>
      <c r="Y50" s="11" t="s">
        <v>3184</v>
      </c>
      <c r="Z50" s="11" t="s">
        <v>3185</v>
      </c>
      <c r="AA50" s="11" t="s">
        <v>78</v>
      </c>
      <c r="AB50" s="12"/>
      <c r="AC50" s="12"/>
      <c r="AD50" s="11"/>
      <c r="AE50" s="11" t="s">
        <v>78</v>
      </c>
      <c r="AF50" s="11" t="s">
        <v>78</v>
      </c>
      <c r="AG50" s="12"/>
      <c r="AH50" s="11" t="s">
        <v>78</v>
      </c>
      <c r="AI50" s="11" t="s">
        <v>78</v>
      </c>
      <c r="AJ50" s="11" t="b">
        <v>0</v>
      </c>
      <c r="AK50" s="11" t="s">
        <v>3186</v>
      </c>
      <c r="AL50" s="11" t="b">
        <v>1</v>
      </c>
      <c r="AM50" s="11" t="b">
        <v>0</v>
      </c>
      <c r="AN50" s="11" t="b">
        <v>0</v>
      </c>
      <c r="AO50" s="11" t="b">
        <v>0</v>
      </c>
      <c r="AP50" s="11" t="b">
        <v>0</v>
      </c>
      <c r="AQ50" s="11" t="s">
        <v>96</v>
      </c>
      <c r="AR50" s="11" t="b">
        <v>0</v>
      </c>
      <c r="AS50" s="11" t="s">
        <v>599</v>
      </c>
      <c r="AT50" s="11" t="s">
        <v>78</v>
      </c>
      <c r="AU50" s="11" t="s">
        <v>78</v>
      </c>
      <c r="AV50" s="12">
        <v>44042</v>
      </c>
      <c r="AW50" s="11" t="s">
        <v>85</v>
      </c>
      <c r="AX50" s="11" t="s">
        <v>86</v>
      </c>
      <c r="AY50" s="11" t="s">
        <v>87</v>
      </c>
      <c r="AZ50" s="11" t="b">
        <v>0</v>
      </c>
      <c r="BA50" s="11">
        <v>0</v>
      </c>
      <c r="BB50" s="11">
        <v>0</v>
      </c>
      <c r="BC50" s="28"/>
      <c r="BD50" s="11">
        <v>0</v>
      </c>
      <c r="BE50" s="28"/>
      <c r="BF50" s="54">
        <v>0</v>
      </c>
      <c r="BG50" s="28">
        <v>0</v>
      </c>
      <c r="BH50" s="28">
        <v>86.67</v>
      </c>
      <c r="BI50" s="28">
        <v>86.67</v>
      </c>
      <c r="BJ50" s="28">
        <v>94.09</v>
      </c>
      <c r="BK50" s="30">
        <f t="shared" si="7"/>
        <v>0</v>
      </c>
      <c r="BL50" s="62">
        <f t="shared" si="8"/>
        <v>0</v>
      </c>
      <c r="BM50" s="28">
        <v>13</v>
      </c>
      <c r="BN50" s="13">
        <v>0</v>
      </c>
      <c r="BO50" s="11" t="s">
        <v>6271</v>
      </c>
      <c r="BP50" s="11" t="s">
        <v>6272</v>
      </c>
      <c r="BQ50" s="11" t="s">
        <v>4101</v>
      </c>
      <c r="BR50" s="11" t="s">
        <v>504</v>
      </c>
      <c r="BS50" s="11" t="s">
        <v>4133</v>
      </c>
      <c r="BT50" s="11" t="s">
        <v>6273</v>
      </c>
      <c r="BU50" s="11" t="s">
        <v>6274</v>
      </c>
      <c r="BV50" s="11" t="s">
        <v>6275</v>
      </c>
      <c r="BW50" s="11" t="s">
        <v>78</v>
      </c>
      <c r="BX50" s="11" t="s">
        <v>4130</v>
      </c>
      <c r="BY50" s="11">
        <v>0</v>
      </c>
      <c r="BZ50" s="11">
        <v>0</v>
      </c>
      <c r="CA50" s="11">
        <v>0</v>
      </c>
      <c r="CB50" s="11">
        <v>0</v>
      </c>
      <c r="CC50" s="11">
        <v>0</v>
      </c>
      <c r="CD50" s="13">
        <v>0</v>
      </c>
    </row>
    <row r="51" spans="1:82" hidden="1" x14ac:dyDescent="0.25">
      <c r="A51" s="72" t="s">
        <v>3724</v>
      </c>
      <c r="B51" s="11" t="s">
        <v>1395</v>
      </c>
      <c r="C51" s="11" t="s">
        <v>1396</v>
      </c>
      <c r="D51" s="11" t="s">
        <v>3725</v>
      </c>
      <c r="E51" s="11" t="s">
        <v>3725</v>
      </c>
      <c r="F51" s="11" t="s">
        <v>64</v>
      </c>
      <c r="G51" s="11" t="s">
        <v>3725</v>
      </c>
      <c r="H51" s="11" t="s">
        <v>281</v>
      </c>
      <c r="I51" s="11" t="s">
        <v>1397</v>
      </c>
      <c r="J51" s="11" t="s">
        <v>1406</v>
      </c>
      <c r="K51" s="11">
        <v>150.37</v>
      </c>
      <c r="L51" s="11" t="s">
        <v>67</v>
      </c>
      <c r="M51" s="11" t="s">
        <v>3402</v>
      </c>
      <c r="N51" s="11" t="s">
        <v>69</v>
      </c>
      <c r="O51" s="12">
        <v>44111.504027777781</v>
      </c>
      <c r="P51" s="12">
        <v>45572.504027777781</v>
      </c>
      <c r="Q51" s="11" t="s">
        <v>70</v>
      </c>
      <c r="R51" s="12">
        <v>45572</v>
      </c>
      <c r="S51" s="11" t="s">
        <v>91</v>
      </c>
      <c r="T51" s="11" t="s">
        <v>104</v>
      </c>
      <c r="U51" s="11" t="s">
        <v>3387</v>
      </c>
      <c r="V51" s="11" t="s">
        <v>3387</v>
      </c>
      <c r="W51" s="11" t="s">
        <v>74</v>
      </c>
      <c r="X51" s="11" t="s">
        <v>106</v>
      </c>
      <c r="Y51" s="11" t="s">
        <v>1398</v>
      </c>
      <c r="Z51" s="11" t="s">
        <v>3726</v>
      </c>
      <c r="AA51" s="11" t="s">
        <v>3727</v>
      </c>
      <c r="AB51" s="12"/>
      <c r="AC51" s="12"/>
      <c r="AD51" s="11"/>
      <c r="AE51" s="11" t="s">
        <v>78</v>
      </c>
      <c r="AF51" s="11" t="s">
        <v>78</v>
      </c>
      <c r="AG51" s="12"/>
      <c r="AH51" s="11" t="s">
        <v>78</v>
      </c>
      <c r="AI51" s="11" t="s">
        <v>78</v>
      </c>
      <c r="AJ51" s="11" t="b">
        <v>0</v>
      </c>
      <c r="AK51" s="11" t="s">
        <v>4034</v>
      </c>
      <c r="AL51" s="11" t="b">
        <v>0</v>
      </c>
      <c r="AM51" s="11" t="b">
        <v>0</v>
      </c>
      <c r="AN51" s="11" t="b">
        <v>0</v>
      </c>
      <c r="AO51" s="11" t="b">
        <v>0</v>
      </c>
      <c r="AP51" s="11" t="b">
        <v>0</v>
      </c>
      <c r="AQ51" s="11" t="s">
        <v>96</v>
      </c>
      <c r="AR51" s="11" t="b">
        <v>0</v>
      </c>
      <c r="AS51" s="11" t="s">
        <v>317</v>
      </c>
      <c r="AT51" s="11" t="s">
        <v>78</v>
      </c>
      <c r="AU51" s="11" t="s">
        <v>78</v>
      </c>
      <c r="AV51" s="12">
        <v>44119</v>
      </c>
      <c r="AW51" s="11" t="s">
        <v>85</v>
      </c>
      <c r="AX51" s="11" t="s">
        <v>86</v>
      </c>
      <c r="AY51" s="11" t="s">
        <v>87</v>
      </c>
      <c r="AZ51" s="11" t="b">
        <v>0</v>
      </c>
      <c r="BA51" s="11">
        <v>0</v>
      </c>
      <c r="BB51" s="11">
        <v>0</v>
      </c>
      <c r="BC51" s="28"/>
      <c r="BD51" s="11">
        <v>0</v>
      </c>
      <c r="BE51" s="28"/>
      <c r="BF51" s="54">
        <v>0</v>
      </c>
      <c r="BG51" s="28">
        <v>0</v>
      </c>
      <c r="BH51" s="28">
        <v>150.37</v>
      </c>
      <c r="BI51" s="28">
        <v>150.37</v>
      </c>
      <c r="BJ51" s="28">
        <v>172.77</v>
      </c>
      <c r="BK51" s="30">
        <f t="shared" si="7"/>
        <v>0</v>
      </c>
      <c r="BL51" s="62">
        <f t="shared" si="8"/>
        <v>0</v>
      </c>
      <c r="BM51" s="28">
        <v>41.35</v>
      </c>
      <c r="BN51" s="13">
        <v>0</v>
      </c>
      <c r="BO51" s="11" t="s">
        <v>6319</v>
      </c>
      <c r="BP51" s="11" t="s">
        <v>6320</v>
      </c>
      <c r="BQ51" s="11" t="s">
        <v>4643</v>
      </c>
      <c r="BR51" s="11" t="s">
        <v>4644</v>
      </c>
      <c r="BS51" s="11" t="s">
        <v>6321</v>
      </c>
      <c r="BT51" s="11" t="s">
        <v>6322</v>
      </c>
      <c r="BU51" s="11" t="s">
        <v>78</v>
      </c>
      <c r="BV51" s="11" t="s">
        <v>6323</v>
      </c>
      <c r="BW51" s="11" t="s">
        <v>78</v>
      </c>
      <c r="BX51" s="11" t="s">
        <v>78</v>
      </c>
      <c r="BY51" s="11">
        <v>0</v>
      </c>
      <c r="BZ51" s="11">
        <v>0</v>
      </c>
      <c r="CA51" s="11">
        <v>0</v>
      </c>
      <c r="CB51" s="11">
        <v>0</v>
      </c>
      <c r="CC51" s="11">
        <v>0</v>
      </c>
      <c r="CD51" s="13">
        <v>0</v>
      </c>
    </row>
    <row r="52" spans="1:82" hidden="1" x14ac:dyDescent="0.25">
      <c r="A52" s="72" t="s">
        <v>642</v>
      </c>
      <c r="B52" s="11" t="s">
        <v>61</v>
      </c>
      <c r="C52" s="11" t="s">
        <v>62</v>
      </c>
      <c r="D52" s="11" t="s">
        <v>643</v>
      </c>
      <c r="E52" s="11" t="s">
        <v>643</v>
      </c>
      <c r="F52" s="11" t="s">
        <v>64</v>
      </c>
      <c r="G52" s="11"/>
      <c r="H52" s="11" t="s">
        <v>456</v>
      </c>
      <c r="I52" s="11" t="s">
        <v>66</v>
      </c>
      <c r="J52" s="11"/>
      <c r="K52" s="11">
        <v>772.88</v>
      </c>
      <c r="L52" s="11" t="s">
        <v>67</v>
      </c>
      <c r="M52" s="11" t="s">
        <v>68</v>
      </c>
      <c r="N52" s="11" t="s">
        <v>69</v>
      </c>
      <c r="O52" s="12">
        <v>44185.609560185185</v>
      </c>
      <c r="P52" s="12">
        <v>45280.609560185185</v>
      </c>
      <c r="Q52" s="11" t="s">
        <v>70</v>
      </c>
      <c r="R52" s="12">
        <v>45280</v>
      </c>
      <c r="S52" s="11" t="s">
        <v>91</v>
      </c>
      <c r="T52" s="11" t="s">
        <v>72</v>
      </c>
      <c r="U52" s="11" t="s">
        <v>73</v>
      </c>
      <c r="V52" s="11" t="s">
        <v>73</v>
      </c>
      <c r="W52" s="11" t="s">
        <v>105</v>
      </c>
      <c r="X52" s="11" t="s">
        <v>75</v>
      </c>
      <c r="Y52" s="11" t="s">
        <v>76</v>
      </c>
      <c r="Z52" s="11" t="s">
        <v>644</v>
      </c>
      <c r="AA52" s="11" t="s">
        <v>78</v>
      </c>
      <c r="AB52" s="12"/>
      <c r="AC52" s="12"/>
      <c r="AD52" s="11"/>
      <c r="AE52" s="11" t="s">
        <v>78</v>
      </c>
      <c r="AF52" s="11" t="s">
        <v>78</v>
      </c>
      <c r="AG52" s="12"/>
      <c r="AH52" s="11" t="s">
        <v>78</v>
      </c>
      <c r="AI52" s="11" t="s">
        <v>78</v>
      </c>
      <c r="AJ52" s="11" t="b">
        <v>0</v>
      </c>
      <c r="AK52" s="11" t="s">
        <v>645</v>
      </c>
      <c r="AL52" s="11" t="b">
        <v>0</v>
      </c>
      <c r="AM52" s="11" t="b">
        <v>0</v>
      </c>
      <c r="AN52" s="11" t="b">
        <v>0</v>
      </c>
      <c r="AO52" s="11" t="b">
        <v>0</v>
      </c>
      <c r="AP52" s="11" t="b">
        <v>0</v>
      </c>
      <c r="AQ52" s="11" t="s">
        <v>96</v>
      </c>
      <c r="AR52" s="11" t="b">
        <v>0</v>
      </c>
      <c r="AS52" s="11" t="s">
        <v>599</v>
      </c>
      <c r="AT52" s="11" t="s">
        <v>78</v>
      </c>
      <c r="AU52" s="11" t="s">
        <v>78</v>
      </c>
      <c r="AV52" s="12">
        <v>44195</v>
      </c>
      <c r="AW52" s="11" t="s">
        <v>85</v>
      </c>
      <c r="AX52" s="11" t="s">
        <v>86</v>
      </c>
      <c r="AY52" s="11" t="s">
        <v>87</v>
      </c>
      <c r="AZ52" s="11" t="b">
        <v>0</v>
      </c>
      <c r="BA52" s="11">
        <v>1</v>
      </c>
      <c r="BB52" s="11">
        <v>1</v>
      </c>
      <c r="BC52" s="28">
        <v>1639.48</v>
      </c>
      <c r="BD52" s="11">
        <v>0</v>
      </c>
      <c r="BE52" s="28"/>
      <c r="BF52" s="54">
        <v>0</v>
      </c>
      <c r="BG52" s="28">
        <v>0</v>
      </c>
      <c r="BH52" s="28">
        <v>772.88</v>
      </c>
      <c r="BI52" s="28">
        <v>773.03</v>
      </c>
      <c r="BJ52" s="28">
        <v>848.15</v>
      </c>
      <c r="BK52" s="30">
        <f t="shared" si="7"/>
        <v>-0.14999999999997726</v>
      </c>
      <c r="BL52" s="62">
        <f t="shared" si="8"/>
        <v>-1.9407928785837033E-4</v>
      </c>
      <c r="BM52" s="28">
        <v>77.3</v>
      </c>
      <c r="BN52" s="13">
        <v>0</v>
      </c>
      <c r="BO52" s="11" t="s">
        <v>6368</v>
      </c>
      <c r="BP52" s="11" t="s">
        <v>6369</v>
      </c>
      <c r="BQ52" s="11" t="s">
        <v>4101</v>
      </c>
      <c r="BR52" s="11" t="s">
        <v>504</v>
      </c>
      <c r="BS52" s="11" t="s">
        <v>4223</v>
      </c>
      <c r="BT52" s="11" t="s">
        <v>4337</v>
      </c>
      <c r="BU52" s="11" t="s">
        <v>6370</v>
      </c>
      <c r="BV52" s="11" t="s">
        <v>6371</v>
      </c>
      <c r="BW52" s="11" t="s">
        <v>78</v>
      </c>
      <c r="BX52" s="11" t="s">
        <v>78</v>
      </c>
      <c r="BY52" s="11">
        <v>0</v>
      </c>
      <c r="BZ52" s="11">
        <v>0</v>
      </c>
      <c r="CA52" s="11">
        <v>0</v>
      </c>
      <c r="CB52" s="11">
        <v>0</v>
      </c>
      <c r="CC52" s="11">
        <v>0</v>
      </c>
      <c r="CD52" s="13">
        <v>0</v>
      </c>
    </row>
    <row r="53" spans="1:82" hidden="1" x14ac:dyDescent="0.25">
      <c r="A53" s="72" t="s">
        <v>600</v>
      </c>
      <c r="B53" s="11" t="s">
        <v>61</v>
      </c>
      <c r="C53" s="11" t="s">
        <v>62</v>
      </c>
      <c r="D53" s="11" t="s">
        <v>228</v>
      </c>
      <c r="E53" s="11" t="s">
        <v>228</v>
      </c>
      <c r="F53" s="11" t="s">
        <v>64</v>
      </c>
      <c r="G53" s="11" t="s">
        <v>228</v>
      </c>
      <c r="H53" s="11" t="s">
        <v>281</v>
      </c>
      <c r="I53" s="11" t="s">
        <v>66</v>
      </c>
      <c r="J53" s="11" t="s">
        <v>282</v>
      </c>
      <c r="K53" s="11">
        <v>296.10000000000002</v>
      </c>
      <c r="L53" s="11" t="s">
        <v>67</v>
      </c>
      <c r="M53" s="11" t="s">
        <v>68</v>
      </c>
      <c r="N53" s="11" t="s">
        <v>69</v>
      </c>
      <c r="O53" s="12">
        <v>44225</v>
      </c>
      <c r="P53" s="12">
        <v>45320.596226851849</v>
      </c>
      <c r="Q53" s="11" t="s">
        <v>70</v>
      </c>
      <c r="R53" s="12">
        <v>45320</v>
      </c>
      <c r="S53" s="11" t="s">
        <v>215</v>
      </c>
      <c r="T53" s="11" t="s">
        <v>104</v>
      </c>
      <c r="U53" s="11" t="s">
        <v>73</v>
      </c>
      <c r="V53" s="11" t="s">
        <v>73</v>
      </c>
      <c r="W53" s="11" t="s">
        <v>92</v>
      </c>
      <c r="X53" s="11" t="s">
        <v>75</v>
      </c>
      <c r="Y53" s="11" t="s">
        <v>122</v>
      </c>
      <c r="Z53" s="11" t="s">
        <v>601</v>
      </c>
      <c r="AA53" s="11" t="s">
        <v>78</v>
      </c>
      <c r="AB53" s="12"/>
      <c r="AC53" s="12"/>
      <c r="AD53" s="11"/>
      <c r="AE53" s="11" t="s">
        <v>78</v>
      </c>
      <c r="AF53" s="11" t="s">
        <v>78</v>
      </c>
      <c r="AG53" s="12"/>
      <c r="AH53" s="11" t="s">
        <v>602</v>
      </c>
      <c r="AI53" s="11" t="s">
        <v>78</v>
      </c>
      <c r="AJ53" s="11" t="b">
        <v>0</v>
      </c>
      <c r="AK53" s="11" t="s">
        <v>603</v>
      </c>
      <c r="AL53" s="11" t="b">
        <v>0</v>
      </c>
      <c r="AM53" s="11" t="b">
        <v>0</v>
      </c>
      <c r="AN53" s="11" t="b">
        <v>0</v>
      </c>
      <c r="AO53" s="11" t="b">
        <v>0</v>
      </c>
      <c r="AP53" s="11" t="b">
        <v>0</v>
      </c>
      <c r="AQ53" s="11" t="s">
        <v>84</v>
      </c>
      <c r="AR53" s="11" t="b">
        <v>0</v>
      </c>
      <c r="AS53" s="11" t="s">
        <v>317</v>
      </c>
      <c r="AT53" s="11" t="s">
        <v>78</v>
      </c>
      <c r="AU53" s="11" t="s">
        <v>78</v>
      </c>
      <c r="AV53" s="12">
        <v>44221</v>
      </c>
      <c r="AW53" s="11" t="s">
        <v>85</v>
      </c>
      <c r="AX53" s="11" t="s">
        <v>86</v>
      </c>
      <c r="AY53" s="11" t="s">
        <v>87</v>
      </c>
      <c r="AZ53" s="11" t="b">
        <v>0</v>
      </c>
      <c r="BA53" s="11">
        <v>0</v>
      </c>
      <c r="BB53" s="11">
        <v>0</v>
      </c>
      <c r="BC53" s="28"/>
      <c r="BD53" s="11">
        <v>0</v>
      </c>
      <c r="BE53" s="28"/>
      <c r="BF53" s="54">
        <v>0</v>
      </c>
      <c r="BG53" s="28">
        <v>0</v>
      </c>
      <c r="BH53" s="28">
        <v>296.10000000000002</v>
      </c>
      <c r="BI53" s="28">
        <v>296.10000000000002</v>
      </c>
      <c r="BJ53" s="28">
        <v>324.57</v>
      </c>
      <c r="BK53" s="30">
        <f t="shared" si="7"/>
        <v>0</v>
      </c>
      <c r="BL53" s="62">
        <f t="shared" si="8"/>
        <v>0</v>
      </c>
      <c r="BM53" s="28">
        <v>42.9</v>
      </c>
      <c r="BN53" s="13">
        <v>0</v>
      </c>
      <c r="BO53" s="11" t="s">
        <v>4759</v>
      </c>
      <c r="BP53" s="11" t="s">
        <v>4760</v>
      </c>
      <c r="BQ53" s="11" t="s">
        <v>4101</v>
      </c>
      <c r="BR53" s="11" t="s">
        <v>504</v>
      </c>
      <c r="BS53" s="11" t="s">
        <v>4367</v>
      </c>
      <c r="BT53" s="11" t="s">
        <v>4761</v>
      </c>
      <c r="BU53" s="11" t="s">
        <v>78</v>
      </c>
      <c r="BV53" s="11" t="s">
        <v>4762</v>
      </c>
      <c r="BW53" s="11" t="s">
        <v>78</v>
      </c>
      <c r="BX53" s="11" t="s">
        <v>78</v>
      </c>
      <c r="BY53" s="11">
        <v>0</v>
      </c>
      <c r="BZ53" s="11">
        <v>0</v>
      </c>
      <c r="CA53" s="11">
        <v>0</v>
      </c>
      <c r="CB53" s="11">
        <v>0</v>
      </c>
      <c r="CC53" s="11">
        <v>0</v>
      </c>
      <c r="CD53" s="13">
        <v>0</v>
      </c>
    </row>
    <row r="54" spans="1:82" hidden="1" x14ac:dyDescent="0.25">
      <c r="A54" s="72" t="s">
        <v>1093</v>
      </c>
      <c r="B54" s="11" t="s">
        <v>234</v>
      </c>
      <c r="C54" s="11" t="s">
        <v>235</v>
      </c>
      <c r="D54" s="58" t="s">
        <v>1094</v>
      </c>
      <c r="E54" s="11" t="s">
        <v>1095</v>
      </c>
      <c r="F54" s="11" t="s">
        <v>64</v>
      </c>
      <c r="G54" s="11" t="s">
        <v>1094</v>
      </c>
      <c r="H54" s="11" t="s">
        <v>281</v>
      </c>
      <c r="I54" s="11" t="s">
        <v>1077</v>
      </c>
      <c r="J54" s="11" t="s">
        <v>1022</v>
      </c>
      <c r="K54" s="11">
        <v>325.36</v>
      </c>
      <c r="L54" s="11" t="s">
        <v>67</v>
      </c>
      <c r="M54" s="11" t="s">
        <v>68</v>
      </c>
      <c r="N54" s="11" t="s">
        <v>69</v>
      </c>
      <c r="O54" s="12">
        <v>44343.626504629632</v>
      </c>
      <c r="P54" s="12">
        <v>45439.626504629632</v>
      </c>
      <c r="Q54" s="11" t="s">
        <v>70</v>
      </c>
      <c r="R54" s="12">
        <v>45439</v>
      </c>
      <c r="S54" s="11" t="s">
        <v>215</v>
      </c>
      <c r="T54" s="11" t="s">
        <v>104</v>
      </c>
      <c r="U54" s="11" t="s">
        <v>73</v>
      </c>
      <c r="V54" s="11" t="s">
        <v>73</v>
      </c>
      <c r="W54" s="11" t="s">
        <v>74</v>
      </c>
      <c r="X54" s="11" t="s">
        <v>75</v>
      </c>
      <c r="Y54" s="11" t="s">
        <v>1083</v>
      </c>
      <c r="Z54" s="11" t="s">
        <v>1096</v>
      </c>
      <c r="AA54" s="11" t="s">
        <v>78</v>
      </c>
      <c r="AB54" s="12"/>
      <c r="AC54" s="12"/>
      <c r="AD54" s="11"/>
      <c r="AE54" s="11" t="s">
        <v>78</v>
      </c>
      <c r="AF54" s="11" t="s">
        <v>78</v>
      </c>
      <c r="AG54" s="12"/>
      <c r="AH54" s="11" t="s">
        <v>78</v>
      </c>
      <c r="AI54" s="11" t="s">
        <v>78</v>
      </c>
      <c r="AJ54" s="11" t="b">
        <v>0</v>
      </c>
      <c r="AK54" s="11" t="s">
        <v>1097</v>
      </c>
      <c r="AL54" s="11" t="b">
        <v>0</v>
      </c>
      <c r="AM54" s="11" t="b">
        <v>0</v>
      </c>
      <c r="AN54" s="11" t="b">
        <v>0</v>
      </c>
      <c r="AO54" s="11" t="b">
        <v>0</v>
      </c>
      <c r="AP54" s="11" t="b">
        <v>0</v>
      </c>
      <c r="AQ54" s="11" t="s">
        <v>1098</v>
      </c>
      <c r="AR54" s="11" t="b">
        <v>0</v>
      </c>
      <c r="AS54" s="11" t="s">
        <v>317</v>
      </c>
      <c r="AT54" s="11" t="s">
        <v>78</v>
      </c>
      <c r="AU54" s="11" t="s">
        <v>78</v>
      </c>
      <c r="AV54" s="12">
        <v>44351</v>
      </c>
      <c r="AW54" s="11" t="s">
        <v>85</v>
      </c>
      <c r="AX54" s="11" t="s">
        <v>86</v>
      </c>
      <c r="AY54" s="11" t="s">
        <v>87</v>
      </c>
      <c r="AZ54" s="11" t="b">
        <v>0</v>
      </c>
      <c r="BA54" s="11">
        <v>0</v>
      </c>
      <c r="BB54" s="11">
        <v>0</v>
      </c>
      <c r="BC54" s="28"/>
      <c r="BD54" s="11">
        <v>0</v>
      </c>
      <c r="BE54" s="28"/>
      <c r="BF54" s="54">
        <v>0</v>
      </c>
      <c r="BG54" s="28">
        <v>0</v>
      </c>
      <c r="BH54" s="28">
        <v>325.36</v>
      </c>
      <c r="BI54" s="28">
        <v>325.36</v>
      </c>
      <c r="BJ54" s="28">
        <v>355.42</v>
      </c>
      <c r="BK54" s="30">
        <f t="shared" si="7"/>
        <v>0</v>
      </c>
      <c r="BL54" s="62">
        <f t="shared" si="8"/>
        <v>0</v>
      </c>
      <c r="BM54" s="28">
        <v>40.64</v>
      </c>
      <c r="BN54" s="13">
        <v>0</v>
      </c>
      <c r="BO54" s="7" t="s">
        <v>5137</v>
      </c>
      <c r="BP54" s="7" t="s">
        <v>5138</v>
      </c>
      <c r="BQ54" s="7" t="s">
        <v>4101</v>
      </c>
      <c r="BR54" s="7" t="s">
        <v>5139</v>
      </c>
      <c r="BS54" s="7" t="s">
        <v>5140</v>
      </c>
      <c r="BT54" s="7" t="s">
        <v>4110</v>
      </c>
      <c r="BU54" s="7" t="s">
        <v>5141</v>
      </c>
      <c r="BV54" s="7" t="s">
        <v>5142</v>
      </c>
      <c r="BW54" s="7" t="s">
        <v>78</v>
      </c>
      <c r="BX54" s="7" t="s">
        <v>78</v>
      </c>
      <c r="BY54" s="7">
        <v>0</v>
      </c>
      <c r="BZ54" s="7">
        <v>0</v>
      </c>
      <c r="CA54" s="7">
        <v>0</v>
      </c>
      <c r="CB54" s="7">
        <v>0</v>
      </c>
      <c r="CC54" s="7">
        <v>0</v>
      </c>
      <c r="CD54" s="9">
        <v>0</v>
      </c>
    </row>
    <row r="55" spans="1:82" hidden="1" x14ac:dyDescent="0.25">
      <c r="A55" s="73" t="s">
        <v>671</v>
      </c>
      <c r="B55" s="7" t="s">
        <v>61</v>
      </c>
      <c r="C55" s="7" t="s">
        <v>62</v>
      </c>
      <c r="D55" s="7" t="s">
        <v>672</v>
      </c>
      <c r="E55" s="7" t="s">
        <v>672</v>
      </c>
      <c r="F55" s="7" t="s">
        <v>64</v>
      </c>
      <c r="G55" s="7" t="s">
        <v>672</v>
      </c>
      <c r="H55" s="7" t="s">
        <v>532</v>
      </c>
      <c r="I55" s="7" t="s">
        <v>66</v>
      </c>
      <c r="J55" s="7"/>
      <c r="K55" s="7">
        <v>199.68</v>
      </c>
      <c r="L55" s="7" t="s">
        <v>67</v>
      </c>
      <c r="M55" s="7" t="s">
        <v>68</v>
      </c>
      <c r="N55" s="7" t="s">
        <v>69</v>
      </c>
      <c r="O55" s="8">
        <v>44391.469965277778</v>
      </c>
      <c r="P55" s="8">
        <v>45505.469965277778</v>
      </c>
      <c r="Q55" s="7" t="s">
        <v>70</v>
      </c>
      <c r="R55" s="8">
        <v>45505</v>
      </c>
      <c r="S55" s="7" t="s">
        <v>91</v>
      </c>
      <c r="T55" s="7" t="s">
        <v>104</v>
      </c>
      <c r="U55" s="7" t="s">
        <v>73</v>
      </c>
      <c r="V55" s="7" t="s">
        <v>73</v>
      </c>
      <c r="W55" s="7" t="s">
        <v>74</v>
      </c>
      <c r="X55" s="7" t="s">
        <v>75</v>
      </c>
      <c r="Y55" s="7" t="s">
        <v>76</v>
      </c>
      <c r="Z55" s="7" t="s">
        <v>673</v>
      </c>
      <c r="AA55" s="7" t="s">
        <v>78</v>
      </c>
      <c r="AB55" s="8"/>
      <c r="AC55" s="8"/>
      <c r="AD55" s="7"/>
      <c r="AE55" s="7" t="s">
        <v>78</v>
      </c>
      <c r="AF55" s="7" t="s">
        <v>78</v>
      </c>
      <c r="AG55" s="8"/>
      <c r="AH55" s="7" t="s">
        <v>78</v>
      </c>
      <c r="AI55" s="7" t="s">
        <v>78</v>
      </c>
      <c r="AJ55" s="7" t="b">
        <v>0</v>
      </c>
      <c r="AK55" s="7" t="s">
        <v>674</v>
      </c>
      <c r="AL55" s="7" t="b">
        <v>0</v>
      </c>
      <c r="AM55" s="7" t="b">
        <v>0</v>
      </c>
      <c r="AN55" s="7" t="b">
        <v>0</v>
      </c>
      <c r="AO55" s="7" t="b">
        <v>0</v>
      </c>
      <c r="AP55" s="7" t="b">
        <v>0</v>
      </c>
      <c r="AQ55" s="7" t="s">
        <v>96</v>
      </c>
      <c r="AR55" s="7" t="b">
        <v>0</v>
      </c>
      <c r="AS55" s="7" t="s">
        <v>536</v>
      </c>
      <c r="AT55" s="7" t="s">
        <v>78</v>
      </c>
      <c r="AU55" s="7" t="s">
        <v>78</v>
      </c>
      <c r="AV55" s="8">
        <v>44344</v>
      </c>
      <c r="AW55" s="7" t="s">
        <v>85</v>
      </c>
      <c r="AX55" s="7" t="s">
        <v>86</v>
      </c>
      <c r="AY55" s="7" t="s">
        <v>87</v>
      </c>
      <c r="AZ55" s="7" t="b">
        <v>0</v>
      </c>
      <c r="BA55" s="7">
        <v>0</v>
      </c>
      <c r="BB55" s="7">
        <v>0</v>
      </c>
      <c r="BC55" s="33"/>
      <c r="BD55" s="7">
        <v>0</v>
      </c>
      <c r="BE55" s="33"/>
      <c r="BF55" s="55">
        <v>0</v>
      </c>
      <c r="BG55" s="33">
        <v>0</v>
      </c>
      <c r="BH55" s="33">
        <v>199.68</v>
      </c>
      <c r="BI55" s="33">
        <v>199.68</v>
      </c>
      <c r="BJ55" s="33">
        <v>220.18</v>
      </c>
      <c r="BK55" s="30">
        <f t="shared" si="7"/>
        <v>0</v>
      </c>
      <c r="BL55" s="62">
        <f t="shared" si="8"/>
        <v>0</v>
      </c>
      <c r="BM55" s="33">
        <v>33.950000000000003</v>
      </c>
      <c r="BN55" s="9">
        <v>0</v>
      </c>
      <c r="BO55" s="11" t="s">
        <v>6439</v>
      </c>
      <c r="BP55" s="11" t="s">
        <v>6440</v>
      </c>
      <c r="BQ55" s="11" t="s">
        <v>6441</v>
      </c>
      <c r="BR55" s="11" t="s">
        <v>6442</v>
      </c>
      <c r="BS55" s="11" t="s">
        <v>6443</v>
      </c>
      <c r="BT55" s="11" t="s">
        <v>6444</v>
      </c>
      <c r="BU55" s="11" t="s">
        <v>6445</v>
      </c>
      <c r="BV55" s="11" t="s">
        <v>6446</v>
      </c>
      <c r="BW55" s="11" t="s">
        <v>78</v>
      </c>
      <c r="BX55" s="11" t="s">
        <v>78</v>
      </c>
      <c r="BY55" s="11">
        <v>0</v>
      </c>
      <c r="BZ55" s="11">
        <v>0</v>
      </c>
      <c r="CA55" s="11">
        <v>0</v>
      </c>
      <c r="CB55" s="11">
        <v>0</v>
      </c>
      <c r="CC55" s="11">
        <v>0</v>
      </c>
      <c r="CD55" s="13">
        <v>0</v>
      </c>
    </row>
    <row r="56" spans="1:82" hidden="1" x14ac:dyDescent="0.25">
      <c r="A56" s="72" t="s">
        <v>3522</v>
      </c>
      <c r="B56" s="11" t="s">
        <v>1395</v>
      </c>
      <c r="C56" s="11" t="s">
        <v>1396</v>
      </c>
      <c r="D56" s="11" t="s">
        <v>3523</v>
      </c>
      <c r="E56" s="11" t="s">
        <v>3523</v>
      </c>
      <c r="F56" s="11" t="s">
        <v>64</v>
      </c>
      <c r="G56" s="11" t="s">
        <v>3524</v>
      </c>
      <c r="H56" s="11" t="s">
        <v>3525</v>
      </c>
      <c r="I56" s="11" t="s">
        <v>1397</v>
      </c>
      <c r="J56" s="11"/>
      <c r="K56" s="11">
        <v>540.24</v>
      </c>
      <c r="L56" s="11" t="s">
        <v>67</v>
      </c>
      <c r="M56" s="11" t="s">
        <v>3402</v>
      </c>
      <c r="N56" s="11" t="s">
        <v>69</v>
      </c>
      <c r="O56" s="12">
        <v>44409.475393518522</v>
      </c>
      <c r="P56" s="12">
        <v>45505.475393518522</v>
      </c>
      <c r="Q56" s="11" t="s">
        <v>70</v>
      </c>
      <c r="R56" s="12">
        <v>45323</v>
      </c>
      <c r="S56" s="11" t="s">
        <v>91</v>
      </c>
      <c r="T56" s="11" t="s">
        <v>72</v>
      </c>
      <c r="U56" s="11" t="s">
        <v>3387</v>
      </c>
      <c r="V56" s="11" t="s">
        <v>3387</v>
      </c>
      <c r="W56" s="11" t="s">
        <v>105</v>
      </c>
      <c r="X56" s="11" t="s">
        <v>106</v>
      </c>
      <c r="Y56" s="11" t="s">
        <v>1421</v>
      </c>
      <c r="Z56" s="11" t="s">
        <v>3526</v>
      </c>
      <c r="AA56" s="11" t="s">
        <v>3527</v>
      </c>
      <c r="AB56" s="12"/>
      <c r="AC56" s="12"/>
      <c r="AD56" s="11"/>
      <c r="AE56" s="11" t="s">
        <v>78</v>
      </c>
      <c r="AF56" s="11" t="s">
        <v>78</v>
      </c>
      <c r="AG56" s="12"/>
      <c r="AH56" s="11" t="s">
        <v>78</v>
      </c>
      <c r="AI56" s="11" t="s">
        <v>78</v>
      </c>
      <c r="AJ56" s="11" t="b">
        <v>0</v>
      </c>
      <c r="AK56" s="11" t="s">
        <v>4094</v>
      </c>
      <c r="AL56" s="11" t="b">
        <v>0</v>
      </c>
      <c r="AM56" s="11" t="b">
        <v>0</v>
      </c>
      <c r="AN56" s="11" t="b">
        <v>0</v>
      </c>
      <c r="AO56" s="11" t="b">
        <v>0</v>
      </c>
      <c r="AP56" s="11" t="b">
        <v>0</v>
      </c>
      <c r="AQ56" s="11" t="s">
        <v>96</v>
      </c>
      <c r="AR56" s="11" t="b">
        <v>0</v>
      </c>
      <c r="AS56" s="11" t="s">
        <v>4095</v>
      </c>
      <c r="AT56" s="11" t="s">
        <v>78</v>
      </c>
      <c r="AU56" s="11" t="s">
        <v>78</v>
      </c>
      <c r="AV56" s="12">
        <v>44372</v>
      </c>
      <c r="AW56" s="11" t="s">
        <v>85</v>
      </c>
      <c r="AX56" s="11" t="s">
        <v>86</v>
      </c>
      <c r="AY56" s="11" t="s">
        <v>87</v>
      </c>
      <c r="AZ56" s="11" t="b">
        <v>0</v>
      </c>
      <c r="BA56" s="11">
        <v>2</v>
      </c>
      <c r="BB56" s="11">
        <v>2</v>
      </c>
      <c r="BC56" s="28">
        <v>249.29</v>
      </c>
      <c r="BD56" s="11">
        <v>0</v>
      </c>
      <c r="BE56" s="28"/>
      <c r="BF56" s="54">
        <v>0</v>
      </c>
      <c r="BG56" s="28">
        <v>0</v>
      </c>
      <c r="BH56" s="28">
        <v>540.24</v>
      </c>
      <c r="BI56" s="28">
        <v>514.19000000000005</v>
      </c>
      <c r="BJ56" s="28">
        <v>603.14</v>
      </c>
      <c r="BK56" s="30">
        <f t="shared" si="7"/>
        <v>26.049999999999955</v>
      </c>
      <c r="BL56" s="62">
        <f t="shared" si="8"/>
        <v>4.8219309936324513E-2</v>
      </c>
      <c r="BM56" s="28">
        <v>105.41</v>
      </c>
      <c r="BN56" s="13">
        <v>0</v>
      </c>
      <c r="BO56" s="11" t="s">
        <v>6458</v>
      </c>
      <c r="BP56" s="11" t="s">
        <v>6459</v>
      </c>
      <c r="BQ56" s="11" t="s">
        <v>4101</v>
      </c>
      <c r="BR56" s="11" t="s">
        <v>5473</v>
      </c>
      <c r="BS56" s="11" t="s">
        <v>4374</v>
      </c>
      <c r="BT56" s="11" t="s">
        <v>6460</v>
      </c>
      <c r="BU56" s="11" t="s">
        <v>6461</v>
      </c>
      <c r="BV56" s="11" t="s">
        <v>6462</v>
      </c>
      <c r="BW56" s="11" t="s">
        <v>78</v>
      </c>
      <c r="BX56" s="11" t="s">
        <v>78</v>
      </c>
      <c r="BY56" s="11">
        <v>0</v>
      </c>
      <c r="BZ56" s="11">
        <v>0</v>
      </c>
      <c r="CA56" s="11">
        <v>0</v>
      </c>
      <c r="CB56" s="11">
        <v>0</v>
      </c>
      <c r="CC56" s="11">
        <v>0</v>
      </c>
      <c r="CD56" s="13">
        <v>0</v>
      </c>
    </row>
    <row r="57" spans="1:82" x14ac:dyDescent="0.25">
      <c r="A57" s="73" t="s">
        <v>1803</v>
      </c>
      <c r="B57" s="7" t="s">
        <v>1721</v>
      </c>
      <c r="C57" s="7" t="s">
        <v>1722</v>
      </c>
      <c r="D57" s="7" t="s">
        <v>1804</v>
      </c>
      <c r="E57" s="7" t="s">
        <v>1804</v>
      </c>
      <c r="F57" s="7" t="s">
        <v>64</v>
      </c>
      <c r="G57" s="7" t="s">
        <v>1804</v>
      </c>
      <c r="H57" s="7" t="s">
        <v>1761</v>
      </c>
      <c r="I57" s="7" t="s">
        <v>1724</v>
      </c>
      <c r="J57" s="7"/>
      <c r="K57" s="7">
        <v>2146.44</v>
      </c>
      <c r="L57" s="7" t="s">
        <v>67</v>
      </c>
      <c r="M57" s="7" t="s">
        <v>68</v>
      </c>
      <c r="N57" s="7" t="s">
        <v>69</v>
      </c>
      <c r="O57" s="8">
        <v>44562.5940625</v>
      </c>
      <c r="P57" s="8">
        <v>45292.607604166667</v>
      </c>
      <c r="Q57" s="7" t="s">
        <v>70</v>
      </c>
      <c r="R57" s="8">
        <v>45139</v>
      </c>
      <c r="S57" s="7" t="s">
        <v>91</v>
      </c>
      <c r="T57" s="7" t="s">
        <v>514</v>
      </c>
      <c r="U57" s="7" t="s">
        <v>73</v>
      </c>
      <c r="V57" s="7" t="s">
        <v>73</v>
      </c>
      <c r="W57" s="7" t="s">
        <v>105</v>
      </c>
      <c r="X57" s="7" t="s">
        <v>106</v>
      </c>
      <c r="Y57" s="7" t="s">
        <v>1729</v>
      </c>
      <c r="Z57" s="7" t="s">
        <v>1805</v>
      </c>
      <c r="AA57" s="7" t="s">
        <v>78</v>
      </c>
      <c r="AB57" s="8"/>
      <c r="AC57" s="8"/>
      <c r="AD57" s="7"/>
      <c r="AE57" s="7" t="s">
        <v>78</v>
      </c>
      <c r="AF57" s="7" t="s">
        <v>78</v>
      </c>
      <c r="AG57" s="8"/>
      <c r="AH57" s="7" t="s">
        <v>1806</v>
      </c>
      <c r="AI57" s="7" t="s">
        <v>78</v>
      </c>
      <c r="AJ57" s="7" t="b">
        <v>0</v>
      </c>
      <c r="AK57" s="7" t="s">
        <v>1807</v>
      </c>
      <c r="AL57" s="7" t="b">
        <v>0</v>
      </c>
      <c r="AM57" s="7" t="b">
        <v>0</v>
      </c>
      <c r="AN57" s="7" t="b">
        <v>0</v>
      </c>
      <c r="AO57" s="59" t="b">
        <v>1</v>
      </c>
      <c r="AP57" s="59" t="b">
        <v>1</v>
      </c>
      <c r="AQ57" s="7" t="s">
        <v>96</v>
      </c>
      <c r="AR57" s="7" t="b">
        <v>0</v>
      </c>
      <c r="AS57" s="7" t="s">
        <v>1808</v>
      </c>
      <c r="AT57" s="7" t="s">
        <v>78</v>
      </c>
      <c r="AU57" s="7" t="s">
        <v>78</v>
      </c>
      <c r="AV57" s="8">
        <v>44539</v>
      </c>
      <c r="AW57" s="7" t="s">
        <v>85</v>
      </c>
      <c r="AX57" s="7" t="s">
        <v>86</v>
      </c>
      <c r="AY57" s="7" t="s">
        <v>87</v>
      </c>
      <c r="AZ57" s="7" t="b">
        <v>0</v>
      </c>
      <c r="BA57" s="7">
        <v>0</v>
      </c>
      <c r="BB57" s="7">
        <v>0</v>
      </c>
      <c r="BC57" s="33"/>
      <c r="BD57" s="7">
        <v>0</v>
      </c>
      <c r="BE57" s="33"/>
      <c r="BF57" s="55">
        <v>0</v>
      </c>
      <c r="BG57" s="33">
        <v>0</v>
      </c>
      <c r="BH57" s="33">
        <v>2146.44</v>
      </c>
      <c r="BI57" s="33">
        <v>1918.82</v>
      </c>
      <c r="BJ57" s="33">
        <v>2100.9</v>
      </c>
      <c r="BK57" s="30">
        <f t="shared" si="7"/>
        <v>227.62000000000012</v>
      </c>
      <c r="BL57" s="63">
        <f t="shared" si="8"/>
        <v>0.10604535882670846</v>
      </c>
      <c r="BM57" s="33">
        <v>174.01</v>
      </c>
      <c r="BN57" s="9">
        <v>0</v>
      </c>
      <c r="BO57" s="7" t="s">
        <v>6520</v>
      </c>
      <c r="BP57" s="7" t="s">
        <v>6521</v>
      </c>
      <c r="BQ57" s="7" t="s">
        <v>4101</v>
      </c>
      <c r="BR57" s="7" t="s">
        <v>504</v>
      </c>
      <c r="BS57" s="7" t="s">
        <v>4109</v>
      </c>
      <c r="BT57" s="7" t="s">
        <v>4110</v>
      </c>
      <c r="BU57" s="7" t="s">
        <v>6522</v>
      </c>
      <c r="BV57" s="7" t="s">
        <v>6523</v>
      </c>
      <c r="BW57" s="7" t="s">
        <v>78</v>
      </c>
      <c r="BX57" s="7" t="s">
        <v>78</v>
      </c>
      <c r="BY57" s="7">
        <v>0</v>
      </c>
      <c r="BZ57" s="7">
        <v>0</v>
      </c>
      <c r="CA57" s="7">
        <v>0</v>
      </c>
      <c r="CB57" s="7">
        <v>0</v>
      </c>
      <c r="CC57" s="7">
        <v>0</v>
      </c>
      <c r="CD57" s="9">
        <v>0</v>
      </c>
    </row>
    <row r="58" spans="1:82" hidden="1" x14ac:dyDescent="0.25">
      <c r="A58" s="72" t="s">
        <v>1809</v>
      </c>
      <c r="B58" s="11"/>
      <c r="C58" s="11"/>
      <c r="D58" s="11" t="s">
        <v>1804</v>
      </c>
      <c r="E58" s="11" t="s">
        <v>1804</v>
      </c>
      <c r="F58" s="11" t="s">
        <v>64</v>
      </c>
      <c r="G58" s="11" t="s">
        <v>1804</v>
      </c>
      <c r="H58" s="11" t="s">
        <v>1761</v>
      </c>
      <c r="I58" s="11" t="s">
        <v>1724</v>
      </c>
      <c r="J58" s="11"/>
      <c r="K58" s="11">
        <v>0</v>
      </c>
      <c r="L58" s="11" t="s">
        <v>67</v>
      </c>
      <c r="M58" s="11" t="s">
        <v>68</v>
      </c>
      <c r="N58" s="11" t="s">
        <v>69</v>
      </c>
      <c r="O58" s="12">
        <v>44562.5940625</v>
      </c>
      <c r="P58" s="12">
        <v>45292.607604166667</v>
      </c>
      <c r="Q58" s="11" t="s">
        <v>70</v>
      </c>
      <c r="R58" s="12">
        <v>109605</v>
      </c>
      <c r="S58" s="11" t="s">
        <v>91</v>
      </c>
      <c r="T58" s="11" t="s">
        <v>514</v>
      </c>
      <c r="U58" s="11" t="s">
        <v>73</v>
      </c>
      <c r="V58" s="11" t="s">
        <v>73</v>
      </c>
      <c r="W58" s="11" t="s">
        <v>105</v>
      </c>
      <c r="X58" s="11" t="s">
        <v>106</v>
      </c>
      <c r="Y58" s="11" t="s">
        <v>1729</v>
      </c>
      <c r="Z58" s="11" t="s">
        <v>1805</v>
      </c>
      <c r="AA58" s="11" t="s">
        <v>78</v>
      </c>
      <c r="AB58" s="12"/>
      <c r="AC58" s="12"/>
      <c r="AD58" s="11"/>
      <c r="AE58" s="11" t="s">
        <v>78</v>
      </c>
      <c r="AF58" s="11" t="s">
        <v>78</v>
      </c>
      <c r="AG58" s="12"/>
      <c r="AH58" s="11" t="s">
        <v>78</v>
      </c>
      <c r="AI58" s="11" t="s">
        <v>78</v>
      </c>
      <c r="AJ58" s="11" t="b">
        <v>0</v>
      </c>
      <c r="AK58" s="11" t="s">
        <v>1810</v>
      </c>
      <c r="AL58" s="11" t="b">
        <v>0</v>
      </c>
      <c r="AM58" s="11" t="b">
        <v>0</v>
      </c>
      <c r="AN58" s="11" t="b">
        <v>0</v>
      </c>
      <c r="AO58" s="58" t="b">
        <v>1</v>
      </c>
      <c r="AP58" s="11" t="b">
        <v>0</v>
      </c>
      <c r="AQ58" s="11" t="s">
        <v>96</v>
      </c>
      <c r="AR58" s="11" t="b">
        <v>0</v>
      </c>
      <c r="AS58" s="11" t="s">
        <v>78</v>
      </c>
      <c r="AT58" s="11" t="s">
        <v>78</v>
      </c>
      <c r="AU58" s="11" t="s">
        <v>78</v>
      </c>
      <c r="AV58" s="12"/>
      <c r="AW58" s="11" t="s">
        <v>85</v>
      </c>
      <c r="AX58" s="11" t="s">
        <v>86</v>
      </c>
      <c r="AY58" s="58" t="s">
        <v>1811</v>
      </c>
      <c r="AZ58" s="11" t="b">
        <v>0</v>
      </c>
      <c r="BA58" s="11">
        <v>0</v>
      </c>
      <c r="BB58" s="11">
        <v>0</v>
      </c>
      <c r="BC58" s="28"/>
      <c r="BD58" s="11">
        <v>0</v>
      </c>
      <c r="BE58" s="28"/>
      <c r="BF58" s="54">
        <v>0</v>
      </c>
      <c r="BG58" s="28">
        <v>0</v>
      </c>
      <c r="BH58" s="28">
        <v>0</v>
      </c>
      <c r="BI58" s="28">
        <v>0</v>
      </c>
      <c r="BJ58" s="28">
        <v>0</v>
      </c>
      <c r="BK58" s="30">
        <f t="shared" si="7"/>
        <v>0</v>
      </c>
      <c r="BL58" s="63" t="e">
        <f t="shared" si="8"/>
        <v>#DIV/0!</v>
      </c>
      <c r="BM58" s="28">
        <v>0</v>
      </c>
      <c r="BN58" s="13">
        <v>0</v>
      </c>
      <c r="BO58" s="11" t="s">
        <v>6520</v>
      </c>
      <c r="BP58" s="11" t="s">
        <v>6521</v>
      </c>
      <c r="BQ58" s="11" t="s">
        <v>4101</v>
      </c>
      <c r="BR58" s="11" t="s">
        <v>504</v>
      </c>
      <c r="BS58" s="11" t="s">
        <v>4109</v>
      </c>
      <c r="BT58" s="11" t="s">
        <v>4110</v>
      </c>
      <c r="BU58" s="11" t="s">
        <v>6522</v>
      </c>
      <c r="BV58" s="11" t="s">
        <v>6523</v>
      </c>
      <c r="BW58" s="11" t="s">
        <v>78</v>
      </c>
      <c r="BX58" s="11" t="s">
        <v>78</v>
      </c>
      <c r="BY58" s="11">
        <v>0</v>
      </c>
      <c r="BZ58" s="11">
        <v>0</v>
      </c>
      <c r="CA58" s="11">
        <v>0</v>
      </c>
      <c r="CB58" s="11">
        <v>0</v>
      </c>
      <c r="CC58" s="11">
        <v>0</v>
      </c>
      <c r="CD58" s="13">
        <v>0</v>
      </c>
    </row>
    <row r="59" spans="1:82" hidden="1" x14ac:dyDescent="0.25">
      <c r="A59" s="72" t="s">
        <v>1812</v>
      </c>
      <c r="B59" s="11"/>
      <c r="C59" s="11"/>
      <c r="D59" s="11" t="s">
        <v>1804</v>
      </c>
      <c r="E59" s="11" t="s">
        <v>1804</v>
      </c>
      <c r="F59" s="11" t="s">
        <v>64</v>
      </c>
      <c r="G59" s="11" t="s">
        <v>1804</v>
      </c>
      <c r="H59" s="11" t="s">
        <v>1761</v>
      </c>
      <c r="I59" s="11" t="s">
        <v>1724</v>
      </c>
      <c r="J59" s="11"/>
      <c r="K59" s="11">
        <v>0</v>
      </c>
      <c r="L59" s="11" t="s">
        <v>67</v>
      </c>
      <c r="M59" s="11" t="s">
        <v>68</v>
      </c>
      <c r="N59" s="11" t="s">
        <v>69</v>
      </c>
      <c r="O59" s="12">
        <v>44562.5940625</v>
      </c>
      <c r="P59" s="12">
        <v>45292.607604166667</v>
      </c>
      <c r="Q59" s="11" t="s">
        <v>70</v>
      </c>
      <c r="R59" s="12">
        <v>109575</v>
      </c>
      <c r="S59" s="11" t="s">
        <v>91</v>
      </c>
      <c r="T59" s="11" t="s">
        <v>514</v>
      </c>
      <c r="U59" s="11" t="s">
        <v>73</v>
      </c>
      <c r="V59" s="11" t="s">
        <v>73</v>
      </c>
      <c r="W59" s="11" t="s">
        <v>105</v>
      </c>
      <c r="X59" s="11" t="s">
        <v>106</v>
      </c>
      <c r="Y59" s="11" t="s">
        <v>1729</v>
      </c>
      <c r="Z59" s="11" t="s">
        <v>1805</v>
      </c>
      <c r="AA59" s="11" t="s">
        <v>78</v>
      </c>
      <c r="AB59" s="12"/>
      <c r="AC59" s="12"/>
      <c r="AD59" s="11"/>
      <c r="AE59" s="11" t="s">
        <v>78</v>
      </c>
      <c r="AF59" s="11" t="s">
        <v>78</v>
      </c>
      <c r="AG59" s="12"/>
      <c r="AH59" s="11" t="s">
        <v>78</v>
      </c>
      <c r="AI59" s="11" t="s">
        <v>78</v>
      </c>
      <c r="AJ59" s="11" t="b">
        <v>0</v>
      </c>
      <c r="AK59" s="11" t="s">
        <v>1810</v>
      </c>
      <c r="AL59" s="11" t="b">
        <v>0</v>
      </c>
      <c r="AM59" s="11" t="b">
        <v>0</v>
      </c>
      <c r="AN59" s="11" t="b">
        <v>0</v>
      </c>
      <c r="AO59" s="58" t="b">
        <v>1</v>
      </c>
      <c r="AP59" s="11" t="b">
        <v>0</v>
      </c>
      <c r="AQ59" s="11" t="s">
        <v>96</v>
      </c>
      <c r="AR59" s="11" t="b">
        <v>0</v>
      </c>
      <c r="AS59" s="11" t="s">
        <v>78</v>
      </c>
      <c r="AT59" s="11" t="s">
        <v>78</v>
      </c>
      <c r="AU59" s="11" t="s">
        <v>78</v>
      </c>
      <c r="AV59" s="12"/>
      <c r="AW59" s="11" t="s">
        <v>85</v>
      </c>
      <c r="AX59" s="58" t="s">
        <v>1813</v>
      </c>
      <c r="AY59" s="58" t="s">
        <v>1811</v>
      </c>
      <c r="AZ59" s="11" t="b">
        <v>0</v>
      </c>
      <c r="BA59" s="11">
        <v>0</v>
      </c>
      <c r="BB59" s="11">
        <v>0</v>
      </c>
      <c r="BC59" s="28"/>
      <c r="BD59" s="11">
        <v>0</v>
      </c>
      <c r="BE59" s="28"/>
      <c r="BF59" s="54">
        <v>0</v>
      </c>
      <c r="BG59" s="28">
        <v>0</v>
      </c>
      <c r="BH59" s="28">
        <v>0</v>
      </c>
      <c r="BI59" s="28">
        <v>0</v>
      </c>
      <c r="BJ59" s="28">
        <v>0</v>
      </c>
      <c r="BK59" s="30">
        <f t="shared" si="7"/>
        <v>0</v>
      </c>
      <c r="BL59" s="63" t="e">
        <f t="shared" si="8"/>
        <v>#DIV/0!</v>
      </c>
      <c r="BM59" s="28">
        <v>0</v>
      </c>
      <c r="BN59" s="13">
        <v>0</v>
      </c>
      <c r="BO59" s="7" t="s">
        <v>6520</v>
      </c>
      <c r="BP59" s="7" t="s">
        <v>6521</v>
      </c>
      <c r="BQ59" s="7" t="s">
        <v>4101</v>
      </c>
      <c r="BR59" s="7" t="s">
        <v>504</v>
      </c>
      <c r="BS59" s="7" t="s">
        <v>4109</v>
      </c>
      <c r="BT59" s="7" t="s">
        <v>4110</v>
      </c>
      <c r="BU59" s="7" t="s">
        <v>6522</v>
      </c>
      <c r="BV59" s="7" t="s">
        <v>6523</v>
      </c>
      <c r="BW59" s="7" t="s">
        <v>78</v>
      </c>
      <c r="BX59" s="7" t="s">
        <v>78</v>
      </c>
      <c r="BY59" s="7">
        <v>0</v>
      </c>
      <c r="BZ59" s="7">
        <v>0</v>
      </c>
      <c r="CA59" s="7">
        <v>0</v>
      </c>
      <c r="CB59" s="7">
        <v>0</v>
      </c>
      <c r="CC59" s="7">
        <v>0</v>
      </c>
      <c r="CD59" s="9">
        <v>0</v>
      </c>
    </row>
    <row r="60" spans="1:82" hidden="1" x14ac:dyDescent="0.25">
      <c r="A60" s="72" t="s">
        <v>1814</v>
      </c>
      <c r="B60" s="11"/>
      <c r="C60" s="11"/>
      <c r="D60" s="11" t="s">
        <v>1804</v>
      </c>
      <c r="E60" s="11" t="s">
        <v>1804</v>
      </c>
      <c r="F60" s="11" t="s">
        <v>64</v>
      </c>
      <c r="G60" s="11" t="s">
        <v>1804</v>
      </c>
      <c r="H60" s="11" t="s">
        <v>1761</v>
      </c>
      <c r="I60" s="11" t="s">
        <v>1724</v>
      </c>
      <c r="J60" s="11"/>
      <c r="K60" s="11">
        <v>0</v>
      </c>
      <c r="L60" s="11" t="s">
        <v>67</v>
      </c>
      <c r="M60" s="11" t="s">
        <v>68</v>
      </c>
      <c r="N60" s="11" t="s">
        <v>69</v>
      </c>
      <c r="O60" s="12">
        <v>44562.5940625</v>
      </c>
      <c r="P60" s="12">
        <v>45292.607604166667</v>
      </c>
      <c r="Q60" s="11" t="s">
        <v>70</v>
      </c>
      <c r="R60" s="12">
        <v>109575</v>
      </c>
      <c r="S60" s="11" t="s">
        <v>91</v>
      </c>
      <c r="T60" s="11" t="s">
        <v>514</v>
      </c>
      <c r="U60" s="11" t="s">
        <v>73</v>
      </c>
      <c r="V60" s="11" t="s">
        <v>73</v>
      </c>
      <c r="W60" s="11" t="s">
        <v>105</v>
      </c>
      <c r="X60" s="11" t="s">
        <v>106</v>
      </c>
      <c r="Y60" s="11" t="s">
        <v>1729</v>
      </c>
      <c r="Z60" s="11" t="s">
        <v>1805</v>
      </c>
      <c r="AA60" s="11" t="s">
        <v>78</v>
      </c>
      <c r="AB60" s="12"/>
      <c r="AC60" s="12"/>
      <c r="AD60" s="11"/>
      <c r="AE60" s="11" t="s">
        <v>78</v>
      </c>
      <c r="AF60" s="11" t="s">
        <v>78</v>
      </c>
      <c r="AG60" s="12"/>
      <c r="AH60" s="11" t="s">
        <v>78</v>
      </c>
      <c r="AI60" s="11" t="s">
        <v>78</v>
      </c>
      <c r="AJ60" s="11" t="b">
        <v>0</v>
      </c>
      <c r="AK60" s="11" t="s">
        <v>1810</v>
      </c>
      <c r="AL60" s="11" t="b">
        <v>0</v>
      </c>
      <c r="AM60" s="11" t="b">
        <v>0</v>
      </c>
      <c r="AN60" s="11" t="b">
        <v>0</v>
      </c>
      <c r="AO60" s="58" t="b">
        <v>1</v>
      </c>
      <c r="AP60" s="11" t="b">
        <v>0</v>
      </c>
      <c r="AQ60" s="11" t="s">
        <v>96</v>
      </c>
      <c r="AR60" s="11" t="b">
        <v>0</v>
      </c>
      <c r="AS60" s="11" t="s">
        <v>78</v>
      </c>
      <c r="AT60" s="11" t="s">
        <v>78</v>
      </c>
      <c r="AU60" s="11" t="s">
        <v>78</v>
      </c>
      <c r="AV60" s="12"/>
      <c r="AW60" s="11" t="s">
        <v>85</v>
      </c>
      <c r="AX60" s="58" t="s">
        <v>1813</v>
      </c>
      <c r="AY60" s="58" t="s">
        <v>1811</v>
      </c>
      <c r="AZ60" s="11" t="b">
        <v>0</v>
      </c>
      <c r="BA60" s="11">
        <v>0</v>
      </c>
      <c r="BB60" s="11">
        <v>0</v>
      </c>
      <c r="BC60" s="28"/>
      <c r="BD60" s="11">
        <v>0</v>
      </c>
      <c r="BE60" s="28"/>
      <c r="BF60" s="54">
        <v>0</v>
      </c>
      <c r="BG60" s="28">
        <v>0</v>
      </c>
      <c r="BH60" s="28">
        <v>0</v>
      </c>
      <c r="BI60" s="28">
        <v>0</v>
      </c>
      <c r="BJ60" s="28">
        <v>0</v>
      </c>
      <c r="BK60" s="30">
        <f t="shared" si="7"/>
        <v>0</v>
      </c>
      <c r="BL60" s="63" t="e">
        <f t="shared" si="8"/>
        <v>#DIV/0!</v>
      </c>
      <c r="BM60" s="28">
        <v>0</v>
      </c>
      <c r="BN60" s="13">
        <v>0</v>
      </c>
      <c r="BO60" s="11" t="s">
        <v>6520</v>
      </c>
      <c r="BP60" s="11" t="s">
        <v>6521</v>
      </c>
      <c r="BQ60" s="11" t="s">
        <v>4101</v>
      </c>
      <c r="BR60" s="11" t="s">
        <v>504</v>
      </c>
      <c r="BS60" s="11" t="s">
        <v>4109</v>
      </c>
      <c r="BT60" s="11" t="s">
        <v>4110</v>
      </c>
      <c r="BU60" s="11" t="s">
        <v>6522</v>
      </c>
      <c r="BV60" s="11" t="s">
        <v>6523</v>
      </c>
      <c r="BW60" s="11" t="s">
        <v>78</v>
      </c>
      <c r="BX60" s="11" t="s">
        <v>78</v>
      </c>
      <c r="BY60" s="11">
        <v>0</v>
      </c>
      <c r="BZ60" s="11">
        <v>0</v>
      </c>
      <c r="CA60" s="11">
        <v>0</v>
      </c>
      <c r="CB60" s="11">
        <v>0</v>
      </c>
      <c r="CC60" s="11">
        <v>0</v>
      </c>
      <c r="CD60" s="13">
        <v>0</v>
      </c>
    </row>
    <row r="61" spans="1:82" hidden="1" x14ac:dyDescent="0.25">
      <c r="A61" s="72" t="s">
        <v>1815</v>
      </c>
      <c r="B61" s="11"/>
      <c r="C61" s="11"/>
      <c r="D61" s="11" t="s">
        <v>1804</v>
      </c>
      <c r="E61" s="11" t="s">
        <v>1804</v>
      </c>
      <c r="F61" s="11" t="s">
        <v>64</v>
      </c>
      <c r="G61" s="11" t="s">
        <v>1804</v>
      </c>
      <c r="H61" s="11" t="s">
        <v>1761</v>
      </c>
      <c r="I61" s="11" t="s">
        <v>1724</v>
      </c>
      <c r="J61" s="11"/>
      <c r="K61" s="11">
        <v>0</v>
      </c>
      <c r="L61" s="11" t="s">
        <v>67</v>
      </c>
      <c r="M61" s="11" t="s">
        <v>68</v>
      </c>
      <c r="N61" s="11" t="s">
        <v>69</v>
      </c>
      <c r="O61" s="12">
        <v>44562.5940625</v>
      </c>
      <c r="P61" s="12">
        <v>45292.607604166667</v>
      </c>
      <c r="Q61" s="11" t="s">
        <v>70</v>
      </c>
      <c r="R61" s="12">
        <v>109575</v>
      </c>
      <c r="S61" s="11" t="s">
        <v>91</v>
      </c>
      <c r="T61" s="11" t="s">
        <v>514</v>
      </c>
      <c r="U61" s="11" t="s">
        <v>73</v>
      </c>
      <c r="V61" s="11" t="s">
        <v>73</v>
      </c>
      <c r="W61" s="11" t="s">
        <v>105</v>
      </c>
      <c r="X61" s="11" t="s">
        <v>106</v>
      </c>
      <c r="Y61" s="11" t="s">
        <v>1729</v>
      </c>
      <c r="Z61" s="11" t="s">
        <v>1805</v>
      </c>
      <c r="AA61" s="11" t="s">
        <v>78</v>
      </c>
      <c r="AB61" s="12"/>
      <c r="AC61" s="12"/>
      <c r="AD61" s="11"/>
      <c r="AE61" s="11" t="s">
        <v>78</v>
      </c>
      <c r="AF61" s="11" t="s">
        <v>78</v>
      </c>
      <c r="AG61" s="12"/>
      <c r="AH61" s="11" t="s">
        <v>78</v>
      </c>
      <c r="AI61" s="11" t="s">
        <v>78</v>
      </c>
      <c r="AJ61" s="11" t="b">
        <v>0</v>
      </c>
      <c r="AK61" s="11" t="s">
        <v>1810</v>
      </c>
      <c r="AL61" s="11" t="b">
        <v>0</v>
      </c>
      <c r="AM61" s="11" t="b">
        <v>0</v>
      </c>
      <c r="AN61" s="11" t="b">
        <v>0</v>
      </c>
      <c r="AO61" s="58" t="b">
        <v>1</v>
      </c>
      <c r="AP61" s="11" t="b">
        <v>0</v>
      </c>
      <c r="AQ61" s="11" t="s">
        <v>96</v>
      </c>
      <c r="AR61" s="11" t="b">
        <v>0</v>
      </c>
      <c r="AS61" s="11" t="s">
        <v>78</v>
      </c>
      <c r="AT61" s="11" t="s">
        <v>78</v>
      </c>
      <c r="AU61" s="11" t="s">
        <v>78</v>
      </c>
      <c r="AV61" s="12"/>
      <c r="AW61" s="11" t="s">
        <v>85</v>
      </c>
      <c r="AX61" s="58" t="s">
        <v>1813</v>
      </c>
      <c r="AY61" s="58" t="s">
        <v>1811</v>
      </c>
      <c r="AZ61" s="11" t="b">
        <v>0</v>
      </c>
      <c r="BA61" s="11">
        <v>0</v>
      </c>
      <c r="BB61" s="11">
        <v>0</v>
      </c>
      <c r="BC61" s="28"/>
      <c r="BD61" s="11">
        <v>0</v>
      </c>
      <c r="BE61" s="28"/>
      <c r="BF61" s="54">
        <v>0</v>
      </c>
      <c r="BG61" s="28">
        <v>0</v>
      </c>
      <c r="BH61" s="28">
        <v>0</v>
      </c>
      <c r="BI61" s="28">
        <v>0</v>
      </c>
      <c r="BJ61" s="28">
        <v>0</v>
      </c>
      <c r="BK61" s="30">
        <f t="shared" si="7"/>
        <v>0</v>
      </c>
      <c r="BL61" s="63" t="e">
        <f t="shared" si="8"/>
        <v>#DIV/0!</v>
      </c>
      <c r="BM61" s="28">
        <v>0</v>
      </c>
      <c r="BN61" s="13">
        <v>0</v>
      </c>
      <c r="BO61" s="7" t="s">
        <v>6520</v>
      </c>
      <c r="BP61" s="7" t="s">
        <v>6521</v>
      </c>
      <c r="BQ61" s="7" t="s">
        <v>4101</v>
      </c>
      <c r="BR61" s="7" t="s">
        <v>504</v>
      </c>
      <c r="BS61" s="7" t="s">
        <v>4109</v>
      </c>
      <c r="BT61" s="7" t="s">
        <v>4110</v>
      </c>
      <c r="BU61" s="7" t="s">
        <v>6522</v>
      </c>
      <c r="BV61" s="7" t="s">
        <v>6523</v>
      </c>
      <c r="BW61" s="7" t="s">
        <v>78</v>
      </c>
      <c r="BX61" s="7" t="s">
        <v>78</v>
      </c>
      <c r="BY61" s="7">
        <v>0</v>
      </c>
      <c r="BZ61" s="7">
        <v>0</v>
      </c>
      <c r="CA61" s="7">
        <v>0</v>
      </c>
      <c r="CB61" s="7">
        <v>0</v>
      </c>
      <c r="CC61" s="7">
        <v>0</v>
      </c>
      <c r="CD61" s="9">
        <v>0</v>
      </c>
    </row>
    <row r="62" spans="1:82" hidden="1" x14ac:dyDescent="0.25">
      <c r="A62" s="72" t="s">
        <v>1816</v>
      </c>
      <c r="B62" s="11" t="s">
        <v>1721</v>
      </c>
      <c r="C62" s="11" t="s">
        <v>1722</v>
      </c>
      <c r="D62" s="11" t="s">
        <v>1804</v>
      </c>
      <c r="E62" s="11" t="s">
        <v>1804</v>
      </c>
      <c r="F62" s="11" t="s">
        <v>64</v>
      </c>
      <c r="G62" s="11" t="s">
        <v>1804</v>
      </c>
      <c r="H62" s="11" t="s">
        <v>1761</v>
      </c>
      <c r="I62" s="11" t="s">
        <v>1817</v>
      </c>
      <c r="J62" s="11"/>
      <c r="K62" s="11">
        <v>146.28</v>
      </c>
      <c r="L62" s="11" t="s">
        <v>67</v>
      </c>
      <c r="M62" s="11" t="s">
        <v>68</v>
      </c>
      <c r="N62" s="11" t="s">
        <v>69</v>
      </c>
      <c r="O62" s="12">
        <v>44562.589745370373</v>
      </c>
      <c r="P62" s="12">
        <v>45292.589745370373</v>
      </c>
      <c r="Q62" s="11" t="s">
        <v>70</v>
      </c>
      <c r="R62" s="12">
        <v>45231</v>
      </c>
      <c r="S62" s="11" t="s">
        <v>91</v>
      </c>
      <c r="T62" s="11" t="s">
        <v>514</v>
      </c>
      <c r="U62" s="11" t="s">
        <v>73</v>
      </c>
      <c r="V62" s="11" t="s">
        <v>73</v>
      </c>
      <c r="W62" s="11" t="s">
        <v>105</v>
      </c>
      <c r="X62" s="11" t="s">
        <v>106</v>
      </c>
      <c r="Y62" s="11" t="s">
        <v>1729</v>
      </c>
      <c r="Z62" s="11" t="s">
        <v>1818</v>
      </c>
      <c r="AA62" s="11" t="s">
        <v>78</v>
      </c>
      <c r="AB62" s="12"/>
      <c r="AC62" s="12"/>
      <c r="AD62" s="11"/>
      <c r="AE62" s="11" t="s">
        <v>78</v>
      </c>
      <c r="AF62" s="11" t="s">
        <v>78</v>
      </c>
      <c r="AG62" s="12"/>
      <c r="AH62" s="11" t="s">
        <v>78</v>
      </c>
      <c r="AI62" s="11" t="s">
        <v>78</v>
      </c>
      <c r="AJ62" s="11" t="b">
        <v>0</v>
      </c>
      <c r="AK62" s="11" t="s">
        <v>1819</v>
      </c>
      <c r="AL62" s="11" t="b">
        <v>0</v>
      </c>
      <c r="AM62" s="11" t="b">
        <v>0</v>
      </c>
      <c r="AN62" s="11" t="b">
        <v>0</v>
      </c>
      <c r="AO62" s="11" t="b">
        <v>0</v>
      </c>
      <c r="AP62" s="11" t="b">
        <v>0</v>
      </c>
      <c r="AQ62" s="11" t="s">
        <v>96</v>
      </c>
      <c r="AR62" s="11" t="b">
        <v>0</v>
      </c>
      <c r="AS62" s="11" t="s">
        <v>1808</v>
      </c>
      <c r="AT62" s="11" t="s">
        <v>78</v>
      </c>
      <c r="AU62" s="11" t="s">
        <v>78</v>
      </c>
      <c r="AV62" s="12">
        <v>44539</v>
      </c>
      <c r="AW62" s="11" t="s">
        <v>85</v>
      </c>
      <c r="AX62" s="11" t="s">
        <v>86</v>
      </c>
      <c r="AY62" s="11" t="s">
        <v>87</v>
      </c>
      <c r="AZ62" s="11" t="b">
        <v>0</v>
      </c>
      <c r="BA62" s="11">
        <v>0</v>
      </c>
      <c r="BB62" s="11">
        <v>0</v>
      </c>
      <c r="BC62" s="28"/>
      <c r="BD62" s="11">
        <v>0</v>
      </c>
      <c r="BE62" s="28"/>
      <c r="BF62" s="54">
        <v>0</v>
      </c>
      <c r="BG62" s="28">
        <v>0</v>
      </c>
      <c r="BH62" s="28">
        <v>146.28</v>
      </c>
      <c r="BI62" s="28">
        <v>155.59</v>
      </c>
      <c r="BJ62" s="28">
        <v>155.83000000000001</v>
      </c>
      <c r="BK62" s="30">
        <f t="shared" si="7"/>
        <v>-9.3100000000000023</v>
      </c>
      <c r="BL62" s="62">
        <f t="shared" si="8"/>
        <v>-6.3645064260322681E-2</v>
      </c>
      <c r="BM62" s="28">
        <v>19.21</v>
      </c>
      <c r="BN62" s="13">
        <v>2</v>
      </c>
      <c r="BO62" s="11" t="s">
        <v>6520</v>
      </c>
      <c r="BP62" s="11" t="s">
        <v>6521</v>
      </c>
      <c r="BQ62" s="11" t="s">
        <v>4101</v>
      </c>
      <c r="BR62" s="11" t="s">
        <v>504</v>
      </c>
      <c r="BS62" s="11" t="s">
        <v>4109</v>
      </c>
      <c r="BT62" s="11" t="s">
        <v>4110</v>
      </c>
      <c r="BU62" s="11" t="s">
        <v>6522</v>
      </c>
      <c r="BV62" s="11" t="s">
        <v>6523</v>
      </c>
      <c r="BW62" s="11" t="s">
        <v>78</v>
      </c>
      <c r="BX62" s="11" t="s">
        <v>78</v>
      </c>
      <c r="BY62" s="11">
        <v>0</v>
      </c>
      <c r="BZ62" s="11">
        <v>0</v>
      </c>
      <c r="CA62" s="11">
        <v>0</v>
      </c>
      <c r="CB62" s="11">
        <v>0</v>
      </c>
      <c r="CC62" s="11">
        <v>0</v>
      </c>
      <c r="CD62" s="13">
        <v>0</v>
      </c>
    </row>
    <row r="63" spans="1:82" hidden="1" x14ac:dyDescent="0.25">
      <c r="A63" s="73" t="s">
        <v>3041</v>
      </c>
      <c r="B63" s="7"/>
      <c r="C63" s="7"/>
      <c r="D63" s="7" t="s">
        <v>3042</v>
      </c>
      <c r="E63" s="7" t="s">
        <v>3042</v>
      </c>
      <c r="F63" s="7" t="s">
        <v>64</v>
      </c>
      <c r="G63" s="7" t="s">
        <v>3043</v>
      </c>
      <c r="H63" s="7" t="s">
        <v>2970</v>
      </c>
      <c r="I63" s="7" t="s">
        <v>2150</v>
      </c>
      <c r="J63" s="7" t="s">
        <v>2983</v>
      </c>
      <c r="K63" s="7">
        <v>381.5</v>
      </c>
      <c r="L63" s="7" t="s">
        <v>67</v>
      </c>
      <c r="M63" s="7" t="s">
        <v>68</v>
      </c>
      <c r="N63" s="7" t="s">
        <v>160</v>
      </c>
      <c r="O63" s="8">
        <v>44728.569293981483</v>
      </c>
      <c r="P63" s="8">
        <v>45459.569293981483</v>
      </c>
      <c r="Q63" s="7" t="s">
        <v>70</v>
      </c>
      <c r="R63" s="8">
        <v>45276</v>
      </c>
      <c r="S63" s="7" t="s">
        <v>91</v>
      </c>
      <c r="T63" s="7" t="s">
        <v>72</v>
      </c>
      <c r="U63" s="7" t="s">
        <v>73</v>
      </c>
      <c r="V63" s="7" t="s">
        <v>73</v>
      </c>
      <c r="W63" s="7" t="s">
        <v>2971</v>
      </c>
      <c r="X63" s="7" t="s">
        <v>171</v>
      </c>
      <c r="Y63" s="7" t="s">
        <v>2972</v>
      </c>
      <c r="Z63" s="7" t="s">
        <v>3044</v>
      </c>
      <c r="AA63" s="7" t="s">
        <v>78</v>
      </c>
      <c r="AB63" s="8"/>
      <c r="AC63" s="8"/>
      <c r="AD63" s="7"/>
      <c r="AE63" s="7" t="s">
        <v>78</v>
      </c>
      <c r="AF63" s="7" t="s">
        <v>78</v>
      </c>
      <c r="AG63" s="8"/>
      <c r="AH63" s="7" t="s">
        <v>78</v>
      </c>
      <c r="AI63" s="7" t="s">
        <v>78</v>
      </c>
      <c r="AJ63" s="7" t="b">
        <v>0</v>
      </c>
      <c r="AK63" s="7" t="s">
        <v>3045</v>
      </c>
      <c r="AL63" s="7" t="b">
        <v>1</v>
      </c>
      <c r="AM63" s="7" t="b">
        <v>0</v>
      </c>
      <c r="AN63" s="7" t="b">
        <v>0</v>
      </c>
      <c r="AO63" s="7" t="b">
        <v>0</v>
      </c>
      <c r="AP63" s="7" t="b">
        <v>0</v>
      </c>
      <c r="AQ63" s="7" t="s">
        <v>96</v>
      </c>
      <c r="AR63" s="7" t="b">
        <v>0</v>
      </c>
      <c r="AS63" s="7" t="s">
        <v>3046</v>
      </c>
      <c r="AT63" s="7" t="s">
        <v>78</v>
      </c>
      <c r="AU63" s="7" t="s">
        <v>78</v>
      </c>
      <c r="AV63" s="8">
        <v>44734</v>
      </c>
      <c r="AW63" s="7" t="s">
        <v>85</v>
      </c>
      <c r="AX63" s="7" t="s">
        <v>86</v>
      </c>
      <c r="AY63" s="7" t="s">
        <v>87</v>
      </c>
      <c r="AZ63" s="7" t="b">
        <v>0</v>
      </c>
      <c r="BA63" s="7">
        <v>1</v>
      </c>
      <c r="BB63" s="7">
        <v>0</v>
      </c>
      <c r="BC63" s="33">
        <v>0</v>
      </c>
      <c r="BD63" s="7">
        <v>0</v>
      </c>
      <c r="BE63" s="33"/>
      <c r="BF63" s="55">
        <v>0</v>
      </c>
      <c r="BG63" s="33">
        <v>0</v>
      </c>
      <c r="BH63" s="33">
        <v>381.5</v>
      </c>
      <c r="BI63" s="33">
        <v>365.75</v>
      </c>
      <c r="BJ63" s="33">
        <v>407.43</v>
      </c>
      <c r="BK63" s="30">
        <f t="shared" si="7"/>
        <v>15.75</v>
      </c>
      <c r="BL63" s="62">
        <f t="shared" si="8"/>
        <v>4.1284403669724773E-2</v>
      </c>
      <c r="BM63" s="33">
        <v>73.150000000000006</v>
      </c>
      <c r="BN63" s="9">
        <v>0</v>
      </c>
      <c r="BO63" s="11" t="s">
        <v>6587</v>
      </c>
      <c r="BP63" s="11" t="s">
        <v>6588</v>
      </c>
      <c r="BQ63" s="11" t="s">
        <v>4101</v>
      </c>
      <c r="BR63" s="11" t="s">
        <v>4282</v>
      </c>
      <c r="BS63" s="11" t="s">
        <v>4283</v>
      </c>
      <c r="BT63" s="11" t="s">
        <v>6589</v>
      </c>
      <c r="BU63" s="11" t="s">
        <v>6590</v>
      </c>
      <c r="BV63" s="11" t="s">
        <v>6591</v>
      </c>
      <c r="BW63" s="11" t="s">
        <v>78</v>
      </c>
      <c r="BX63" s="11" t="s">
        <v>78</v>
      </c>
      <c r="BY63" s="11">
        <v>0</v>
      </c>
      <c r="BZ63" s="11">
        <v>0</v>
      </c>
      <c r="CA63" s="11">
        <v>0</v>
      </c>
      <c r="CB63" s="11">
        <v>0</v>
      </c>
      <c r="CC63" s="11">
        <v>0</v>
      </c>
      <c r="CD63" s="13">
        <v>0</v>
      </c>
    </row>
    <row r="64" spans="1:82" hidden="1" x14ac:dyDescent="0.25">
      <c r="A64" s="73" t="s">
        <v>2509</v>
      </c>
      <c r="B64" s="7" t="s">
        <v>234</v>
      </c>
      <c r="C64" s="7" t="s">
        <v>235</v>
      </c>
      <c r="D64" s="7" t="s">
        <v>228</v>
      </c>
      <c r="E64" s="7" t="s">
        <v>228</v>
      </c>
      <c r="F64" s="7" t="s">
        <v>64</v>
      </c>
      <c r="G64" s="7" t="s">
        <v>228</v>
      </c>
      <c r="H64" s="7" t="s">
        <v>2330</v>
      </c>
      <c r="I64" s="7" t="s">
        <v>237</v>
      </c>
      <c r="J64" s="7" t="s">
        <v>2485</v>
      </c>
      <c r="K64" s="7">
        <v>154.44999999999999</v>
      </c>
      <c r="L64" s="7" t="s">
        <v>67</v>
      </c>
      <c r="M64" s="7" t="s">
        <v>68</v>
      </c>
      <c r="N64" s="7" t="s">
        <v>69</v>
      </c>
      <c r="O64" s="8">
        <v>44755.554965277777</v>
      </c>
      <c r="P64" s="8">
        <v>45486.554965277777</v>
      </c>
      <c r="Q64" s="7" t="s">
        <v>70</v>
      </c>
      <c r="R64" s="8">
        <v>45486</v>
      </c>
      <c r="S64" s="7" t="s">
        <v>215</v>
      </c>
      <c r="T64" s="7" t="s">
        <v>104</v>
      </c>
      <c r="U64" s="7" t="s">
        <v>73</v>
      </c>
      <c r="V64" s="7" t="s">
        <v>73</v>
      </c>
      <c r="W64" s="7" t="s">
        <v>74</v>
      </c>
      <c r="X64" s="7" t="s">
        <v>75</v>
      </c>
      <c r="Y64" s="7" t="s">
        <v>1004</v>
      </c>
      <c r="Z64" s="7" t="s">
        <v>2510</v>
      </c>
      <c r="AA64" s="7" t="s">
        <v>78</v>
      </c>
      <c r="AB64" s="8"/>
      <c r="AC64" s="8"/>
      <c r="AD64" s="7"/>
      <c r="AE64" s="7" t="s">
        <v>78</v>
      </c>
      <c r="AF64" s="7" t="s">
        <v>78</v>
      </c>
      <c r="AG64" s="8"/>
      <c r="AH64" s="7" t="s">
        <v>78</v>
      </c>
      <c r="AI64" s="7" t="s">
        <v>78</v>
      </c>
      <c r="AJ64" s="7" t="b">
        <v>0</v>
      </c>
      <c r="AK64" s="7" t="s">
        <v>2511</v>
      </c>
      <c r="AL64" s="7" t="b">
        <v>0</v>
      </c>
      <c r="AM64" s="7" t="b">
        <v>0</v>
      </c>
      <c r="AN64" s="7" t="b">
        <v>0</v>
      </c>
      <c r="AO64" s="7" t="b">
        <v>0</v>
      </c>
      <c r="AP64" s="7" t="b">
        <v>0</v>
      </c>
      <c r="AQ64" s="7" t="s">
        <v>84</v>
      </c>
      <c r="AR64" s="7" t="b">
        <v>0</v>
      </c>
      <c r="AS64" s="7" t="s">
        <v>1700</v>
      </c>
      <c r="AT64" s="7" t="s">
        <v>78</v>
      </c>
      <c r="AU64" s="7" t="s">
        <v>78</v>
      </c>
      <c r="AV64" s="8">
        <v>44762</v>
      </c>
      <c r="AW64" s="7" t="s">
        <v>85</v>
      </c>
      <c r="AX64" s="7" t="s">
        <v>86</v>
      </c>
      <c r="AY64" s="7" t="s">
        <v>87</v>
      </c>
      <c r="AZ64" s="7" t="b">
        <v>0</v>
      </c>
      <c r="BA64" s="7">
        <v>0</v>
      </c>
      <c r="BB64" s="7">
        <v>0</v>
      </c>
      <c r="BC64" s="33"/>
      <c r="BD64" s="7">
        <v>0</v>
      </c>
      <c r="BE64" s="33"/>
      <c r="BF64" s="55">
        <v>0</v>
      </c>
      <c r="BG64" s="33">
        <v>0</v>
      </c>
      <c r="BH64" s="33">
        <v>154.44999999999999</v>
      </c>
      <c r="BI64" s="33">
        <v>154.44999999999999</v>
      </c>
      <c r="BJ64" s="33">
        <v>169.52</v>
      </c>
      <c r="BK64" s="30">
        <f t="shared" si="7"/>
        <v>0</v>
      </c>
      <c r="BL64" s="62">
        <f t="shared" si="8"/>
        <v>0</v>
      </c>
      <c r="BM64" s="33">
        <v>15.44</v>
      </c>
      <c r="BN64" s="9">
        <v>0</v>
      </c>
      <c r="BO64" s="11" t="s">
        <v>4759</v>
      </c>
      <c r="BP64" s="11" t="s">
        <v>4760</v>
      </c>
      <c r="BQ64" s="11" t="s">
        <v>4101</v>
      </c>
      <c r="BR64" s="11" t="s">
        <v>504</v>
      </c>
      <c r="BS64" s="11" t="s">
        <v>4367</v>
      </c>
      <c r="BT64" s="11" t="s">
        <v>4761</v>
      </c>
      <c r="BU64" s="11" t="s">
        <v>78</v>
      </c>
      <c r="BV64" s="11" t="s">
        <v>4762</v>
      </c>
      <c r="BW64" s="11" t="s">
        <v>78</v>
      </c>
      <c r="BX64" s="11" t="s">
        <v>78</v>
      </c>
      <c r="BY64" s="11">
        <v>0</v>
      </c>
      <c r="BZ64" s="11">
        <v>0</v>
      </c>
      <c r="CA64" s="11">
        <v>0</v>
      </c>
      <c r="CB64" s="11">
        <v>0</v>
      </c>
      <c r="CC64" s="11">
        <v>0</v>
      </c>
      <c r="CD64" s="13">
        <v>0</v>
      </c>
    </row>
    <row r="65" spans="1:82" hidden="1" x14ac:dyDescent="0.25">
      <c r="A65" s="73" t="s">
        <v>1290</v>
      </c>
      <c r="B65" s="7" t="s">
        <v>1174</v>
      </c>
      <c r="C65" s="7" t="s">
        <v>1175</v>
      </c>
      <c r="D65" s="7" t="s">
        <v>1291</v>
      </c>
      <c r="E65" s="7" t="s">
        <v>1291</v>
      </c>
      <c r="F65" s="7" t="s">
        <v>64</v>
      </c>
      <c r="G65" s="7"/>
      <c r="H65" s="7" t="s">
        <v>281</v>
      </c>
      <c r="I65" s="7" t="s">
        <v>1176</v>
      </c>
      <c r="J65" s="7" t="s">
        <v>1292</v>
      </c>
      <c r="K65" s="7">
        <v>208.6</v>
      </c>
      <c r="L65" s="7" t="s">
        <v>67</v>
      </c>
      <c r="M65" s="7" t="s">
        <v>68</v>
      </c>
      <c r="N65" s="7" t="s">
        <v>69</v>
      </c>
      <c r="O65" s="8">
        <v>44802.642210648148</v>
      </c>
      <c r="P65" s="8">
        <v>45533.642210648148</v>
      </c>
      <c r="Q65" s="7" t="s">
        <v>70</v>
      </c>
      <c r="R65" s="8">
        <v>45533</v>
      </c>
      <c r="S65" s="7" t="s">
        <v>91</v>
      </c>
      <c r="T65" s="7" t="s">
        <v>104</v>
      </c>
      <c r="U65" s="7" t="s">
        <v>73</v>
      </c>
      <c r="V65" s="7" t="s">
        <v>73</v>
      </c>
      <c r="W65" s="7" t="s">
        <v>105</v>
      </c>
      <c r="X65" s="7" t="s">
        <v>106</v>
      </c>
      <c r="Y65" s="7" t="s">
        <v>1178</v>
      </c>
      <c r="Z65" s="7" t="s">
        <v>1293</v>
      </c>
      <c r="AA65" s="7" t="s">
        <v>78</v>
      </c>
      <c r="AB65" s="8"/>
      <c r="AC65" s="8"/>
      <c r="AD65" s="7"/>
      <c r="AE65" s="7" t="s">
        <v>78</v>
      </c>
      <c r="AF65" s="7" t="s">
        <v>78</v>
      </c>
      <c r="AG65" s="8"/>
      <c r="AH65" s="7" t="s">
        <v>78</v>
      </c>
      <c r="AI65" s="7" t="s">
        <v>78</v>
      </c>
      <c r="AJ65" s="7" t="b">
        <v>0</v>
      </c>
      <c r="AK65" s="7" t="s">
        <v>1294</v>
      </c>
      <c r="AL65" s="7" t="b">
        <v>0</v>
      </c>
      <c r="AM65" s="7" t="b">
        <v>0</v>
      </c>
      <c r="AN65" s="7" t="b">
        <v>0</v>
      </c>
      <c r="AO65" s="7" t="b">
        <v>0</v>
      </c>
      <c r="AP65" s="7" t="b">
        <v>0</v>
      </c>
      <c r="AQ65" s="7" t="s">
        <v>96</v>
      </c>
      <c r="AR65" s="7" t="b">
        <v>0</v>
      </c>
      <c r="AS65" s="7" t="s">
        <v>734</v>
      </c>
      <c r="AT65" s="7" t="s">
        <v>78</v>
      </c>
      <c r="AU65" s="7" t="s">
        <v>78</v>
      </c>
      <c r="AV65" s="8">
        <v>44813</v>
      </c>
      <c r="AW65" s="7" t="s">
        <v>85</v>
      </c>
      <c r="AX65" s="7" t="s">
        <v>86</v>
      </c>
      <c r="AY65" s="7" t="s">
        <v>87</v>
      </c>
      <c r="AZ65" s="7" t="b">
        <v>0</v>
      </c>
      <c r="BA65" s="7">
        <v>0</v>
      </c>
      <c r="BB65" s="7">
        <v>0</v>
      </c>
      <c r="BC65" s="33"/>
      <c r="BD65" s="7">
        <v>0</v>
      </c>
      <c r="BE65" s="33"/>
      <c r="BF65" s="55">
        <v>0</v>
      </c>
      <c r="BG65" s="33">
        <v>0</v>
      </c>
      <c r="BH65" s="33">
        <v>208.6</v>
      </c>
      <c r="BI65" s="33">
        <v>208.6</v>
      </c>
      <c r="BJ65" s="33">
        <v>212.99</v>
      </c>
      <c r="BK65" s="30">
        <f t="shared" si="7"/>
        <v>0</v>
      </c>
      <c r="BL65" s="62">
        <f t="shared" si="8"/>
        <v>0</v>
      </c>
      <c r="BM65" s="33">
        <v>73.010000000000005</v>
      </c>
      <c r="BN65" s="9">
        <v>0</v>
      </c>
      <c r="BO65" s="7" t="s">
        <v>6621</v>
      </c>
      <c r="BP65" s="7" t="s">
        <v>6622</v>
      </c>
      <c r="BQ65" s="7" t="s">
        <v>4101</v>
      </c>
      <c r="BR65" s="7" t="s">
        <v>504</v>
      </c>
      <c r="BS65" s="7" t="s">
        <v>4120</v>
      </c>
      <c r="BT65" s="7" t="s">
        <v>6623</v>
      </c>
      <c r="BU65" s="7" t="s">
        <v>78</v>
      </c>
      <c r="BV65" s="7" t="s">
        <v>6624</v>
      </c>
      <c r="BW65" s="7" t="s">
        <v>78</v>
      </c>
      <c r="BX65" s="7" t="s">
        <v>78</v>
      </c>
      <c r="BY65" s="7">
        <v>0</v>
      </c>
      <c r="BZ65" s="7">
        <v>0</v>
      </c>
      <c r="CA65" s="7">
        <v>0</v>
      </c>
      <c r="CB65" s="7">
        <v>0</v>
      </c>
      <c r="CC65" s="7">
        <v>0</v>
      </c>
      <c r="CD65" s="9">
        <v>0</v>
      </c>
    </row>
    <row r="66" spans="1:82" hidden="1" x14ac:dyDescent="0.25">
      <c r="A66" s="73" t="s">
        <v>3704</v>
      </c>
      <c r="B66" s="7" t="s">
        <v>1395</v>
      </c>
      <c r="C66" s="7" t="s">
        <v>1396</v>
      </c>
      <c r="D66" s="7" t="s">
        <v>3415</v>
      </c>
      <c r="E66" s="7" t="s">
        <v>3406</v>
      </c>
      <c r="F66" s="7" t="s">
        <v>168</v>
      </c>
      <c r="G66" s="7" t="s">
        <v>3406</v>
      </c>
      <c r="H66" s="7" t="s">
        <v>281</v>
      </c>
      <c r="I66" s="7" t="s">
        <v>1397</v>
      </c>
      <c r="J66" s="7" t="s">
        <v>1406</v>
      </c>
      <c r="K66" s="7">
        <v>138.93</v>
      </c>
      <c r="L66" s="7" t="s">
        <v>67</v>
      </c>
      <c r="M66" s="7" t="s">
        <v>3402</v>
      </c>
      <c r="N66" s="7" t="s">
        <v>160</v>
      </c>
      <c r="O66" s="8">
        <v>44835.524317129632</v>
      </c>
      <c r="P66" s="8">
        <v>45566.524317129632</v>
      </c>
      <c r="Q66" s="7" t="s">
        <v>70</v>
      </c>
      <c r="R66" s="8">
        <v>45566</v>
      </c>
      <c r="S66" s="7" t="s">
        <v>91</v>
      </c>
      <c r="T66" s="7" t="s">
        <v>104</v>
      </c>
      <c r="U66" s="7" t="s">
        <v>3387</v>
      </c>
      <c r="V66" s="7" t="s">
        <v>3387</v>
      </c>
      <c r="W66" s="7" t="s">
        <v>74</v>
      </c>
      <c r="X66" s="7" t="s">
        <v>106</v>
      </c>
      <c r="Y66" s="7" t="s">
        <v>1421</v>
      </c>
      <c r="Z66" s="7" t="s">
        <v>3705</v>
      </c>
      <c r="AA66" s="7" t="s">
        <v>78</v>
      </c>
      <c r="AB66" s="8"/>
      <c r="AC66" s="8"/>
      <c r="AD66" s="7"/>
      <c r="AE66" s="7" t="s">
        <v>78</v>
      </c>
      <c r="AF66" s="7" t="s">
        <v>78</v>
      </c>
      <c r="AG66" s="8"/>
      <c r="AH66" s="7" t="s">
        <v>78</v>
      </c>
      <c r="AI66" s="7" t="s">
        <v>78</v>
      </c>
      <c r="AJ66" s="7" t="b">
        <v>0</v>
      </c>
      <c r="AK66" s="7" t="s">
        <v>4043</v>
      </c>
      <c r="AL66" s="7" t="b">
        <v>0</v>
      </c>
      <c r="AM66" s="7" t="b">
        <v>0</v>
      </c>
      <c r="AN66" s="7" t="b">
        <v>0</v>
      </c>
      <c r="AO66" s="7" t="b">
        <v>0</v>
      </c>
      <c r="AP66" s="7" t="b">
        <v>0</v>
      </c>
      <c r="AQ66" s="7" t="s">
        <v>96</v>
      </c>
      <c r="AR66" s="7" t="b">
        <v>0</v>
      </c>
      <c r="AS66" s="7" t="s">
        <v>710</v>
      </c>
      <c r="AT66" s="7" t="s">
        <v>78</v>
      </c>
      <c r="AU66" s="7" t="s">
        <v>78</v>
      </c>
      <c r="AV66" s="8">
        <v>44844</v>
      </c>
      <c r="AW66" s="7" t="s">
        <v>85</v>
      </c>
      <c r="AX66" s="7" t="s">
        <v>86</v>
      </c>
      <c r="AY66" s="7" t="s">
        <v>87</v>
      </c>
      <c r="AZ66" s="7" t="b">
        <v>0</v>
      </c>
      <c r="BA66" s="7">
        <v>0</v>
      </c>
      <c r="BB66" s="7">
        <v>0</v>
      </c>
      <c r="BC66" s="33"/>
      <c r="BD66" s="7">
        <v>0</v>
      </c>
      <c r="BE66" s="33"/>
      <c r="BF66" s="55">
        <v>0</v>
      </c>
      <c r="BG66" s="33">
        <v>0</v>
      </c>
      <c r="BH66" s="33">
        <v>138.93</v>
      </c>
      <c r="BI66" s="33">
        <v>138.93</v>
      </c>
      <c r="BJ66" s="33">
        <v>158.69999999999999</v>
      </c>
      <c r="BK66" s="30">
        <f t="shared" si="7"/>
        <v>0</v>
      </c>
      <c r="BL66" s="62">
        <f t="shared" si="8"/>
        <v>0</v>
      </c>
      <c r="BM66" s="33">
        <v>45.84</v>
      </c>
      <c r="BN66" s="9">
        <v>0</v>
      </c>
      <c r="BO66" s="11" t="s">
        <v>5636</v>
      </c>
      <c r="BP66" s="11" t="s">
        <v>5637</v>
      </c>
      <c r="BQ66" s="11" t="s">
        <v>4101</v>
      </c>
      <c r="BR66" s="11" t="s">
        <v>504</v>
      </c>
      <c r="BS66" s="11" t="s">
        <v>4120</v>
      </c>
      <c r="BT66" s="11" t="s">
        <v>4110</v>
      </c>
      <c r="BU66" s="11" t="s">
        <v>78</v>
      </c>
      <c r="BV66" s="11" t="s">
        <v>5638</v>
      </c>
      <c r="BW66" s="11" t="s">
        <v>78</v>
      </c>
      <c r="BX66" s="11" t="s">
        <v>78</v>
      </c>
      <c r="BY66" s="11">
        <v>0</v>
      </c>
      <c r="BZ66" s="11">
        <v>0</v>
      </c>
      <c r="CA66" s="11">
        <v>0</v>
      </c>
      <c r="CB66" s="11">
        <v>0</v>
      </c>
      <c r="CC66" s="11">
        <v>0</v>
      </c>
      <c r="CD66" s="13">
        <v>0</v>
      </c>
    </row>
    <row r="67" spans="1:82" hidden="1" x14ac:dyDescent="0.25">
      <c r="A67" s="72" t="s">
        <v>813</v>
      </c>
      <c r="B67" s="11" t="s">
        <v>61</v>
      </c>
      <c r="C67" s="11" t="s">
        <v>62</v>
      </c>
      <c r="D67" s="11" t="s">
        <v>228</v>
      </c>
      <c r="E67" s="11" t="s">
        <v>228</v>
      </c>
      <c r="F67" s="11" t="s">
        <v>64</v>
      </c>
      <c r="G67" s="11" t="s">
        <v>228</v>
      </c>
      <c r="H67" s="11" t="s">
        <v>281</v>
      </c>
      <c r="I67" s="11" t="s">
        <v>66</v>
      </c>
      <c r="J67" s="11" t="s">
        <v>282</v>
      </c>
      <c r="K67" s="11">
        <v>335.19</v>
      </c>
      <c r="L67" s="11" t="s">
        <v>67</v>
      </c>
      <c r="M67" s="11" t="s">
        <v>68</v>
      </c>
      <c r="N67" s="11" t="s">
        <v>69</v>
      </c>
      <c r="O67" s="12">
        <v>44938.651134259257</v>
      </c>
      <c r="P67" s="12">
        <v>45303.39607638889</v>
      </c>
      <c r="Q67" s="11" t="s">
        <v>70</v>
      </c>
      <c r="R67" s="12">
        <v>45303</v>
      </c>
      <c r="S67" s="11" t="s">
        <v>215</v>
      </c>
      <c r="T67" s="11" t="s">
        <v>104</v>
      </c>
      <c r="U67" s="11" t="s">
        <v>73</v>
      </c>
      <c r="V67" s="11" t="s">
        <v>73</v>
      </c>
      <c r="W67" s="11" t="s">
        <v>92</v>
      </c>
      <c r="X67" s="11" t="s">
        <v>75</v>
      </c>
      <c r="Y67" s="11" t="s">
        <v>122</v>
      </c>
      <c r="Z67" s="11" t="s">
        <v>814</v>
      </c>
      <c r="AA67" s="11" t="s">
        <v>78</v>
      </c>
      <c r="AB67" s="12"/>
      <c r="AC67" s="12"/>
      <c r="AD67" s="11"/>
      <c r="AE67" s="11" t="s">
        <v>78</v>
      </c>
      <c r="AF67" s="11" t="s">
        <v>78</v>
      </c>
      <c r="AG67" s="12"/>
      <c r="AH67" s="11" t="s">
        <v>815</v>
      </c>
      <c r="AI67" s="11" t="s">
        <v>78</v>
      </c>
      <c r="AJ67" s="11" t="b">
        <v>0</v>
      </c>
      <c r="AK67" s="11" t="s">
        <v>816</v>
      </c>
      <c r="AL67" s="11" t="b">
        <v>0</v>
      </c>
      <c r="AM67" s="11" t="b">
        <v>0</v>
      </c>
      <c r="AN67" s="11" t="b">
        <v>0</v>
      </c>
      <c r="AO67" s="11" t="b">
        <v>0</v>
      </c>
      <c r="AP67" s="11" t="b">
        <v>0</v>
      </c>
      <c r="AQ67" s="11" t="s">
        <v>84</v>
      </c>
      <c r="AR67" s="11" t="b">
        <v>0</v>
      </c>
      <c r="AS67" s="11" t="s">
        <v>710</v>
      </c>
      <c r="AT67" s="11" t="s">
        <v>78</v>
      </c>
      <c r="AU67" s="11" t="s">
        <v>78</v>
      </c>
      <c r="AV67" s="12">
        <v>44918</v>
      </c>
      <c r="AW67" s="11" t="s">
        <v>85</v>
      </c>
      <c r="AX67" s="11" t="s">
        <v>86</v>
      </c>
      <c r="AY67" s="11" t="s">
        <v>87</v>
      </c>
      <c r="AZ67" s="11" t="b">
        <v>0</v>
      </c>
      <c r="BA67" s="11">
        <v>0</v>
      </c>
      <c r="BB67" s="11">
        <v>0</v>
      </c>
      <c r="BC67" s="28"/>
      <c r="BD67" s="11">
        <v>0</v>
      </c>
      <c r="BE67" s="28"/>
      <c r="BF67" s="54">
        <v>0</v>
      </c>
      <c r="BG67" s="28">
        <v>0</v>
      </c>
      <c r="BH67" s="28">
        <v>335.19</v>
      </c>
      <c r="BI67" s="28">
        <v>335.19</v>
      </c>
      <c r="BJ67" s="28">
        <v>366.44</v>
      </c>
      <c r="BK67" s="30">
        <f t="shared" si="7"/>
        <v>0</v>
      </c>
      <c r="BL67" s="62">
        <f t="shared" si="8"/>
        <v>0</v>
      </c>
      <c r="BM67" s="28">
        <v>80.44</v>
      </c>
      <c r="BN67" s="13">
        <v>0</v>
      </c>
      <c r="BO67" s="11" t="s">
        <v>4759</v>
      </c>
      <c r="BP67" s="11" t="s">
        <v>4760</v>
      </c>
      <c r="BQ67" s="11" t="s">
        <v>4101</v>
      </c>
      <c r="BR67" s="11" t="s">
        <v>504</v>
      </c>
      <c r="BS67" s="11" t="s">
        <v>4367</v>
      </c>
      <c r="BT67" s="11" t="s">
        <v>4761</v>
      </c>
      <c r="BU67" s="11" t="s">
        <v>78</v>
      </c>
      <c r="BV67" s="11" t="s">
        <v>4762</v>
      </c>
      <c r="BW67" s="11" t="s">
        <v>78</v>
      </c>
      <c r="BX67" s="11" t="s">
        <v>78</v>
      </c>
      <c r="BY67" s="11">
        <v>0</v>
      </c>
      <c r="BZ67" s="11">
        <v>0</v>
      </c>
      <c r="CA67" s="11">
        <v>0</v>
      </c>
      <c r="CB67" s="11">
        <v>0</v>
      </c>
      <c r="CC67" s="11">
        <v>0</v>
      </c>
      <c r="CD67" s="13">
        <v>0</v>
      </c>
    </row>
    <row r="68" spans="1:82" hidden="1" x14ac:dyDescent="0.25">
      <c r="A68" s="73" t="s">
        <v>2000</v>
      </c>
      <c r="B68" s="7" t="s">
        <v>1395</v>
      </c>
      <c r="C68" s="7" t="s">
        <v>1396</v>
      </c>
      <c r="D68" s="7" t="s">
        <v>228</v>
      </c>
      <c r="E68" s="7" t="s">
        <v>228</v>
      </c>
      <c r="F68" s="7" t="s">
        <v>64</v>
      </c>
      <c r="G68" s="7" t="s">
        <v>228</v>
      </c>
      <c r="H68" s="7" t="s">
        <v>281</v>
      </c>
      <c r="I68" s="7" t="s">
        <v>1397</v>
      </c>
      <c r="J68" s="7" t="s">
        <v>1406</v>
      </c>
      <c r="K68" s="7">
        <v>249.6</v>
      </c>
      <c r="L68" s="7" t="s">
        <v>67</v>
      </c>
      <c r="M68" s="7" t="s">
        <v>68</v>
      </c>
      <c r="N68" s="7" t="s">
        <v>69</v>
      </c>
      <c r="O68" s="8">
        <v>44954</v>
      </c>
      <c r="P68" s="8">
        <v>45319.576527777775</v>
      </c>
      <c r="Q68" s="7" t="s">
        <v>70</v>
      </c>
      <c r="R68" s="8">
        <v>45319</v>
      </c>
      <c r="S68" s="7" t="s">
        <v>215</v>
      </c>
      <c r="T68" s="7" t="s">
        <v>104</v>
      </c>
      <c r="U68" s="7" t="s">
        <v>73</v>
      </c>
      <c r="V68" s="7" t="s">
        <v>73</v>
      </c>
      <c r="W68" s="7" t="s">
        <v>287</v>
      </c>
      <c r="X68" s="7" t="s">
        <v>106</v>
      </c>
      <c r="Y68" s="7" t="s">
        <v>1421</v>
      </c>
      <c r="Z68" s="7" t="s">
        <v>2001</v>
      </c>
      <c r="AA68" s="7" t="s">
        <v>78</v>
      </c>
      <c r="AB68" s="8"/>
      <c r="AC68" s="8"/>
      <c r="AD68" s="7"/>
      <c r="AE68" s="7" t="s">
        <v>78</v>
      </c>
      <c r="AF68" s="7" t="s">
        <v>78</v>
      </c>
      <c r="AG68" s="8"/>
      <c r="AH68" s="7" t="s">
        <v>2002</v>
      </c>
      <c r="AI68" s="7" t="s">
        <v>78</v>
      </c>
      <c r="AJ68" s="7" t="b">
        <v>0</v>
      </c>
      <c r="AK68" s="7" t="s">
        <v>2003</v>
      </c>
      <c r="AL68" s="7" t="b">
        <v>0</v>
      </c>
      <c r="AM68" s="7" t="b">
        <v>0</v>
      </c>
      <c r="AN68" s="7" t="b">
        <v>0</v>
      </c>
      <c r="AO68" s="7" t="b">
        <v>0</v>
      </c>
      <c r="AP68" s="7" t="b">
        <v>0</v>
      </c>
      <c r="AQ68" s="7" t="s">
        <v>84</v>
      </c>
      <c r="AR68" s="7" t="b">
        <v>0</v>
      </c>
      <c r="AS68" s="7" t="s">
        <v>710</v>
      </c>
      <c r="AT68" s="7" t="s">
        <v>78</v>
      </c>
      <c r="AU68" s="7" t="s">
        <v>78</v>
      </c>
      <c r="AV68" s="8">
        <v>44935</v>
      </c>
      <c r="AW68" s="7" t="s">
        <v>85</v>
      </c>
      <c r="AX68" s="7" t="s">
        <v>86</v>
      </c>
      <c r="AY68" s="7" t="s">
        <v>87</v>
      </c>
      <c r="AZ68" s="7" t="b">
        <v>0</v>
      </c>
      <c r="BA68" s="7">
        <v>0</v>
      </c>
      <c r="BB68" s="7">
        <v>0</v>
      </c>
      <c r="BC68" s="33"/>
      <c r="BD68" s="7">
        <v>0</v>
      </c>
      <c r="BE68" s="33"/>
      <c r="BF68" s="55">
        <v>0</v>
      </c>
      <c r="BG68" s="33">
        <v>0</v>
      </c>
      <c r="BH68" s="33">
        <v>249.6</v>
      </c>
      <c r="BI68" s="33">
        <v>249.6</v>
      </c>
      <c r="BJ68" s="33">
        <v>287.77999999999997</v>
      </c>
      <c r="BK68" s="30">
        <f t="shared" si="7"/>
        <v>0</v>
      </c>
      <c r="BL68" s="62">
        <f t="shared" si="8"/>
        <v>0</v>
      </c>
      <c r="BM68" s="33">
        <v>92.35</v>
      </c>
      <c r="BN68" s="9">
        <v>0</v>
      </c>
      <c r="BO68" s="7" t="s">
        <v>4759</v>
      </c>
      <c r="BP68" s="7" t="s">
        <v>4760</v>
      </c>
      <c r="BQ68" s="7" t="s">
        <v>4101</v>
      </c>
      <c r="BR68" s="7" t="s">
        <v>504</v>
      </c>
      <c r="BS68" s="7" t="s">
        <v>4367</v>
      </c>
      <c r="BT68" s="7" t="s">
        <v>4761</v>
      </c>
      <c r="BU68" s="7" t="s">
        <v>78</v>
      </c>
      <c r="BV68" s="7" t="s">
        <v>4762</v>
      </c>
      <c r="BW68" s="7" t="s">
        <v>78</v>
      </c>
      <c r="BX68" s="7" t="s">
        <v>78</v>
      </c>
      <c r="BY68" s="7">
        <v>0</v>
      </c>
      <c r="BZ68" s="7">
        <v>0</v>
      </c>
      <c r="CA68" s="7">
        <v>0</v>
      </c>
      <c r="CB68" s="7">
        <v>0</v>
      </c>
      <c r="CC68" s="7">
        <v>0</v>
      </c>
      <c r="CD68" s="9">
        <v>0</v>
      </c>
    </row>
    <row r="69" spans="1:82" hidden="1" x14ac:dyDescent="0.25">
      <c r="A69" s="72" t="s">
        <v>822</v>
      </c>
      <c r="B69" s="11" t="s">
        <v>61</v>
      </c>
      <c r="C69" s="11" t="s">
        <v>62</v>
      </c>
      <c r="D69" s="11" t="s">
        <v>823</v>
      </c>
      <c r="E69" s="11" t="s">
        <v>823</v>
      </c>
      <c r="F69" s="11" t="s">
        <v>64</v>
      </c>
      <c r="G69" s="11" t="s">
        <v>823</v>
      </c>
      <c r="H69" s="11" t="s">
        <v>281</v>
      </c>
      <c r="I69" s="11" t="s">
        <v>66</v>
      </c>
      <c r="J69" s="11" t="s">
        <v>282</v>
      </c>
      <c r="K69" s="11">
        <v>252.66</v>
      </c>
      <c r="L69" s="11" t="s">
        <v>67</v>
      </c>
      <c r="M69" s="11" t="s">
        <v>68</v>
      </c>
      <c r="N69" s="11" t="s">
        <v>69</v>
      </c>
      <c r="O69" s="12">
        <v>44946.711956018517</v>
      </c>
      <c r="P69" s="12">
        <v>45311.484629629631</v>
      </c>
      <c r="Q69" s="11" t="s">
        <v>70</v>
      </c>
      <c r="R69" s="12">
        <v>45311</v>
      </c>
      <c r="S69" s="11" t="s">
        <v>215</v>
      </c>
      <c r="T69" s="11" t="s">
        <v>104</v>
      </c>
      <c r="U69" s="11" t="s">
        <v>73</v>
      </c>
      <c r="V69" s="11" t="s">
        <v>73</v>
      </c>
      <c r="W69" s="11" t="s">
        <v>74</v>
      </c>
      <c r="X69" s="11" t="s">
        <v>75</v>
      </c>
      <c r="Y69" s="11" t="s">
        <v>76</v>
      </c>
      <c r="Z69" s="11" t="s">
        <v>824</v>
      </c>
      <c r="AA69" s="11" t="s">
        <v>78</v>
      </c>
      <c r="AB69" s="12"/>
      <c r="AC69" s="12"/>
      <c r="AD69" s="11"/>
      <c r="AE69" s="11" t="s">
        <v>78</v>
      </c>
      <c r="AF69" s="11" t="s">
        <v>78</v>
      </c>
      <c r="AG69" s="12"/>
      <c r="AH69" s="11" t="s">
        <v>825</v>
      </c>
      <c r="AI69" s="11" t="s">
        <v>78</v>
      </c>
      <c r="AJ69" s="11" t="b">
        <v>0</v>
      </c>
      <c r="AK69" s="11" t="s">
        <v>826</v>
      </c>
      <c r="AL69" s="11" t="b">
        <v>0</v>
      </c>
      <c r="AM69" s="11" t="b">
        <v>0</v>
      </c>
      <c r="AN69" s="11" t="b">
        <v>0</v>
      </c>
      <c r="AO69" s="11" t="b">
        <v>0</v>
      </c>
      <c r="AP69" s="11" t="b">
        <v>0</v>
      </c>
      <c r="AQ69" s="11" t="s">
        <v>84</v>
      </c>
      <c r="AR69" s="11" t="b">
        <v>0</v>
      </c>
      <c r="AS69" s="11" t="s">
        <v>710</v>
      </c>
      <c r="AT69" s="11" t="s">
        <v>78</v>
      </c>
      <c r="AU69" s="11" t="s">
        <v>78</v>
      </c>
      <c r="AV69" s="12">
        <v>44936</v>
      </c>
      <c r="AW69" s="11" t="s">
        <v>85</v>
      </c>
      <c r="AX69" s="11" t="s">
        <v>86</v>
      </c>
      <c r="AY69" s="11" t="s">
        <v>87</v>
      </c>
      <c r="AZ69" s="11" t="b">
        <v>0</v>
      </c>
      <c r="BA69" s="11">
        <v>0</v>
      </c>
      <c r="BB69" s="11">
        <v>0</v>
      </c>
      <c r="BC69" s="28"/>
      <c r="BD69" s="11">
        <v>0</v>
      </c>
      <c r="BE69" s="28"/>
      <c r="BF69" s="54">
        <v>0</v>
      </c>
      <c r="BG69" s="28">
        <v>0</v>
      </c>
      <c r="BH69" s="28">
        <v>252.66</v>
      </c>
      <c r="BI69" s="28">
        <v>252.66</v>
      </c>
      <c r="BJ69" s="28">
        <v>278.01</v>
      </c>
      <c r="BK69" s="30">
        <f t="shared" si="7"/>
        <v>0</v>
      </c>
      <c r="BL69" s="62">
        <f t="shared" si="8"/>
        <v>0</v>
      </c>
      <c r="BM69" s="28">
        <v>60.64</v>
      </c>
      <c r="BN69" s="13">
        <v>0</v>
      </c>
      <c r="BO69" s="11" t="s">
        <v>6780</v>
      </c>
      <c r="BP69" s="11" t="s">
        <v>6781</v>
      </c>
      <c r="BQ69" s="11" t="s">
        <v>4393</v>
      </c>
      <c r="BR69" s="11" t="s">
        <v>6782</v>
      </c>
      <c r="BS69" s="11" t="s">
        <v>6783</v>
      </c>
      <c r="BT69" s="11" t="s">
        <v>4110</v>
      </c>
      <c r="BU69" s="11" t="s">
        <v>6133</v>
      </c>
      <c r="BV69" s="11" t="s">
        <v>6784</v>
      </c>
      <c r="BW69" s="11" t="s">
        <v>78</v>
      </c>
      <c r="BX69" s="11" t="s">
        <v>78</v>
      </c>
      <c r="BY69" s="11">
        <v>0</v>
      </c>
      <c r="BZ69" s="11">
        <v>0</v>
      </c>
      <c r="CA69" s="11">
        <v>0</v>
      </c>
      <c r="CB69" s="11">
        <v>0</v>
      </c>
      <c r="CC69" s="11">
        <v>0</v>
      </c>
      <c r="CD69" s="13">
        <v>0</v>
      </c>
    </row>
    <row r="70" spans="1:82" hidden="1" x14ac:dyDescent="0.25">
      <c r="A70" s="72" t="s">
        <v>3612</v>
      </c>
      <c r="B70" s="11" t="s">
        <v>61</v>
      </c>
      <c r="C70" s="11" t="s">
        <v>62</v>
      </c>
      <c r="D70" s="11" t="s">
        <v>3474</v>
      </c>
      <c r="E70" s="11" t="s">
        <v>3474</v>
      </c>
      <c r="F70" s="11" t="s">
        <v>64</v>
      </c>
      <c r="G70" s="11" t="s">
        <v>3474</v>
      </c>
      <c r="H70" s="11" t="s">
        <v>2330</v>
      </c>
      <c r="I70" s="11" t="s">
        <v>66</v>
      </c>
      <c r="J70" s="11" t="s">
        <v>2342</v>
      </c>
      <c r="K70" s="11">
        <v>326.89999999999998</v>
      </c>
      <c r="L70" s="11" t="s">
        <v>67</v>
      </c>
      <c r="M70" s="11" t="s">
        <v>3402</v>
      </c>
      <c r="N70" s="11" t="s">
        <v>69</v>
      </c>
      <c r="O70" s="12">
        <v>45143.448634259257</v>
      </c>
      <c r="P70" s="12">
        <v>45509.343564814815</v>
      </c>
      <c r="Q70" s="11" t="s">
        <v>70</v>
      </c>
      <c r="R70" s="12">
        <v>45509</v>
      </c>
      <c r="S70" s="11" t="s">
        <v>215</v>
      </c>
      <c r="T70" s="11" t="s">
        <v>104</v>
      </c>
      <c r="U70" s="11" t="s">
        <v>3387</v>
      </c>
      <c r="V70" s="11" t="s">
        <v>3387</v>
      </c>
      <c r="W70" s="11" t="s">
        <v>287</v>
      </c>
      <c r="X70" s="11" t="s">
        <v>75</v>
      </c>
      <c r="Y70" s="11" t="s">
        <v>122</v>
      </c>
      <c r="Z70" s="11" t="s">
        <v>3613</v>
      </c>
      <c r="AA70" s="11" t="s">
        <v>78</v>
      </c>
      <c r="AB70" s="12"/>
      <c r="AC70" s="12"/>
      <c r="AD70" s="11"/>
      <c r="AE70" s="11" t="s">
        <v>78</v>
      </c>
      <c r="AF70" s="11" t="s">
        <v>78</v>
      </c>
      <c r="AG70" s="12"/>
      <c r="AH70" s="11" t="s">
        <v>3614</v>
      </c>
      <c r="AI70" s="11" t="s">
        <v>78</v>
      </c>
      <c r="AJ70" s="11" t="b">
        <v>0</v>
      </c>
      <c r="AK70" s="11" t="s">
        <v>4064</v>
      </c>
      <c r="AL70" s="11" t="b">
        <v>0</v>
      </c>
      <c r="AM70" s="11" t="b">
        <v>0</v>
      </c>
      <c r="AN70" s="11" t="b">
        <v>0</v>
      </c>
      <c r="AO70" s="11" t="b">
        <v>0</v>
      </c>
      <c r="AP70" s="11" t="b">
        <v>0</v>
      </c>
      <c r="AQ70" s="11" t="s">
        <v>84</v>
      </c>
      <c r="AR70" s="11" t="b">
        <v>0</v>
      </c>
      <c r="AS70" s="11" t="s">
        <v>1700</v>
      </c>
      <c r="AT70" s="11" t="s">
        <v>78</v>
      </c>
      <c r="AU70" s="11" t="s">
        <v>78</v>
      </c>
      <c r="AV70" s="12">
        <v>45125</v>
      </c>
      <c r="AW70" s="11" t="s">
        <v>85</v>
      </c>
      <c r="AX70" s="11" t="s">
        <v>86</v>
      </c>
      <c r="AY70" s="11" t="s">
        <v>87</v>
      </c>
      <c r="AZ70" s="11" t="b">
        <v>0</v>
      </c>
      <c r="BA70" s="11">
        <v>0</v>
      </c>
      <c r="BB70" s="11">
        <v>0</v>
      </c>
      <c r="BC70" s="28"/>
      <c r="BD70" s="11">
        <v>0</v>
      </c>
      <c r="BE70" s="28"/>
      <c r="BF70" s="54">
        <v>0</v>
      </c>
      <c r="BG70" s="28">
        <v>0</v>
      </c>
      <c r="BH70" s="28">
        <v>326.89999999999998</v>
      </c>
      <c r="BI70" s="28">
        <v>326.89999999999998</v>
      </c>
      <c r="BJ70" s="28">
        <v>358.3</v>
      </c>
      <c r="BK70" s="30">
        <f t="shared" si="7"/>
        <v>0</v>
      </c>
      <c r="BL70" s="62">
        <f t="shared" si="8"/>
        <v>0</v>
      </c>
      <c r="BM70" s="28">
        <v>71.92</v>
      </c>
      <c r="BN70" s="13">
        <v>0</v>
      </c>
      <c r="BO70" s="7" t="s">
        <v>4365</v>
      </c>
      <c r="BP70" s="7" t="s">
        <v>4366</v>
      </c>
      <c r="BQ70" s="7" t="s">
        <v>4101</v>
      </c>
      <c r="BR70" s="7" t="s">
        <v>504</v>
      </c>
      <c r="BS70" s="7" t="s">
        <v>4367</v>
      </c>
      <c r="BT70" s="7" t="s">
        <v>4368</v>
      </c>
      <c r="BU70" s="7" t="s">
        <v>4369</v>
      </c>
      <c r="BV70" s="7" t="s">
        <v>4370</v>
      </c>
      <c r="BW70" s="7" t="s">
        <v>78</v>
      </c>
      <c r="BX70" s="7" t="s">
        <v>78</v>
      </c>
      <c r="BY70" s="7">
        <v>0</v>
      </c>
      <c r="BZ70" s="7">
        <v>0</v>
      </c>
      <c r="CA70" s="7">
        <v>0</v>
      </c>
      <c r="CB70" s="7">
        <v>0</v>
      </c>
      <c r="CC70" s="7">
        <v>0</v>
      </c>
      <c r="CD70" s="9">
        <v>0</v>
      </c>
    </row>
    <row r="71" spans="1:82" hidden="1" x14ac:dyDescent="0.25">
      <c r="A71" s="72" t="s">
        <v>3929</v>
      </c>
      <c r="B71" s="11" t="s">
        <v>61</v>
      </c>
      <c r="C71" s="11" t="s">
        <v>62</v>
      </c>
      <c r="D71" s="11" t="s">
        <v>400</v>
      </c>
      <c r="E71" s="11" t="s">
        <v>400</v>
      </c>
      <c r="F71" s="11" t="s">
        <v>64</v>
      </c>
      <c r="G71" s="11" t="s">
        <v>400</v>
      </c>
      <c r="H71" s="11" t="s">
        <v>281</v>
      </c>
      <c r="I71" s="11" t="s">
        <v>66</v>
      </c>
      <c r="J71" s="11" t="s">
        <v>282</v>
      </c>
      <c r="K71" s="11">
        <v>267.7</v>
      </c>
      <c r="L71" s="11" t="s">
        <v>67</v>
      </c>
      <c r="M71" s="11" t="s">
        <v>68</v>
      </c>
      <c r="N71" s="11" t="s">
        <v>69</v>
      </c>
      <c r="O71" s="12">
        <v>45198.62427083333</v>
      </c>
      <c r="P71" s="12">
        <v>45564.520011574074</v>
      </c>
      <c r="Q71" s="11" t="s">
        <v>70</v>
      </c>
      <c r="R71" s="12">
        <v>45564</v>
      </c>
      <c r="S71" s="11" t="s">
        <v>215</v>
      </c>
      <c r="T71" s="11" t="s">
        <v>104</v>
      </c>
      <c r="U71" s="11" t="s">
        <v>73</v>
      </c>
      <c r="V71" s="11" t="s">
        <v>73</v>
      </c>
      <c r="W71" s="11" t="s">
        <v>105</v>
      </c>
      <c r="X71" s="11" t="s">
        <v>75</v>
      </c>
      <c r="Y71" s="11" t="s">
        <v>122</v>
      </c>
      <c r="Z71" s="11" t="s">
        <v>3930</v>
      </c>
      <c r="AA71" s="11" t="s">
        <v>78</v>
      </c>
      <c r="AB71" s="12"/>
      <c r="AC71" s="12"/>
      <c r="AD71" s="11"/>
      <c r="AE71" s="11" t="s">
        <v>78</v>
      </c>
      <c r="AF71" s="11" t="s">
        <v>78</v>
      </c>
      <c r="AG71" s="12"/>
      <c r="AH71" s="11" t="s">
        <v>399</v>
      </c>
      <c r="AI71" s="11" t="s">
        <v>78</v>
      </c>
      <c r="AJ71" s="11" t="b">
        <v>0</v>
      </c>
      <c r="AK71" s="11" t="s">
        <v>4062</v>
      </c>
      <c r="AL71" s="11" t="b">
        <v>0</v>
      </c>
      <c r="AM71" s="11" t="b">
        <v>0</v>
      </c>
      <c r="AN71" s="11" t="b">
        <v>0</v>
      </c>
      <c r="AO71" s="11" t="b">
        <v>0</v>
      </c>
      <c r="AP71" s="11" t="b">
        <v>0</v>
      </c>
      <c r="AQ71" s="11" t="s">
        <v>84</v>
      </c>
      <c r="AR71" s="11" t="b">
        <v>0</v>
      </c>
      <c r="AS71" s="11" t="s">
        <v>710</v>
      </c>
      <c r="AT71" s="11" t="s">
        <v>78</v>
      </c>
      <c r="AU71" s="11" t="s">
        <v>78</v>
      </c>
      <c r="AV71" s="12">
        <v>45174</v>
      </c>
      <c r="AW71" s="11" t="s">
        <v>85</v>
      </c>
      <c r="AX71" s="11" t="s">
        <v>86</v>
      </c>
      <c r="AY71" s="11" t="s">
        <v>87</v>
      </c>
      <c r="AZ71" s="11" t="b">
        <v>0</v>
      </c>
      <c r="BA71" s="11">
        <v>0</v>
      </c>
      <c r="BB71" s="11">
        <v>0</v>
      </c>
      <c r="BC71" s="28"/>
      <c r="BD71" s="11">
        <v>0</v>
      </c>
      <c r="BE71" s="28"/>
      <c r="BF71" s="54">
        <v>0</v>
      </c>
      <c r="BG71" s="28">
        <v>0</v>
      </c>
      <c r="BH71" s="28">
        <v>267.7</v>
      </c>
      <c r="BI71" s="28">
        <v>0</v>
      </c>
      <c r="BJ71" s="28">
        <v>0</v>
      </c>
      <c r="BK71" s="30">
        <f t="shared" si="7"/>
        <v>267.7</v>
      </c>
      <c r="BL71" s="63">
        <f t="shared" si="8"/>
        <v>1</v>
      </c>
      <c r="BM71" s="28">
        <v>0</v>
      </c>
      <c r="BN71" s="13">
        <v>0</v>
      </c>
      <c r="BO71" s="11" t="s">
        <v>5512</v>
      </c>
      <c r="BP71" s="11" t="s">
        <v>5513</v>
      </c>
      <c r="BQ71" s="11" t="s">
        <v>5514</v>
      </c>
      <c r="BR71" s="11" t="s">
        <v>5515</v>
      </c>
      <c r="BS71" s="11" t="s">
        <v>5516</v>
      </c>
      <c r="BT71" s="11" t="s">
        <v>5517</v>
      </c>
      <c r="BU71" s="11" t="s">
        <v>5518</v>
      </c>
      <c r="BV71" s="11" t="s">
        <v>5519</v>
      </c>
      <c r="BW71" s="11" t="s">
        <v>78</v>
      </c>
      <c r="BX71" s="11" t="s">
        <v>78</v>
      </c>
      <c r="BY71" s="11">
        <v>0</v>
      </c>
      <c r="BZ71" s="11">
        <v>0</v>
      </c>
      <c r="CA71" s="11">
        <v>0</v>
      </c>
      <c r="CB71" s="11">
        <v>0</v>
      </c>
      <c r="CC71" s="11">
        <v>0</v>
      </c>
      <c r="CD71" s="13">
        <v>0</v>
      </c>
    </row>
    <row r="72" spans="1:82" hidden="1" x14ac:dyDescent="0.25">
      <c r="A72" s="73" t="s">
        <v>609</v>
      </c>
      <c r="B72" s="7" t="s">
        <v>61</v>
      </c>
      <c r="C72" s="7" t="s">
        <v>62</v>
      </c>
      <c r="D72" s="7" t="s">
        <v>610</v>
      </c>
      <c r="E72" s="7" t="s">
        <v>610</v>
      </c>
      <c r="F72" s="7" t="s">
        <v>64</v>
      </c>
      <c r="G72" s="7"/>
      <c r="H72" s="7" t="s">
        <v>281</v>
      </c>
      <c r="I72" s="7" t="s">
        <v>66</v>
      </c>
      <c r="J72" s="7" t="s">
        <v>282</v>
      </c>
      <c r="K72" s="7">
        <v>461.47</v>
      </c>
      <c r="L72" s="7" t="s">
        <v>67</v>
      </c>
      <c r="M72" s="7" t="s">
        <v>68</v>
      </c>
      <c r="N72" s="7" t="s">
        <v>69</v>
      </c>
      <c r="O72" s="8">
        <v>44379.38144675926</v>
      </c>
      <c r="P72" s="8">
        <v>45475.38144675926</v>
      </c>
      <c r="Q72" s="7" t="s">
        <v>70</v>
      </c>
      <c r="R72" s="8">
        <v>45475</v>
      </c>
      <c r="S72" s="7" t="s">
        <v>71</v>
      </c>
      <c r="T72" s="7" t="s">
        <v>104</v>
      </c>
      <c r="U72" s="7" t="s">
        <v>73</v>
      </c>
      <c r="V72" s="7" t="s">
        <v>73</v>
      </c>
      <c r="W72" s="7" t="s">
        <v>74</v>
      </c>
      <c r="X72" s="7" t="s">
        <v>75</v>
      </c>
      <c r="Y72" s="7" t="s">
        <v>122</v>
      </c>
      <c r="Z72" s="7" t="s">
        <v>611</v>
      </c>
      <c r="AA72" s="7" t="s">
        <v>78</v>
      </c>
      <c r="AB72" s="8"/>
      <c r="AC72" s="8"/>
      <c r="AD72" s="7"/>
      <c r="AE72" s="7" t="s">
        <v>78</v>
      </c>
      <c r="AF72" s="7" t="s">
        <v>78</v>
      </c>
      <c r="AG72" s="8"/>
      <c r="AH72" s="7" t="s">
        <v>78</v>
      </c>
      <c r="AI72" s="7" t="s">
        <v>78</v>
      </c>
      <c r="AJ72" s="7" t="b">
        <v>0</v>
      </c>
      <c r="AK72" s="7" t="s">
        <v>612</v>
      </c>
      <c r="AL72" s="7" t="b">
        <v>0</v>
      </c>
      <c r="AM72" s="7" t="b">
        <v>0</v>
      </c>
      <c r="AN72" s="7" t="b">
        <v>0</v>
      </c>
      <c r="AO72" s="7" t="b">
        <v>0</v>
      </c>
      <c r="AP72" s="7" t="b">
        <v>0</v>
      </c>
      <c r="AQ72" s="7" t="s">
        <v>84</v>
      </c>
      <c r="AR72" s="7" t="b">
        <v>0</v>
      </c>
      <c r="AS72" s="7" t="s">
        <v>317</v>
      </c>
      <c r="AT72" s="7" t="s">
        <v>78</v>
      </c>
      <c r="AU72" s="7" t="s">
        <v>78</v>
      </c>
      <c r="AV72" s="8">
        <v>44355</v>
      </c>
      <c r="AW72" s="7" t="s">
        <v>85</v>
      </c>
      <c r="AX72" s="7" t="s">
        <v>86</v>
      </c>
      <c r="AY72" s="7" t="s">
        <v>87</v>
      </c>
      <c r="AZ72" s="7" t="b">
        <v>0</v>
      </c>
      <c r="BA72" s="7">
        <v>0</v>
      </c>
      <c r="BB72" s="7">
        <v>0</v>
      </c>
      <c r="BC72" s="33"/>
      <c r="BD72" s="7">
        <v>0</v>
      </c>
      <c r="BE72" s="33"/>
      <c r="BF72" s="55">
        <v>0</v>
      </c>
      <c r="BG72" s="33">
        <v>0</v>
      </c>
      <c r="BH72" s="33">
        <v>461.47</v>
      </c>
      <c r="BI72" s="33">
        <v>461.47</v>
      </c>
      <c r="BJ72" s="33">
        <v>504.08</v>
      </c>
      <c r="BK72" s="30">
        <f t="shared" si="7"/>
        <v>0</v>
      </c>
      <c r="BL72" s="62">
        <f t="shared" si="8"/>
        <v>0</v>
      </c>
      <c r="BM72" s="33">
        <v>66.92</v>
      </c>
      <c r="BN72" s="9">
        <v>0</v>
      </c>
      <c r="BO72" s="7" t="s">
        <v>6447</v>
      </c>
      <c r="BP72" s="7" t="s">
        <v>6448</v>
      </c>
      <c r="BQ72" s="7" t="s">
        <v>4101</v>
      </c>
      <c r="BR72" s="7" t="s">
        <v>504</v>
      </c>
      <c r="BS72" s="7" t="s">
        <v>4133</v>
      </c>
      <c r="BT72" s="7" t="s">
        <v>6449</v>
      </c>
      <c r="BU72" s="7" t="s">
        <v>6450</v>
      </c>
      <c r="BV72" s="7" t="s">
        <v>6451</v>
      </c>
      <c r="BW72" s="7" t="s">
        <v>6452</v>
      </c>
      <c r="BX72" s="7" t="s">
        <v>4123</v>
      </c>
      <c r="BY72" s="7">
        <v>0</v>
      </c>
      <c r="BZ72" s="7">
        <v>0</v>
      </c>
      <c r="CA72" s="7">
        <v>0</v>
      </c>
      <c r="CB72" s="7">
        <v>0</v>
      </c>
      <c r="CC72" s="7">
        <v>0</v>
      </c>
      <c r="CD72" s="9">
        <v>0</v>
      </c>
    </row>
    <row r="73" spans="1:82" hidden="1" x14ac:dyDescent="0.25">
      <c r="A73" s="73" t="s">
        <v>1183</v>
      </c>
      <c r="B73" s="7" t="s">
        <v>1174</v>
      </c>
      <c r="C73" s="7" t="s">
        <v>1175</v>
      </c>
      <c r="D73" s="7" t="s">
        <v>1184</v>
      </c>
      <c r="E73" s="7" t="s">
        <v>1185</v>
      </c>
      <c r="F73" s="7" t="s">
        <v>64</v>
      </c>
      <c r="G73" s="7" t="s">
        <v>1185</v>
      </c>
      <c r="H73" s="7" t="s">
        <v>281</v>
      </c>
      <c r="I73" s="7" t="s">
        <v>1176</v>
      </c>
      <c r="J73" s="7" t="s">
        <v>1177</v>
      </c>
      <c r="K73" s="7">
        <v>171.24</v>
      </c>
      <c r="L73" s="7" t="s">
        <v>67</v>
      </c>
      <c r="M73" s="7" t="s">
        <v>68</v>
      </c>
      <c r="N73" s="7" t="s">
        <v>69</v>
      </c>
      <c r="O73" s="8">
        <v>40909</v>
      </c>
      <c r="P73" s="8">
        <v>45292</v>
      </c>
      <c r="Q73" s="7" t="s">
        <v>70</v>
      </c>
      <c r="R73" s="8">
        <v>45292</v>
      </c>
      <c r="S73" s="7" t="s">
        <v>71</v>
      </c>
      <c r="T73" s="7" t="s">
        <v>72</v>
      </c>
      <c r="U73" s="7" t="s">
        <v>73</v>
      </c>
      <c r="V73" s="7" t="s">
        <v>73</v>
      </c>
      <c r="W73" s="7" t="s">
        <v>74</v>
      </c>
      <c r="X73" s="7" t="s">
        <v>106</v>
      </c>
      <c r="Y73" s="7" t="s">
        <v>1178</v>
      </c>
      <c r="Z73" s="7" t="s">
        <v>1186</v>
      </c>
      <c r="AA73" s="7" t="s">
        <v>78</v>
      </c>
      <c r="AB73" s="8"/>
      <c r="AC73" s="8"/>
      <c r="AD73" s="7"/>
      <c r="AE73" s="7" t="s">
        <v>78</v>
      </c>
      <c r="AF73" s="7" t="s">
        <v>78</v>
      </c>
      <c r="AG73" s="8"/>
      <c r="AH73" s="7" t="s">
        <v>1187</v>
      </c>
      <c r="AI73" s="7" t="s">
        <v>78</v>
      </c>
      <c r="AJ73" s="7" t="b">
        <v>0</v>
      </c>
      <c r="AK73" s="7" t="s">
        <v>1188</v>
      </c>
      <c r="AL73" s="7" t="b">
        <v>0</v>
      </c>
      <c r="AM73" s="7" t="b">
        <v>0</v>
      </c>
      <c r="AN73" s="7" t="b">
        <v>0</v>
      </c>
      <c r="AO73" s="7" t="b">
        <v>0</v>
      </c>
      <c r="AP73" s="7" t="b">
        <v>0</v>
      </c>
      <c r="AQ73" s="7" t="s">
        <v>84</v>
      </c>
      <c r="AR73" s="7" t="b">
        <v>0</v>
      </c>
      <c r="AS73" s="7" t="s">
        <v>1182</v>
      </c>
      <c r="AT73" s="7" t="s">
        <v>78</v>
      </c>
      <c r="AU73" s="7" t="s">
        <v>78</v>
      </c>
      <c r="AV73" s="8">
        <v>40941</v>
      </c>
      <c r="AW73" s="7" t="s">
        <v>85</v>
      </c>
      <c r="AX73" s="7" t="s">
        <v>86</v>
      </c>
      <c r="AY73" s="7" t="s">
        <v>87</v>
      </c>
      <c r="AZ73" s="7" t="b">
        <v>0</v>
      </c>
      <c r="BA73" s="7">
        <v>0</v>
      </c>
      <c r="BB73" s="7">
        <v>0</v>
      </c>
      <c r="BC73" s="33"/>
      <c r="BD73" s="7">
        <v>0</v>
      </c>
      <c r="BE73" s="33"/>
      <c r="BF73" s="55">
        <v>0</v>
      </c>
      <c r="BG73" s="33">
        <v>0</v>
      </c>
      <c r="BH73" s="33">
        <v>171.24</v>
      </c>
      <c r="BI73" s="33">
        <v>171.24</v>
      </c>
      <c r="BJ73" s="33">
        <v>174.94</v>
      </c>
      <c r="BK73" s="30">
        <f t="shared" ref="BK73:BK136" si="9">+BH73-BI73</f>
        <v>0</v>
      </c>
      <c r="BL73" s="62">
        <f t="shared" ref="BL73:BL136" si="10">+(BK73/BH73)</f>
        <v>0</v>
      </c>
      <c r="BM73" s="33">
        <v>36.380000000000003</v>
      </c>
      <c r="BN73" s="9">
        <v>0</v>
      </c>
      <c r="BO73" s="7" t="s">
        <v>4418</v>
      </c>
      <c r="BP73" s="7" t="s">
        <v>4419</v>
      </c>
      <c r="BQ73" s="7" t="s">
        <v>4101</v>
      </c>
      <c r="BR73" s="7" t="s">
        <v>504</v>
      </c>
      <c r="BS73" s="7" t="s">
        <v>4187</v>
      </c>
      <c r="BT73" s="7" t="s">
        <v>4110</v>
      </c>
      <c r="BU73" s="7" t="s">
        <v>4420</v>
      </c>
      <c r="BV73" s="7" t="s">
        <v>4421</v>
      </c>
      <c r="BW73" s="7" t="s">
        <v>4422</v>
      </c>
      <c r="BX73" s="7" t="s">
        <v>4265</v>
      </c>
      <c r="BY73" s="7">
        <v>0</v>
      </c>
      <c r="BZ73" s="7">
        <v>0</v>
      </c>
      <c r="CA73" s="7">
        <v>0</v>
      </c>
      <c r="CB73" s="7">
        <v>0</v>
      </c>
      <c r="CC73" s="7">
        <v>0</v>
      </c>
      <c r="CD73" s="9">
        <v>0</v>
      </c>
    </row>
    <row r="74" spans="1:82" hidden="1" x14ac:dyDescent="0.25">
      <c r="A74" s="72" t="s">
        <v>1113</v>
      </c>
      <c r="B74" s="11" t="s">
        <v>234</v>
      </c>
      <c r="C74" s="11" t="s">
        <v>235</v>
      </c>
      <c r="D74" s="11" t="s">
        <v>1114</v>
      </c>
      <c r="E74" s="11" t="s">
        <v>1114</v>
      </c>
      <c r="F74" s="11" t="s">
        <v>64</v>
      </c>
      <c r="G74" s="11" t="s">
        <v>1114</v>
      </c>
      <c r="H74" s="11" t="s">
        <v>281</v>
      </c>
      <c r="I74" s="11" t="s">
        <v>1077</v>
      </c>
      <c r="J74" s="11" t="s">
        <v>1022</v>
      </c>
      <c r="K74" s="11">
        <v>83.15</v>
      </c>
      <c r="L74" s="11" t="s">
        <v>67</v>
      </c>
      <c r="M74" s="11" t="s">
        <v>68</v>
      </c>
      <c r="N74" s="11" t="s">
        <v>69</v>
      </c>
      <c r="O74" s="12">
        <v>44844.322708333333</v>
      </c>
      <c r="P74" s="12">
        <v>45575.322708333333</v>
      </c>
      <c r="Q74" s="11" t="s">
        <v>70</v>
      </c>
      <c r="R74" s="12">
        <v>45575</v>
      </c>
      <c r="S74" s="11" t="s">
        <v>71</v>
      </c>
      <c r="T74" s="11" t="s">
        <v>104</v>
      </c>
      <c r="U74" s="11" t="s">
        <v>73</v>
      </c>
      <c r="V74" s="11" t="s">
        <v>73</v>
      </c>
      <c r="W74" s="11" t="s">
        <v>74</v>
      </c>
      <c r="X74" s="11" t="s">
        <v>75</v>
      </c>
      <c r="Y74" s="11" t="s">
        <v>1104</v>
      </c>
      <c r="Z74" s="11" t="s">
        <v>1115</v>
      </c>
      <c r="AA74" s="11" t="s">
        <v>78</v>
      </c>
      <c r="AB74" s="12"/>
      <c r="AC74" s="12"/>
      <c r="AD74" s="11"/>
      <c r="AE74" s="11" t="s">
        <v>78</v>
      </c>
      <c r="AF74" s="11" t="s">
        <v>78</v>
      </c>
      <c r="AG74" s="12"/>
      <c r="AH74" s="11" t="s">
        <v>78</v>
      </c>
      <c r="AI74" s="11" t="s">
        <v>78</v>
      </c>
      <c r="AJ74" s="11" t="b">
        <v>0</v>
      </c>
      <c r="AK74" s="11" t="s">
        <v>1116</v>
      </c>
      <c r="AL74" s="11" t="b">
        <v>0</v>
      </c>
      <c r="AM74" s="11" t="b">
        <v>0</v>
      </c>
      <c r="AN74" s="11" t="b">
        <v>0</v>
      </c>
      <c r="AO74" s="11" t="b">
        <v>0</v>
      </c>
      <c r="AP74" s="11" t="b">
        <v>0</v>
      </c>
      <c r="AQ74" s="11" t="s">
        <v>84</v>
      </c>
      <c r="AR74" s="11" t="b">
        <v>0</v>
      </c>
      <c r="AS74" s="11" t="s">
        <v>734</v>
      </c>
      <c r="AT74" s="11" t="s">
        <v>78</v>
      </c>
      <c r="AU74" s="11" t="s">
        <v>78</v>
      </c>
      <c r="AV74" s="12">
        <v>44861</v>
      </c>
      <c r="AW74" s="11" t="s">
        <v>85</v>
      </c>
      <c r="AX74" s="11" t="s">
        <v>86</v>
      </c>
      <c r="AY74" s="11" t="s">
        <v>87</v>
      </c>
      <c r="AZ74" s="11" t="b">
        <v>0</v>
      </c>
      <c r="BA74" s="11">
        <v>0</v>
      </c>
      <c r="BB74" s="11">
        <v>0</v>
      </c>
      <c r="BC74" s="28"/>
      <c r="BD74" s="11">
        <v>0</v>
      </c>
      <c r="BE74" s="28"/>
      <c r="BF74" s="54">
        <v>0</v>
      </c>
      <c r="BG74" s="28">
        <v>0</v>
      </c>
      <c r="BH74" s="28">
        <v>83.15</v>
      </c>
      <c r="BI74" s="28">
        <v>83.15</v>
      </c>
      <c r="BJ74" s="28">
        <v>91.14</v>
      </c>
      <c r="BK74" s="30">
        <f t="shared" si="9"/>
        <v>0</v>
      </c>
      <c r="BL74" s="62">
        <f t="shared" si="10"/>
        <v>0</v>
      </c>
      <c r="BM74" s="28">
        <v>14.97</v>
      </c>
      <c r="BN74" s="13">
        <v>0</v>
      </c>
      <c r="BO74" s="11" t="s">
        <v>6675</v>
      </c>
      <c r="BP74" s="11" t="s">
        <v>6657</v>
      </c>
      <c r="BQ74" s="11" t="s">
        <v>4101</v>
      </c>
      <c r="BR74" s="11" t="s">
        <v>504</v>
      </c>
      <c r="BS74" s="11" t="s">
        <v>4126</v>
      </c>
      <c r="BT74" s="11" t="s">
        <v>4330</v>
      </c>
      <c r="BU74" s="11" t="s">
        <v>4330</v>
      </c>
      <c r="BV74" s="11" t="s">
        <v>6660</v>
      </c>
      <c r="BW74" s="11" t="s">
        <v>6676</v>
      </c>
      <c r="BX74" s="11" t="s">
        <v>4138</v>
      </c>
      <c r="BY74" s="11">
        <v>0</v>
      </c>
      <c r="BZ74" s="11">
        <v>0</v>
      </c>
      <c r="CA74" s="11">
        <v>0</v>
      </c>
      <c r="CB74" s="11">
        <v>0</v>
      </c>
      <c r="CC74" s="11">
        <v>0</v>
      </c>
      <c r="CD74" s="13">
        <v>0</v>
      </c>
    </row>
    <row r="75" spans="1:82" hidden="1" x14ac:dyDescent="0.25">
      <c r="A75" s="73" t="s">
        <v>1576</v>
      </c>
      <c r="B75" s="7" t="s">
        <v>1395</v>
      </c>
      <c r="C75" s="7" t="s">
        <v>1396</v>
      </c>
      <c r="D75" s="7" t="s">
        <v>999</v>
      </c>
      <c r="E75" s="7" t="s">
        <v>999</v>
      </c>
      <c r="F75" s="7" t="s">
        <v>64</v>
      </c>
      <c r="G75" s="7" t="s">
        <v>999</v>
      </c>
      <c r="H75" s="7" t="s">
        <v>281</v>
      </c>
      <c r="I75" s="7" t="s">
        <v>1397</v>
      </c>
      <c r="J75" s="7" t="s">
        <v>1406</v>
      </c>
      <c r="K75" s="16">
        <v>235.8</v>
      </c>
      <c r="L75" s="7" t="s">
        <v>67</v>
      </c>
      <c r="M75" s="7" t="s">
        <v>68</v>
      </c>
      <c r="N75" s="7" t="s">
        <v>69</v>
      </c>
      <c r="O75" s="8">
        <v>42074.350219907406</v>
      </c>
      <c r="P75" s="8">
        <v>45362.350219907406</v>
      </c>
      <c r="Q75" s="7" t="s">
        <v>70</v>
      </c>
      <c r="R75" s="8">
        <v>45362</v>
      </c>
      <c r="S75" s="7" t="s">
        <v>71</v>
      </c>
      <c r="T75" s="7" t="s">
        <v>104</v>
      </c>
      <c r="U75" s="7" t="s">
        <v>73</v>
      </c>
      <c r="V75" s="7" t="s">
        <v>73</v>
      </c>
      <c r="W75" s="7" t="s">
        <v>74</v>
      </c>
      <c r="X75" s="7" t="s">
        <v>106</v>
      </c>
      <c r="Y75" s="7" t="s">
        <v>1398</v>
      </c>
      <c r="Z75" s="7" t="s">
        <v>1577</v>
      </c>
      <c r="AA75" s="7" t="s">
        <v>78</v>
      </c>
      <c r="AB75" s="8"/>
      <c r="AC75" s="8"/>
      <c r="AD75" s="7"/>
      <c r="AE75" s="7" t="s">
        <v>78</v>
      </c>
      <c r="AF75" s="7" t="s">
        <v>78</v>
      </c>
      <c r="AG75" s="8"/>
      <c r="AH75" s="7" t="s">
        <v>1578</v>
      </c>
      <c r="AI75" s="7" t="s">
        <v>78</v>
      </c>
      <c r="AJ75" s="7" t="b">
        <v>0</v>
      </c>
      <c r="AK75" s="7" t="s">
        <v>1579</v>
      </c>
      <c r="AL75" s="7" t="b">
        <v>0</v>
      </c>
      <c r="AM75" s="7" t="b">
        <v>0</v>
      </c>
      <c r="AN75" s="7" t="b">
        <v>0</v>
      </c>
      <c r="AO75" s="7" t="b">
        <v>0</v>
      </c>
      <c r="AP75" s="7" t="b">
        <v>0</v>
      </c>
      <c r="AQ75" s="7" t="s">
        <v>84</v>
      </c>
      <c r="AR75" s="7" t="b">
        <v>0</v>
      </c>
      <c r="AS75" s="7" t="s">
        <v>355</v>
      </c>
      <c r="AT75" s="7" t="s">
        <v>78</v>
      </c>
      <c r="AU75" s="7" t="s">
        <v>78</v>
      </c>
      <c r="AV75" s="8">
        <v>42066</v>
      </c>
      <c r="AW75" s="7" t="s">
        <v>85</v>
      </c>
      <c r="AX75" s="7" t="s">
        <v>86</v>
      </c>
      <c r="AY75" s="7" t="s">
        <v>87</v>
      </c>
      <c r="AZ75" s="7" t="b">
        <v>0</v>
      </c>
      <c r="BA75" s="7">
        <v>3</v>
      </c>
      <c r="BB75" s="7">
        <v>2</v>
      </c>
      <c r="BC75" s="33">
        <v>88.6</v>
      </c>
      <c r="BD75" s="7">
        <v>0</v>
      </c>
      <c r="BE75" s="33"/>
      <c r="BF75" s="55">
        <v>0</v>
      </c>
      <c r="BG75" s="33">
        <v>0</v>
      </c>
      <c r="BH75" s="33">
        <v>235.8</v>
      </c>
      <c r="BI75" s="33">
        <v>235.8</v>
      </c>
      <c r="BJ75" s="33">
        <v>269.43</v>
      </c>
      <c r="BK75" s="30">
        <f t="shared" si="9"/>
        <v>0</v>
      </c>
      <c r="BL75" s="62">
        <f t="shared" si="10"/>
        <v>0</v>
      </c>
      <c r="BM75" s="33">
        <v>64.849999999999994</v>
      </c>
      <c r="BN75" s="9">
        <v>0</v>
      </c>
      <c r="BO75" s="7" t="s">
        <v>5093</v>
      </c>
      <c r="BP75" s="7" t="s">
        <v>5094</v>
      </c>
      <c r="BQ75" s="7" t="s">
        <v>4101</v>
      </c>
      <c r="BR75" s="7" t="s">
        <v>504</v>
      </c>
      <c r="BS75" s="7" t="s">
        <v>4203</v>
      </c>
      <c r="BT75" s="7" t="s">
        <v>5095</v>
      </c>
      <c r="BU75" s="7" t="s">
        <v>78</v>
      </c>
      <c r="BV75" s="7" t="s">
        <v>5096</v>
      </c>
      <c r="BW75" s="7" t="s">
        <v>5097</v>
      </c>
      <c r="BX75" s="7" t="s">
        <v>4138</v>
      </c>
      <c r="BY75" s="7">
        <v>0</v>
      </c>
      <c r="BZ75" s="7">
        <v>0</v>
      </c>
      <c r="CA75" s="7">
        <v>0</v>
      </c>
      <c r="CB75" s="7">
        <v>0</v>
      </c>
      <c r="CC75" s="7">
        <v>2</v>
      </c>
      <c r="CD75" s="9">
        <v>0</v>
      </c>
    </row>
    <row r="76" spans="1:82" hidden="1" x14ac:dyDescent="0.25">
      <c r="A76" s="73" t="s">
        <v>998</v>
      </c>
      <c r="B76" s="7" t="s">
        <v>61</v>
      </c>
      <c r="C76" s="7" t="s">
        <v>62</v>
      </c>
      <c r="D76" s="7" t="s">
        <v>999</v>
      </c>
      <c r="E76" s="7" t="s">
        <v>999</v>
      </c>
      <c r="F76" s="7" t="s">
        <v>64</v>
      </c>
      <c r="G76" s="7" t="s">
        <v>999</v>
      </c>
      <c r="H76" s="7" t="s">
        <v>281</v>
      </c>
      <c r="I76" s="7" t="s">
        <v>66</v>
      </c>
      <c r="J76" s="7" t="s">
        <v>282</v>
      </c>
      <c r="K76" s="7">
        <v>273.54000000000002</v>
      </c>
      <c r="L76" s="7" t="s">
        <v>67</v>
      </c>
      <c r="M76" s="7" t="s">
        <v>68</v>
      </c>
      <c r="N76" s="7" t="s">
        <v>69</v>
      </c>
      <c r="O76" s="8">
        <v>45139.593402777777</v>
      </c>
      <c r="P76" s="8">
        <v>45505.309131944443</v>
      </c>
      <c r="Q76" s="7" t="s">
        <v>70</v>
      </c>
      <c r="R76" s="8">
        <v>45505</v>
      </c>
      <c r="S76" s="7" t="s">
        <v>71</v>
      </c>
      <c r="T76" s="7" t="s">
        <v>104</v>
      </c>
      <c r="U76" s="7" t="s">
        <v>73</v>
      </c>
      <c r="V76" s="7" t="s">
        <v>73</v>
      </c>
      <c r="W76" s="7" t="s">
        <v>287</v>
      </c>
      <c r="X76" s="7" t="s">
        <v>75</v>
      </c>
      <c r="Y76" s="7" t="s">
        <v>76</v>
      </c>
      <c r="Z76" s="7" t="s">
        <v>1000</v>
      </c>
      <c r="AA76" s="7" t="s">
        <v>78</v>
      </c>
      <c r="AB76" s="8"/>
      <c r="AC76" s="8"/>
      <c r="AD76" s="7"/>
      <c r="AE76" s="7" t="s">
        <v>78</v>
      </c>
      <c r="AF76" s="7" t="s">
        <v>78</v>
      </c>
      <c r="AG76" s="8"/>
      <c r="AH76" s="7" t="s">
        <v>1001</v>
      </c>
      <c r="AI76" s="7" t="s">
        <v>78</v>
      </c>
      <c r="AJ76" s="7" t="b">
        <v>0</v>
      </c>
      <c r="AK76" s="7" t="s">
        <v>1002</v>
      </c>
      <c r="AL76" s="7" t="b">
        <v>0</v>
      </c>
      <c r="AM76" s="7" t="b">
        <v>0</v>
      </c>
      <c r="AN76" s="7" t="b">
        <v>0</v>
      </c>
      <c r="AO76" s="7" t="b">
        <v>0</v>
      </c>
      <c r="AP76" s="7" t="b">
        <v>0</v>
      </c>
      <c r="AQ76" s="7" t="s">
        <v>84</v>
      </c>
      <c r="AR76" s="7" t="b">
        <v>0</v>
      </c>
      <c r="AS76" s="7" t="s">
        <v>710</v>
      </c>
      <c r="AT76" s="7" t="s">
        <v>78</v>
      </c>
      <c r="AU76" s="7" t="s">
        <v>78</v>
      </c>
      <c r="AV76" s="8">
        <v>45119</v>
      </c>
      <c r="AW76" s="7" t="s">
        <v>85</v>
      </c>
      <c r="AX76" s="7" t="s">
        <v>86</v>
      </c>
      <c r="AY76" s="7" t="s">
        <v>87</v>
      </c>
      <c r="AZ76" s="7" t="b">
        <v>0</v>
      </c>
      <c r="BA76" s="7">
        <v>0</v>
      </c>
      <c r="BB76" s="7">
        <v>0</v>
      </c>
      <c r="BC76" s="33"/>
      <c r="BD76" s="7">
        <v>0</v>
      </c>
      <c r="BE76" s="33"/>
      <c r="BF76" s="55">
        <v>0</v>
      </c>
      <c r="BG76" s="33">
        <v>0</v>
      </c>
      <c r="BH76" s="33">
        <v>273.54000000000002</v>
      </c>
      <c r="BI76" s="33">
        <v>273.54000000000002</v>
      </c>
      <c r="BJ76" s="33">
        <v>299.44</v>
      </c>
      <c r="BK76" s="30">
        <f t="shared" si="9"/>
        <v>0</v>
      </c>
      <c r="BL76" s="62">
        <f t="shared" si="10"/>
        <v>0</v>
      </c>
      <c r="BM76" s="33">
        <v>65.64</v>
      </c>
      <c r="BN76" s="9">
        <v>0</v>
      </c>
      <c r="BO76" s="11" t="s">
        <v>5093</v>
      </c>
      <c r="BP76" s="11" t="s">
        <v>5094</v>
      </c>
      <c r="BQ76" s="11" t="s">
        <v>4101</v>
      </c>
      <c r="BR76" s="11" t="s">
        <v>504</v>
      </c>
      <c r="BS76" s="11" t="s">
        <v>4203</v>
      </c>
      <c r="BT76" s="11" t="s">
        <v>5095</v>
      </c>
      <c r="BU76" s="11" t="s">
        <v>78</v>
      </c>
      <c r="BV76" s="11" t="s">
        <v>5096</v>
      </c>
      <c r="BW76" s="11" t="s">
        <v>5097</v>
      </c>
      <c r="BX76" s="11" t="s">
        <v>4138</v>
      </c>
      <c r="BY76" s="11">
        <v>0</v>
      </c>
      <c r="BZ76" s="11">
        <v>0</v>
      </c>
      <c r="CA76" s="11">
        <v>0</v>
      </c>
      <c r="CB76" s="11">
        <v>0</v>
      </c>
      <c r="CC76" s="11">
        <v>0</v>
      </c>
      <c r="CD76" s="13">
        <v>0</v>
      </c>
    </row>
    <row r="77" spans="1:82" hidden="1" x14ac:dyDescent="0.25">
      <c r="A77" s="73" t="s">
        <v>3258</v>
      </c>
      <c r="B77" s="7" t="s">
        <v>3060</v>
      </c>
      <c r="C77" s="7" t="s">
        <v>3061</v>
      </c>
      <c r="D77" s="7" t="s">
        <v>3259</v>
      </c>
      <c r="E77" s="7" t="s">
        <v>3259</v>
      </c>
      <c r="F77" s="7" t="s">
        <v>64</v>
      </c>
      <c r="G77" s="7" t="s">
        <v>3259</v>
      </c>
      <c r="H77" s="7" t="s">
        <v>2330</v>
      </c>
      <c r="I77" s="7" t="s">
        <v>3063</v>
      </c>
      <c r="J77" s="7" t="s">
        <v>3253</v>
      </c>
      <c r="K77" s="7">
        <v>557.46</v>
      </c>
      <c r="L77" s="7" t="s">
        <v>67</v>
      </c>
      <c r="M77" s="7" t="s">
        <v>68</v>
      </c>
      <c r="N77" s="7" t="s">
        <v>69</v>
      </c>
      <c r="O77" s="8">
        <v>41102</v>
      </c>
      <c r="P77" s="8">
        <v>45485.521122685182</v>
      </c>
      <c r="Q77" s="7" t="s">
        <v>70</v>
      </c>
      <c r="R77" s="8">
        <v>45485</v>
      </c>
      <c r="S77" s="7" t="s">
        <v>71</v>
      </c>
      <c r="T77" s="7" t="s">
        <v>104</v>
      </c>
      <c r="U77" s="7" t="s">
        <v>73</v>
      </c>
      <c r="V77" s="7" t="s">
        <v>73</v>
      </c>
      <c r="W77" s="7" t="s">
        <v>74</v>
      </c>
      <c r="X77" s="7" t="s">
        <v>115</v>
      </c>
      <c r="Y77" s="7" t="s">
        <v>3260</v>
      </c>
      <c r="Z77" s="7" t="s">
        <v>3261</v>
      </c>
      <c r="AA77" s="7" t="s">
        <v>78</v>
      </c>
      <c r="AB77" s="8"/>
      <c r="AC77" s="8"/>
      <c r="AD77" s="7"/>
      <c r="AE77" s="7" t="s">
        <v>78</v>
      </c>
      <c r="AF77" s="7" t="s">
        <v>78</v>
      </c>
      <c r="AG77" s="8"/>
      <c r="AH77" s="7" t="s">
        <v>3262</v>
      </c>
      <c r="AI77" s="7" t="s">
        <v>78</v>
      </c>
      <c r="AJ77" s="7" t="b">
        <v>0</v>
      </c>
      <c r="AK77" s="7" t="s">
        <v>3263</v>
      </c>
      <c r="AL77" s="7" t="b">
        <v>1</v>
      </c>
      <c r="AM77" s="7" t="b">
        <v>0</v>
      </c>
      <c r="AN77" s="7" t="b">
        <v>0</v>
      </c>
      <c r="AO77" s="7" t="b">
        <v>0</v>
      </c>
      <c r="AP77" s="7" t="b">
        <v>0</v>
      </c>
      <c r="AQ77" s="7" t="s">
        <v>84</v>
      </c>
      <c r="AR77" s="7" t="b">
        <v>0</v>
      </c>
      <c r="AS77" s="7" t="s">
        <v>1700</v>
      </c>
      <c r="AT77" s="7" t="s">
        <v>2695</v>
      </c>
      <c r="AU77" s="7" t="s">
        <v>78</v>
      </c>
      <c r="AV77" s="8">
        <v>41130</v>
      </c>
      <c r="AW77" s="7" t="s">
        <v>85</v>
      </c>
      <c r="AX77" s="7" t="s">
        <v>86</v>
      </c>
      <c r="AY77" s="7" t="s">
        <v>87</v>
      </c>
      <c r="AZ77" s="7" t="b">
        <v>0</v>
      </c>
      <c r="BA77" s="7">
        <v>0</v>
      </c>
      <c r="BB77" s="7">
        <v>0</v>
      </c>
      <c r="BC77" s="33"/>
      <c r="BD77" s="7">
        <v>0</v>
      </c>
      <c r="BE77" s="33"/>
      <c r="BF77" s="55">
        <v>0</v>
      </c>
      <c r="BG77" s="33">
        <v>0</v>
      </c>
      <c r="BH77" s="33">
        <v>557.46</v>
      </c>
      <c r="BI77" s="33">
        <v>557.46</v>
      </c>
      <c r="BJ77" s="33">
        <v>602.9</v>
      </c>
      <c r="BK77" s="30">
        <f t="shared" si="9"/>
        <v>0</v>
      </c>
      <c r="BL77" s="62">
        <f t="shared" si="10"/>
        <v>0</v>
      </c>
      <c r="BM77" s="33">
        <v>111.49</v>
      </c>
      <c r="BN77" s="9">
        <v>0</v>
      </c>
      <c r="BO77" s="7" t="s">
        <v>4486</v>
      </c>
      <c r="BP77" s="7" t="s">
        <v>4487</v>
      </c>
      <c r="BQ77" s="7" t="s">
        <v>4101</v>
      </c>
      <c r="BR77" s="7" t="s">
        <v>504</v>
      </c>
      <c r="BS77" s="7" t="s">
        <v>4126</v>
      </c>
      <c r="BT77" s="7" t="s">
        <v>4488</v>
      </c>
      <c r="BU77" s="7" t="s">
        <v>4489</v>
      </c>
      <c r="BV77" s="7" t="s">
        <v>4490</v>
      </c>
      <c r="BW77" s="7" t="s">
        <v>4491</v>
      </c>
      <c r="BX77" s="7" t="s">
        <v>4492</v>
      </c>
      <c r="BY77" s="7">
        <v>0</v>
      </c>
      <c r="BZ77" s="7">
        <v>0</v>
      </c>
      <c r="CA77" s="7">
        <v>0</v>
      </c>
      <c r="CB77" s="7">
        <v>0</v>
      </c>
      <c r="CC77" s="7">
        <v>0</v>
      </c>
      <c r="CD77" s="9">
        <v>0</v>
      </c>
    </row>
    <row r="78" spans="1:82" hidden="1" x14ac:dyDescent="0.25">
      <c r="A78" s="72" t="s">
        <v>3610</v>
      </c>
      <c r="B78" s="11" t="s">
        <v>1066</v>
      </c>
      <c r="C78" s="11" t="s">
        <v>1067</v>
      </c>
      <c r="D78" s="11" t="s">
        <v>3585</v>
      </c>
      <c r="E78" s="11" t="s">
        <v>3585</v>
      </c>
      <c r="F78" s="11" t="s">
        <v>1552</v>
      </c>
      <c r="G78" s="11" t="s">
        <v>3585</v>
      </c>
      <c r="H78" s="11" t="s">
        <v>2330</v>
      </c>
      <c r="I78" s="11" t="s">
        <v>1069</v>
      </c>
      <c r="J78" s="11" t="s">
        <v>2516</v>
      </c>
      <c r="K78" s="11">
        <v>721.91</v>
      </c>
      <c r="L78" s="11" t="s">
        <v>67</v>
      </c>
      <c r="M78" s="11" t="s">
        <v>3402</v>
      </c>
      <c r="N78" s="11" t="s">
        <v>3418</v>
      </c>
      <c r="O78" s="12">
        <v>43630.564317129632</v>
      </c>
      <c r="P78" s="12">
        <v>45457.564317129632</v>
      </c>
      <c r="Q78" s="11" t="s">
        <v>70</v>
      </c>
      <c r="R78" s="12">
        <v>45457</v>
      </c>
      <c r="S78" s="11" t="s">
        <v>71</v>
      </c>
      <c r="T78" s="11" t="s">
        <v>104</v>
      </c>
      <c r="U78" s="11" t="s">
        <v>3387</v>
      </c>
      <c r="V78" s="11" t="s">
        <v>3387</v>
      </c>
      <c r="W78" s="11" t="s">
        <v>74</v>
      </c>
      <c r="X78" s="11" t="s">
        <v>75</v>
      </c>
      <c r="Y78" s="11" t="s">
        <v>1071</v>
      </c>
      <c r="Z78" s="11" t="s">
        <v>3611</v>
      </c>
      <c r="AA78" s="11" t="s">
        <v>78</v>
      </c>
      <c r="AB78" s="12"/>
      <c r="AC78" s="12"/>
      <c r="AD78" s="11"/>
      <c r="AE78" s="11" t="s">
        <v>78</v>
      </c>
      <c r="AF78" s="11" t="s">
        <v>78</v>
      </c>
      <c r="AG78" s="12"/>
      <c r="AH78" s="11" t="s">
        <v>78</v>
      </c>
      <c r="AI78" s="11" t="s">
        <v>78</v>
      </c>
      <c r="AJ78" s="11" t="b">
        <v>0</v>
      </c>
      <c r="AK78" s="11" t="s">
        <v>4004</v>
      </c>
      <c r="AL78" s="11" t="b">
        <v>0</v>
      </c>
      <c r="AM78" s="11" t="b">
        <v>0</v>
      </c>
      <c r="AN78" s="11" t="b">
        <v>0</v>
      </c>
      <c r="AO78" s="11" t="b">
        <v>0</v>
      </c>
      <c r="AP78" s="11" t="b">
        <v>0</v>
      </c>
      <c r="AQ78" s="11" t="s">
        <v>84</v>
      </c>
      <c r="AR78" s="11" t="b">
        <v>0</v>
      </c>
      <c r="AS78" s="11" t="s">
        <v>2437</v>
      </c>
      <c r="AT78" s="11" t="s">
        <v>78</v>
      </c>
      <c r="AU78" s="11" t="s">
        <v>78</v>
      </c>
      <c r="AV78" s="12">
        <v>43649</v>
      </c>
      <c r="AW78" s="11" t="s">
        <v>85</v>
      </c>
      <c r="AX78" s="11" t="s">
        <v>86</v>
      </c>
      <c r="AY78" s="11" t="s">
        <v>87</v>
      </c>
      <c r="AZ78" s="11" t="b">
        <v>0</v>
      </c>
      <c r="BA78" s="11">
        <v>2</v>
      </c>
      <c r="BB78" s="11">
        <v>2</v>
      </c>
      <c r="BC78" s="28">
        <v>2111.02</v>
      </c>
      <c r="BD78" s="11">
        <v>0</v>
      </c>
      <c r="BE78" s="28"/>
      <c r="BF78" s="54">
        <v>0</v>
      </c>
      <c r="BG78" s="28">
        <v>0</v>
      </c>
      <c r="BH78" s="28">
        <v>721.91</v>
      </c>
      <c r="BI78" s="28">
        <v>721.91</v>
      </c>
      <c r="BJ78" s="28">
        <v>787.83</v>
      </c>
      <c r="BK78" s="30">
        <f t="shared" si="9"/>
        <v>0</v>
      </c>
      <c r="BL78" s="62">
        <f t="shared" si="10"/>
        <v>0</v>
      </c>
      <c r="BM78" s="28">
        <v>72.19</v>
      </c>
      <c r="BN78" s="13">
        <v>0</v>
      </c>
      <c r="BO78" s="11" t="s">
        <v>6050</v>
      </c>
      <c r="BP78" s="11" t="s">
        <v>6051</v>
      </c>
      <c r="BQ78" s="11" t="s">
        <v>4393</v>
      </c>
      <c r="BR78" s="11" t="s">
        <v>6052</v>
      </c>
      <c r="BS78" s="11" t="s">
        <v>6053</v>
      </c>
      <c r="BT78" s="11" t="s">
        <v>4110</v>
      </c>
      <c r="BU78" s="11" t="s">
        <v>6054</v>
      </c>
      <c r="BV78" s="11" t="s">
        <v>6055</v>
      </c>
      <c r="BW78" s="11" t="s">
        <v>6056</v>
      </c>
      <c r="BX78" s="11" t="s">
        <v>4585</v>
      </c>
      <c r="BY78" s="11">
        <v>0</v>
      </c>
      <c r="BZ78" s="11">
        <v>0</v>
      </c>
      <c r="CA78" s="11">
        <v>0</v>
      </c>
      <c r="CB78" s="11">
        <v>0</v>
      </c>
      <c r="CC78" s="11">
        <v>0</v>
      </c>
      <c r="CD78" s="13">
        <v>0</v>
      </c>
    </row>
    <row r="79" spans="1:82" hidden="1" x14ac:dyDescent="0.25">
      <c r="A79" s="73" t="s">
        <v>3898</v>
      </c>
      <c r="B79" s="7" t="s">
        <v>1066</v>
      </c>
      <c r="C79" s="7" t="s">
        <v>1067</v>
      </c>
      <c r="D79" s="7" t="s">
        <v>3585</v>
      </c>
      <c r="E79" s="7" t="s">
        <v>3585</v>
      </c>
      <c r="F79" s="7" t="s">
        <v>1552</v>
      </c>
      <c r="G79" s="7" t="s">
        <v>3585</v>
      </c>
      <c r="H79" s="7" t="s">
        <v>2330</v>
      </c>
      <c r="I79" s="7" t="s">
        <v>1126</v>
      </c>
      <c r="J79" s="7" t="s">
        <v>3899</v>
      </c>
      <c r="K79" s="7">
        <v>11.89</v>
      </c>
      <c r="L79" s="7" t="s">
        <v>67</v>
      </c>
      <c r="M79" s="7" t="s">
        <v>3402</v>
      </c>
      <c r="N79" s="7" t="s">
        <v>3418</v>
      </c>
      <c r="O79" s="8">
        <v>43732.54246527778</v>
      </c>
      <c r="P79" s="8">
        <v>45559.54246527778</v>
      </c>
      <c r="Q79" s="7" t="s">
        <v>70</v>
      </c>
      <c r="R79" s="8">
        <v>45559</v>
      </c>
      <c r="S79" s="7" t="s">
        <v>71</v>
      </c>
      <c r="T79" s="7" t="s">
        <v>104</v>
      </c>
      <c r="U79" s="7" t="s">
        <v>3387</v>
      </c>
      <c r="V79" s="7" t="s">
        <v>3387</v>
      </c>
      <c r="W79" s="7" t="s">
        <v>74</v>
      </c>
      <c r="X79" s="7" t="s">
        <v>75</v>
      </c>
      <c r="Y79" s="7" t="s">
        <v>1127</v>
      </c>
      <c r="Z79" s="7" t="s">
        <v>3900</v>
      </c>
      <c r="AA79" s="7" t="s">
        <v>78</v>
      </c>
      <c r="AB79" s="8"/>
      <c r="AC79" s="8"/>
      <c r="AD79" s="7"/>
      <c r="AE79" s="7" t="s">
        <v>78</v>
      </c>
      <c r="AF79" s="7" t="s">
        <v>78</v>
      </c>
      <c r="AG79" s="8"/>
      <c r="AH79" s="7" t="s">
        <v>78</v>
      </c>
      <c r="AI79" s="7" t="s">
        <v>78</v>
      </c>
      <c r="AJ79" s="7" t="b">
        <v>0</v>
      </c>
      <c r="AK79" s="7" t="s">
        <v>4007</v>
      </c>
      <c r="AL79" s="7" t="b">
        <v>0</v>
      </c>
      <c r="AM79" s="7" t="b">
        <v>0</v>
      </c>
      <c r="AN79" s="7" t="b">
        <v>0</v>
      </c>
      <c r="AO79" s="7" t="b">
        <v>0</v>
      </c>
      <c r="AP79" s="7" t="b">
        <v>0</v>
      </c>
      <c r="AQ79" s="7" t="s">
        <v>84</v>
      </c>
      <c r="AR79" s="7" t="b">
        <v>0</v>
      </c>
      <c r="AS79" s="7" t="s">
        <v>2437</v>
      </c>
      <c r="AT79" s="7" t="s">
        <v>78</v>
      </c>
      <c r="AU79" s="7" t="s">
        <v>78</v>
      </c>
      <c r="AV79" s="8">
        <v>43733</v>
      </c>
      <c r="AW79" s="7" t="s">
        <v>85</v>
      </c>
      <c r="AX79" s="7" t="s">
        <v>86</v>
      </c>
      <c r="AY79" s="7" t="s">
        <v>87</v>
      </c>
      <c r="AZ79" s="7" t="b">
        <v>0</v>
      </c>
      <c r="BA79" s="7">
        <v>0</v>
      </c>
      <c r="BB79" s="7">
        <v>0</v>
      </c>
      <c r="BC79" s="33"/>
      <c r="BD79" s="7">
        <v>0</v>
      </c>
      <c r="BE79" s="33"/>
      <c r="BF79" s="55">
        <v>0</v>
      </c>
      <c r="BG79" s="33">
        <v>0</v>
      </c>
      <c r="BH79" s="33">
        <v>11.89</v>
      </c>
      <c r="BI79" s="33">
        <v>11.01</v>
      </c>
      <c r="BJ79" s="33">
        <v>17.309999999999999</v>
      </c>
      <c r="BK79" s="30">
        <f t="shared" si="9"/>
        <v>0.88000000000000078</v>
      </c>
      <c r="BL79" s="62">
        <f t="shared" si="10"/>
        <v>7.401177460050469E-2</v>
      </c>
      <c r="BM79" s="33">
        <v>1.1000000000000001</v>
      </c>
      <c r="BN79" s="9">
        <v>0</v>
      </c>
      <c r="BO79" s="7" t="s">
        <v>6050</v>
      </c>
      <c r="BP79" s="7" t="s">
        <v>6051</v>
      </c>
      <c r="BQ79" s="7" t="s">
        <v>4393</v>
      </c>
      <c r="BR79" s="7" t="s">
        <v>6052</v>
      </c>
      <c r="BS79" s="7" t="s">
        <v>6053</v>
      </c>
      <c r="BT79" s="7" t="s">
        <v>4110</v>
      </c>
      <c r="BU79" s="7" t="s">
        <v>6054</v>
      </c>
      <c r="BV79" s="7" t="s">
        <v>6055</v>
      </c>
      <c r="BW79" s="7" t="s">
        <v>6056</v>
      </c>
      <c r="BX79" s="7" t="s">
        <v>4585</v>
      </c>
      <c r="BY79" s="7">
        <v>0</v>
      </c>
      <c r="BZ79" s="7">
        <v>0</v>
      </c>
      <c r="CA79" s="7">
        <v>0</v>
      </c>
      <c r="CB79" s="7">
        <v>0</v>
      </c>
      <c r="CC79" s="7">
        <v>0</v>
      </c>
      <c r="CD79" s="9">
        <v>0</v>
      </c>
    </row>
    <row r="80" spans="1:82" hidden="1" x14ac:dyDescent="0.25">
      <c r="A80" s="73" t="s">
        <v>3887</v>
      </c>
      <c r="B80" s="7" t="s">
        <v>1066</v>
      </c>
      <c r="C80" s="7" t="s">
        <v>1067</v>
      </c>
      <c r="D80" s="7" t="s">
        <v>3585</v>
      </c>
      <c r="E80" s="7" t="s">
        <v>3585</v>
      </c>
      <c r="F80" s="7" t="s">
        <v>1552</v>
      </c>
      <c r="G80" s="7" t="s">
        <v>3585</v>
      </c>
      <c r="H80" s="7" t="s">
        <v>2330</v>
      </c>
      <c r="I80" s="7" t="s">
        <v>1126</v>
      </c>
      <c r="J80" s="7" t="s">
        <v>2576</v>
      </c>
      <c r="K80" s="7">
        <v>11.83</v>
      </c>
      <c r="L80" s="7" t="s">
        <v>67</v>
      </c>
      <c r="M80" s="7" t="s">
        <v>3402</v>
      </c>
      <c r="N80" s="7" t="s">
        <v>3418</v>
      </c>
      <c r="O80" s="8">
        <v>43843.546377314815</v>
      </c>
      <c r="P80" s="8">
        <v>45304.546377314815</v>
      </c>
      <c r="Q80" s="7" t="s">
        <v>70</v>
      </c>
      <c r="R80" s="8">
        <v>45304</v>
      </c>
      <c r="S80" s="7" t="s">
        <v>71</v>
      </c>
      <c r="T80" s="7" t="s">
        <v>104</v>
      </c>
      <c r="U80" s="7" t="s">
        <v>3387</v>
      </c>
      <c r="V80" s="7" t="s">
        <v>3387</v>
      </c>
      <c r="W80" s="7" t="s">
        <v>74</v>
      </c>
      <c r="X80" s="7" t="s">
        <v>75</v>
      </c>
      <c r="Y80" s="7" t="s">
        <v>1127</v>
      </c>
      <c r="Z80" s="7" t="s">
        <v>3888</v>
      </c>
      <c r="AA80" s="7" t="s">
        <v>3889</v>
      </c>
      <c r="AB80" s="8"/>
      <c r="AC80" s="8"/>
      <c r="AD80" s="7"/>
      <c r="AE80" s="7" t="s">
        <v>78</v>
      </c>
      <c r="AF80" s="7" t="s">
        <v>78</v>
      </c>
      <c r="AG80" s="8"/>
      <c r="AH80" s="7" t="s">
        <v>78</v>
      </c>
      <c r="AI80" s="7" t="s">
        <v>78</v>
      </c>
      <c r="AJ80" s="7" t="b">
        <v>0</v>
      </c>
      <c r="AK80" s="7" t="s">
        <v>4063</v>
      </c>
      <c r="AL80" s="7" t="b">
        <v>0</v>
      </c>
      <c r="AM80" s="7" t="b">
        <v>0</v>
      </c>
      <c r="AN80" s="7" t="b">
        <v>0</v>
      </c>
      <c r="AO80" s="7" t="b">
        <v>0</v>
      </c>
      <c r="AP80" s="7" t="b">
        <v>0</v>
      </c>
      <c r="AQ80" s="7" t="s">
        <v>84</v>
      </c>
      <c r="AR80" s="7" t="b">
        <v>0</v>
      </c>
      <c r="AS80" s="7" t="s">
        <v>2437</v>
      </c>
      <c r="AT80" s="7" t="s">
        <v>78</v>
      </c>
      <c r="AU80" s="7" t="s">
        <v>78</v>
      </c>
      <c r="AV80" s="8">
        <v>43857</v>
      </c>
      <c r="AW80" s="7" t="s">
        <v>85</v>
      </c>
      <c r="AX80" s="7" t="s">
        <v>86</v>
      </c>
      <c r="AY80" s="7" t="s">
        <v>87</v>
      </c>
      <c r="AZ80" s="7" t="b">
        <v>0</v>
      </c>
      <c r="BA80" s="7">
        <v>0</v>
      </c>
      <c r="BB80" s="7">
        <v>0</v>
      </c>
      <c r="BC80" s="33"/>
      <c r="BD80" s="7">
        <v>0</v>
      </c>
      <c r="BE80" s="33"/>
      <c r="BF80" s="55">
        <v>0</v>
      </c>
      <c r="BG80" s="33">
        <v>0</v>
      </c>
      <c r="BH80" s="33">
        <v>11.83</v>
      </c>
      <c r="BI80" s="33">
        <v>11.83</v>
      </c>
      <c r="BJ80" s="33">
        <v>18.21</v>
      </c>
      <c r="BK80" s="30">
        <f t="shared" si="9"/>
        <v>0</v>
      </c>
      <c r="BL80" s="62">
        <f t="shared" si="10"/>
        <v>0</v>
      </c>
      <c r="BM80" s="33">
        <v>1.18</v>
      </c>
      <c r="BN80" s="9">
        <v>0</v>
      </c>
      <c r="BO80" s="11" t="s">
        <v>6050</v>
      </c>
      <c r="BP80" s="11" t="s">
        <v>6051</v>
      </c>
      <c r="BQ80" s="11" t="s">
        <v>4393</v>
      </c>
      <c r="BR80" s="11" t="s">
        <v>6052</v>
      </c>
      <c r="BS80" s="11" t="s">
        <v>6053</v>
      </c>
      <c r="BT80" s="11" t="s">
        <v>4110</v>
      </c>
      <c r="BU80" s="11" t="s">
        <v>6054</v>
      </c>
      <c r="BV80" s="11" t="s">
        <v>6055</v>
      </c>
      <c r="BW80" s="11" t="s">
        <v>6056</v>
      </c>
      <c r="BX80" s="11" t="s">
        <v>4585</v>
      </c>
      <c r="BY80" s="11">
        <v>0</v>
      </c>
      <c r="BZ80" s="11">
        <v>0</v>
      </c>
      <c r="CA80" s="11">
        <v>0</v>
      </c>
      <c r="CB80" s="11">
        <v>0</v>
      </c>
      <c r="CC80" s="11">
        <v>0</v>
      </c>
      <c r="CD80" s="13">
        <v>0</v>
      </c>
    </row>
    <row r="81" spans="1:82" hidden="1" x14ac:dyDescent="0.25">
      <c r="A81" s="73" t="s">
        <v>3890</v>
      </c>
      <c r="B81" s="7" t="s">
        <v>1066</v>
      </c>
      <c r="C81" s="7" t="s">
        <v>1067</v>
      </c>
      <c r="D81" s="7" t="s">
        <v>3585</v>
      </c>
      <c r="E81" s="7" t="s">
        <v>3585</v>
      </c>
      <c r="F81" s="7" t="s">
        <v>1552</v>
      </c>
      <c r="G81" s="7" t="s">
        <v>3585</v>
      </c>
      <c r="H81" s="7" t="s">
        <v>2330</v>
      </c>
      <c r="I81" s="7" t="s">
        <v>1126</v>
      </c>
      <c r="J81" s="7" t="s">
        <v>2576</v>
      </c>
      <c r="K81" s="7">
        <v>11.65</v>
      </c>
      <c r="L81" s="7" t="s">
        <v>67</v>
      </c>
      <c r="M81" s="7" t="s">
        <v>3402</v>
      </c>
      <c r="N81" s="7" t="s">
        <v>3418</v>
      </c>
      <c r="O81" s="8">
        <v>43866.415775462963</v>
      </c>
      <c r="P81" s="8">
        <v>45327.415775462963</v>
      </c>
      <c r="Q81" s="7" t="s">
        <v>70</v>
      </c>
      <c r="R81" s="8">
        <v>45327</v>
      </c>
      <c r="S81" s="7" t="s">
        <v>71</v>
      </c>
      <c r="T81" s="7" t="s">
        <v>104</v>
      </c>
      <c r="U81" s="7" t="s">
        <v>3387</v>
      </c>
      <c r="V81" s="7" t="s">
        <v>3387</v>
      </c>
      <c r="W81" s="7" t="s">
        <v>74</v>
      </c>
      <c r="X81" s="7" t="s">
        <v>75</v>
      </c>
      <c r="Y81" s="7" t="s">
        <v>1127</v>
      </c>
      <c r="Z81" s="7" t="s">
        <v>3891</v>
      </c>
      <c r="AA81" s="7" t="s">
        <v>3889</v>
      </c>
      <c r="AB81" s="8"/>
      <c r="AC81" s="8"/>
      <c r="AD81" s="7"/>
      <c r="AE81" s="7" t="s">
        <v>78</v>
      </c>
      <c r="AF81" s="7" t="s">
        <v>78</v>
      </c>
      <c r="AG81" s="8"/>
      <c r="AH81" s="7" t="s">
        <v>78</v>
      </c>
      <c r="AI81" s="7" t="s">
        <v>78</v>
      </c>
      <c r="AJ81" s="7" t="b">
        <v>0</v>
      </c>
      <c r="AK81" s="7" t="s">
        <v>4013</v>
      </c>
      <c r="AL81" s="7" t="b">
        <v>0</v>
      </c>
      <c r="AM81" s="7" t="b">
        <v>0</v>
      </c>
      <c r="AN81" s="7" t="b">
        <v>0</v>
      </c>
      <c r="AO81" s="7" t="b">
        <v>0</v>
      </c>
      <c r="AP81" s="7" t="b">
        <v>0</v>
      </c>
      <c r="AQ81" s="7" t="s">
        <v>84</v>
      </c>
      <c r="AR81" s="7" t="b">
        <v>0</v>
      </c>
      <c r="AS81" s="7" t="s">
        <v>1700</v>
      </c>
      <c r="AT81" s="7" t="s">
        <v>78</v>
      </c>
      <c r="AU81" s="7" t="s">
        <v>78</v>
      </c>
      <c r="AV81" s="8">
        <v>43873</v>
      </c>
      <c r="AW81" s="7" t="s">
        <v>85</v>
      </c>
      <c r="AX81" s="7" t="s">
        <v>86</v>
      </c>
      <c r="AY81" s="7" t="s">
        <v>87</v>
      </c>
      <c r="AZ81" s="7" t="b">
        <v>0</v>
      </c>
      <c r="BA81" s="7">
        <v>0</v>
      </c>
      <c r="BB81" s="7">
        <v>0</v>
      </c>
      <c r="BC81" s="33"/>
      <c r="BD81" s="7">
        <v>0</v>
      </c>
      <c r="BE81" s="33"/>
      <c r="BF81" s="55">
        <v>0</v>
      </c>
      <c r="BG81" s="33">
        <v>0</v>
      </c>
      <c r="BH81" s="33">
        <v>11.65</v>
      </c>
      <c r="BI81" s="33">
        <v>11.65</v>
      </c>
      <c r="BJ81" s="33">
        <v>18.010000000000002</v>
      </c>
      <c r="BK81" s="30">
        <f t="shared" si="9"/>
        <v>0</v>
      </c>
      <c r="BL81" s="62">
        <f t="shared" si="10"/>
        <v>0</v>
      </c>
      <c r="BM81" s="33">
        <v>1.1599999999999999</v>
      </c>
      <c r="BN81" s="9">
        <v>0</v>
      </c>
      <c r="BO81" s="7" t="s">
        <v>6050</v>
      </c>
      <c r="BP81" s="7" t="s">
        <v>6051</v>
      </c>
      <c r="BQ81" s="7" t="s">
        <v>4393</v>
      </c>
      <c r="BR81" s="7" t="s">
        <v>6052</v>
      </c>
      <c r="BS81" s="7" t="s">
        <v>6053</v>
      </c>
      <c r="BT81" s="7" t="s">
        <v>4110</v>
      </c>
      <c r="BU81" s="7" t="s">
        <v>6054</v>
      </c>
      <c r="BV81" s="7" t="s">
        <v>6055</v>
      </c>
      <c r="BW81" s="7" t="s">
        <v>6056</v>
      </c>
      <c r="BX81" s="7" t="s">
        <v>4585</v>
      </c>
      <c r="BY81" s="7">
        <v>0</v>
      </c>
      <c r="BZ81" s="7">
        <v>0</v>
      </c>
      <c r="CA81" s="7">
        <v>0</v>
      </c>
      <c r="CB81" s="7">
        <v>0</v>
      </c>
      <c r="CC81" s="7">
        <v>0</v>
      </c>
      <c r="CD81" s="9">
        <v>0</v>
      </c>
    </row>
    <row r="82" spans="1:82" hidden="1" x14ac:dyDescent="0.25">
      <c r="A82" s="73" t="s">
        <v>3892</v>
      </c>
      <c r="B82" s="7" t="s">
        <v>1066</v>
      </c>
      <c r="C82" s="7" t="s">
        <v>1067</v>
      </c>
      <c r="D82" s="7" t="s">
        <v>3585</v>
      </c>
      <c r="E82" s="7" t="s">
        <v>3585</v>
      </c>
      <c r="F82" s="7" t="s">
        <v>1552</v>
      </c>
      <c r="G82" s="7" t="s">
        <v>3585</v>
      </c>
      <c r="H82" s="7" t="s">
        <v>2330</v>
      </c>
      <c r="I82" s="7" t="s">
        <v>1126</v>
      </c>
      <c r="J82" s="7" t="s">
        <v>2576</v>
      </c>
      <c r="K82" s="7">
        <v>11.65</v>
      </c>
      <c r="L82" s="7" t="s">
        <v>67</v>
      </c>
      <c r="M82" s="7" t="s">
        <v>3402</v>
      </c>
      <c r="N82" s="7" t="s">
        <v>3418</v>
      </c>
      <c r="O82" s="8">
        <v>43886.615532407406</v>
      </c>
      <c r="P82" s="8">
        <v>45347.615532407406</v>
      </c>
      <c r="Q82" s="7" t="s">
        <v>70</v>
      </c>
      <c r="R82" s="8">
        <v>45347</v>
      </c>
      <c r="S82" s="7" t="s">
        <v>71</v>
      </c>
      <c r="T82" s="7" t="s">
        <v>104</v>
      </c>
      <c r="U82" s="7" t="s">
        <v>3387</v>
      </c>
      <c r="V82" s="7" t="s">
        <v>3387</v>
      </c>
      <c r="W82" s="7" t="s">
        <v>74</v>
      </c>
      <c r="X82" s="7" t="s">
        <v>75</v>
      </c>
      <c r="Y82" s="7" t="s">
        <v>1127</v>
      </c>
      <c r="Z82" s="7" t="s">
        <v>3893</v>
      </c>
      <c r="AA82" s="7" t="s">
        <v>78</v>
      </c>
      <c r="AB82" s="8"/>
      <c r="AC82" s="8"/>
      <c r="AD82" s="7"/>
      <c r="AE82" s="7" t="s">
        <v>78</v>
      </c>
      <c r="AF82" s="7" t="s">
        <v>78</v>
      </c>
      <c r="AG82" s="8"/>
      <c r="AH82" s="7" t="s">
        <v>78</v>
      </c>
      <c r="AI82" s="7" t="s">
        <v>78</v>
      </c>
      <c r="AJ82" s="7" t="b">
        <v>0</v>
      </c>
      <c r="AK82" s="7" t="s">
        <v>4014</v>
      </c>
      <c r="AL82" s="7" t="b">
        <v>0</v>
      </c>
      <c r="AM82" s="7" t="b">
        <v>0</v>
      </c>
      <c r="AN82" s="7" t="b">
        <v>0</v>
      </c>
      <c r="AO82" s="7" t="b">
        <v>0</v>
      </c>
      <c r="AP82" s="7" t="b">
        <v>0</v>
      </c>
      <c r="AQ82" s="7" t="s">
        <v>84</v>
      </c>
      <c r="AR82" s="7" t="b">
        <v>0</v>
      </c>
      <c r="AS82" s="7" t="s">
        <v>1700</v>
      </c>
      <c r="AT82" s="7" t="s">
        <v>78</v>
      </c>
      <c r="AU82" s="7" t="s">
        <v>78</v>
      </c>
      <c r="AV82" s="8">
        <v>43886</v>
      </c>
      <c r="AW82" s="7" t="s">
        <v>85</v>
      </c>
      <c r="AX82" s="7" t="s">
        <v>86</v>
      </c>
      <c r="AY82" s="7" t="s">
        <v>87</v>
      </c>
      <c r="AZ82" s="7" t="b">
        <v>0</v>
      </c>
      <c r="BA82" s="7">
        <v>0</v>
      </c>
      <c r="BB82" s="7">
        <v>0</v>
      </c>
      <c r="BC82" s="33"/>
      <c r="BD82" s="7">
        <v>0</v>
      </c>
      <c r="BE82" s="33"/>
      <c r="BF82" s="55">
        <v>0</v>
      </c>
      <c r="BG82" s="33">
        <v>0</v>
      </c>
      <c r="BH82" s="33">
        <v>11.65</v>
      </c>
      <c r="BI82" s="33">
        <v>11.65</v>
      </c>
      <c r="BJ82" s="33">
        <v>18.010000000000002</v>
      </c>
      <c r="BK82" s="30">
        <f t="shared" si="9"/>
        <v>0</v>
      </c>
      <c r="BL82" s="62">
        <f t="shared" si="10"/>
        <v>0</v>
      </c>
      <c r="BM82" s="33">
        <v>1.1599999999999999</v>
      </c>
      <c r="BN82" s="9">
        <v>0</v>
      </c>
      <c r="BO82" s="7" t="s">
        <v>6050</v>
      </c>
      <c r="BP82" s="7" t="s">
        <v>6051</v>
      </c>
      <c r="BQ82" s="7" t="s">
        <v>4393</v>
      </c>
      <c r="BR82" s="7" t="s">
        <v>6052</v>
      </c>
      <c r="BS82" s="7" t="s">
        <v>6053</v>
      </c>
      <c r="BT82" s="7" t="s">
        <v>4110</v>
      </c>
      <c r="BU82" s="7" t="s">
        <v>6054</v>
      </c>
      <c r="BV82" s="7" t="s">
        <v>6055</v>
      </c>
      <c r="BW82" s="7" t="s">
        <v>6056</v>
      </c>
      <c r="BX82" s="7" t="s">
        <v>4585</v>
      </c>
      <c r="BY82" s="7">
        <v>0</v>
      </c>
      <c r="BZ82" s="7">
        <v>0</v>
      </c>
      <c r="CA82" s="7">
        <v>0</v>
      </c>
      <c r="CB82" s="7">
        <v>0</v>
      </c>
      <c r="CC82" s="7">
        <v>0</v>
      </c>
      <c r="CD82" s="9">
        <v>0</v>
      </c>
    </row>
    <row r="83" spans="1:82" hidden="1" x14ac:dyDescent="0.25">
      <c r="A83" s="72" t="s">
        <v>3606</v>
      </c>
      <c r="B83" s="11" t="s">
        <v>1066</v>
      </c>
      <c r="C83" s="11" t="s">
        <v>1067</v>
      </c>
      <c r="D83" s="11" t="s">
        <v>3585</v>
      </c>
      <c r="E83" s="11" t="s">
        <v>3585</v>
      </c>
      <c r="F83" s="11" t="s">
        <v>1552</v>
      </c>
      <c r="G83" s="11" t="s">
        <v>3585</v>
      </c>
      <c r="H83" s="11" t="s">
        <v>2330</v>
      </c>
      <c r="I83" s="11" t="s">
        <v>1069</v>
      </c>
      <c r="J83" s="11" t="s">
        <v>2516</v>
      </c>
      <c r="K83" s="11">
        <v>724.49</v>
      </c>
      <c r="L83" s="11" t="s">
        <v>67</v>
      </c>
      <c r="M83" s="11" t="s">
        <v>3402</v>
      </c>
      <c r="N83" s="11" t="s">
        <v>3418</v>
      </c>
      <c r="O83" s="12">
        <v>43956.587743055556</v>
      </c>
      <c r="P83" s="12">
        <v>45417.587743055556</v>
      </c>
      <c r="Q83" s="11" t="s">
        <v>70</v>
      </c>
      <c r="R83" s="12">
        <v>45417</v>
      </c>
      <c r="S83" s="11" t="s">
        <v>71</v>
      </c>
      <c r="T83" s="11" t="s">
        <v>104</v>
      </c>
      <c r="U83" s="11" t="s">
        <v>3387</v>
      </c>
      <c r="V83" s="11" t="s">
        <v>3387</v>
      </c>
      <c r="W83" s="11" t="s">
        <v>74</v>
      </c>
      <c r="X83" s="11" t="s">
        <v>75</v>
      </c>
      <c r="Y83" s="11" t="s">
        <v>1071</v>
      </c>
      <c r="Z83" s="11" t="s">
        <v>3607</v>
      </c>
      <c r="AA83" s="11" t="s">
        <v>78</v>
      </c>
      <c r="AB83" s="12"/>
      <c r="AC83" s="12"/>
      <c r="AD83" s="11"/>
      <c r="AE83" s="11" t="s">
        <v>78</v>
      </c>
      <c r="AF83" s="11" t="s">
        <v>78</v>
      </c>
      <c r="AG83" s="12"/>
      <c r="AH83" s="11" t="s">
        <v>78</v>
      </c>
      <c r="AI83" s="11" t="s">
        <v>78</v>
      </c>
      <c r="AJ83" s="11" t="b">
        <v>0</v>
      </c>
      <c r="AK83" s="11" t="s">
        <v>4024</v>
      </c>
      <c r="AL83" s="11" t="b">
        <v>0</v>
      </c>
      <c r="AM83" s="11" t="b">
        <v>0</v>
      </c>
      <c r="AN83" s="11" t="b">
        <v>0</v>
      </c>
      <c r="AO83" s="11" t="b">
        <v>0</v>
      </c>
      <c r="AP83" s="11" t="b">
        <v>0</v>
      </c>
      <c r="AQ83" s="11" t="s">
        <v>84</v>
      </c>
      <c r="AR83" s="11" t="b">
        <v>0</v>
      </c>
      <c r="AS83" s="11" t="s">
        <v>1700</v>
      </c>
      <c r="AT83" s="11" t="s">
        <v>78</v>
      </c>
      <c r="AU83" s="11" t="s">
        <v>78</v>
      </c>
      <c r="AV83" s="12">
        <v>43957</v>
      </c>
      <c r="AW83" s="11" t="s">
        <v>85</v>
      </c>
      <c r="AX83" s="11" t="s">
        <v>86</v>
      </c>
      <c r="AY83" s="11" t="s">
        <v>87</v>
      </c>
      <c r="AZ83" s="11" t="b">
        <v>0</v>
      </c>
      <c r="BA83" s="11">
        <v>0</v>
      </c>
      <c r="BB83" s="11">
        <v>0</v>
      </c>
      <c r="BC83" s="28"/>
      <c r="BD83" s="11">
        <v>0</v>
      </c>
      <c r="BE83" s="28"/>
      <c r="BF83" s="54">
        <v>0</v>
      </c>
      <c r="BG83" s="28">
        <v>0</v>
      </c>
      <c r="BH83" s="28">
        <v>724.49</v>
      </c>
      <c r="BI83" s="28">
        <v>724.49</v>
      </c>
      <c r="BJ83" s="28">
        <v>790.61</v>
      </c>
      <c r="BK83" s="30">
        <f t="shared" si="9"/>
        <v>0</v>
      </c>
      <c r="BL83" s="62">
        <f t="shared" si="10"/>
        <v>0</v>
      </c>
      <c r="BM83" s="28">
        <v>72.45</v>
      </c>
      <c r="BN83" s="13">
        <v>0</v>
      </c>
      <c r="BO83" s="11" t="s">
        <v>6050</v>
      </c>
      <c r="BP83" s="11" t="s">
        <v>6051</v>
      </c>
      <c r="BQ83" s="11" t="s">
        <v>4393</v>
      </c>
      <c r="BR83" s="11" t="s">
        <v>6052</v>
      </c>
      <c r="BS83" s="11" t="s">
        <v>6053</v>
      </c>
      <c r="BT83" s="11" t="s">
        <v>4110</v>
      </c>
      <c r="BU83" s="11" t="s">
        <v>6054</v>
      </c>
      <c r="BV83" s="11" t="s">
        <v>6055</v>
      </c>
      <c r="BW83" s="11" t="s">
        <v>6056</v>
      </c>
      <c r="BX83" s="11" t="s">
        <v>4585</v>
      </c>
      <c r="BY83" s="11">
        <v>0</v>
      </c>
      <c r="BZ83" s="11">
        <v>0</v>
      </c>
      <c r="CA83" s="11">
        <v>0</v>
      </c>
      <c r="CB83" s="11">
        <v>0</v>
      </c>
      <c r="CC83" s="11">
        <v>0</v>
      </c>
      <c r="CD83" s="13">
        <v>0</v>
      </c>
    </row>
    <row r="84" spans="1:82" hidden="1" x14ac:dyDescent="0.25">
      <c r="A84" s="72" t="s">
        <v>3608</v>
      </c>
      <c r="B84" s="11" t="s">
        <v>1066</v>
      </c>
      <c r="C84" s="11" t="s">
        <v>1067</v>
      </c>
      <c r="D84" s="11" t="s">
        <v>3585</v>
      </c>
      <c r="E84" s="11" t="s">
        <v>3585</v>
      </c>
      <c r="F84" s="11" t="s">
        <v>1552</v>
      </c>
      <c r="G84" s="11" t="s">
        <v>3585</v>
      </c>
      <c r="H84" s="11" t="s">
        <v>2330</v>
      </c>
      <c r="I84" s="11" t="s">
        <v>1069</v>
      </c>
      <c r="J84" s="11" t="s">
        <v>2516</v>
      </c>
      <c r="K84" s="11">
        <v>724.49</v>
      </c>
      <c r="L84" s="11" t="s">
        <v>67</v>
      </c>
      <c r="M84" s="11" t="s">
        <v>3402</v>
      </c>
      <c r="N84" s="11" t="s">
        <v>3418</v>
      </c>
      <c r="O84" s="12">
        <v>43956.515810185185</v>
      </c>
      <c r="P84" s="12">
        <v>45417.515810185185</v>
      </c>
      <c r="Q84" s="11" t="s">
        <v>70</v>
      </c>
      <c r="R84" s="12">
        <v>45417</v>
      </c>
      <c r="S84" s="11" t="s">
        <v>71</v>
      </c>
      <c r="T84" s="11" t="s">
        <v>104</v>
      </c>
      <c r="U84" s="11" t="s">
        <v>3387</v>
      </c>
      <c r="V84" s="11" t="s">
        <v>3387</v>
      </c>
      <c r="W84" s="11" t="s">
        <v>74</v>
      </c>
      <c r="X84" s="11" t="s">
        <v>75</v>
      </c>
      <c r="Y84" s="11" t="s">
        <v>1071</v>
      </c>
      <c r="Z84" s="11" t="s">
        <v>3609</v>
      </c>
      <c r="AA84" s="11" t="s">
        <v>78</v>
      </c>
      <c r="AB84" s="12"/>
      <c r="AC84" s="12"/>
      <c r="AD84" s="11"/>
      <c r="AE84" s="11" t="s">
        <v>78</v>
      </c>
      <c r="AF84" s="11" t="s">
        <v>78</v>
      </c>
      <c r="AG84" s="12"/>
      <c r="AH84" s="11" t="s">
        <v>78</v>
      </c>
      <c r="AI84" s="11" t="s">
        <v>78</v>
      </c>
      <c r="AJ84" s="11" t="b">
        <v>0</v>
      </c>
      <c r="AK84" s="11" t="s">
        <v>4037</v>
      </c>
      <c r="AL84" s="11" t="b">
        <v>0</v>
      </c>
      <c r="AM84" s="11" t="b">
        <v>0</v>
      </c>
      <c r="AN84" s="11" t="b">
        <v>0</v>
      </c>
      <c r="AO84" s="11" t="b">
        <v>0</v>
      </c>
      <c r="AP84" s="11" t="b">
        <v>0</v>
      </c>
      <c r="AQ84" s="11" t="s">
        <v>84</v>
      </c>
      <c r="AR84" s="11" t="b">
        <v>0</v>
      </c>
      <c r="AS84" s="11" t="s">
        <v>1700</v>
      </c>
      <c r="AT84" s="11" t="s">
        <v>78</v>
      </c>
      <c r="AU84" s="11" t="s">
        <v>78</v>
      </c>
      <c r="AV84" s="12">
        <v>43957</v>
      </c>
      <c r="AW84" s="11" t="s">
        <v>85</v>
      </c>
      <c r="AX84" s="11" t="s">
        <v>86</v>
      </c>
      <c r="AY84" s="11" t="s">
        <v>87</v>
      </c>
      <c r="AZ84" s="11" t="b">
        <v>0</v>
      </c>
      <c r="BA84" s="11">
        <v>2</v>
      </c>
      <c r="BB84" s="11">
        <v>2</v>
      </c>
      <c r="BC84" s="28">
        <v>5822.16</v>
      </c>
      <c r="BD84" s="11">
        <v>0</v>
      </c>
      <c r="BE84" s="28"/>
      <c r="BF84" s="54">
        <v>0</v>
      </c>
      <c r="BG84" s="28">
        <v>0</v>
      </c>
      <c r="BH84" s="28">
        <v>724.49</v>
      </c>
      <c r="BI84" s="28">
        <v>724.49</v>
      </c>
      <c r="BJ84" s="28">
        <v>790.61</v>
      </c>
      <c r="BK84" s="30">
        <f t="shared" si="9"/>
        <v>0</v>
      </c>
      <c r="BL84" s="62">
        <f t="shared" si="10"/>
        <v>0</v>
      </c>
      <c r="BM84" s="28">
        <v>72.45</v>
      </c>
      <c r="BN84" s="13">
        <v>0</v>
      </c>
      <c r="BO84" s="7" t="s">
        <v>6050</v>
      </c>
      <c r="BP84" s="7" t="s">
        <v>6051</v>
      </c>
      <c r="BQ84" s="7" t="s">
        <v>4393</v>
      </c>
      <c r="BR84" s="7" t="s">
        <v>6052</v>
      </c>
      <c r="BS84" s="7" t="s">
        <v>6053</v>
      </c>
      <c r="BT84" s="7" t="s">
        <v>4110</v>
      </c>
      <c r="BU84" s="7" t="s">
        <v>6054</v>
      </c>
      <c r="BV84" s="7" t="s">
        <v>6055</v>
      </c>
      <c r="BW84" s="7" t="s">
        <v>6056</v>
      </c>
      <c r="BX84" s="7" t="s">
        <v>4585</v>
      </c>
      <c r="BY84" s="7">
        <v>0</v>
      </c>
      <c r="BZ84" s="7">
        <v>0</v>
      </c>
      <c r="CA84" s="7">
        <v>0</v>
      </c>
      <c r="CB84" s="7">
        <v>0</v>
      </c>
      <c r="CC84" s="7">
        <v>0</v>
      </c>
      <c r="CD84" s="9">
        <v>0</v>
      </c>
    </row>
    <row r="85" spans="1:82" hidden="1" x14ac:dyDescent="0.25">
      <c r="A85" s="73" t="s">
        <v>3896</v>
      </c>
      <c r="B85" s="7" t="s">
        <v>1066</v>
      </c>
      <c r="C85" s="7" t="s">
        <v>1067</v>
      </c>
      <c r="D85" s="7" t="s">
        <v>3585</v>
      </c>
      <c r="E85" s="7" t="s">
        <v>3585</v>
      </c>
      <c r="F85" s="7" t="s">
        <v>1552</v>
      </c>
      <c r="G85" s="7" t="s">
        <v>3585</v>
      </c>
      <c r="H85" s="7" t="s">
        <v>2330</v>
      </c>
      <c r="I85" s="7" t="s">
        <v>1126</v>
      </c>
      <c r="J85" s="7" t="s">
        <v>2576</v>
      </c>
      <c r="K85" s="7">
        <v>11.17</v>
      </c>
      <c r="L85" s="7" t="s">
        <v>67</v>
      </c>
      <c r="M85" s="7" t="s">
        <v>3402</v>
      </c>
      <c r="N85" s="7" t="s">
        <v>3418</v>
      </c>
      <c r="O85" s="8">
        <v>44175.592638888891</v>
      </c>
      <c r="P85" s="8">
        <v>45270.592638888891</v>
      </c>
      <c r="Q85" s="7" t="s">
        <v>70</v>
      </c>
      <c r="R85" s="8">
        <v>45270</v>
      </c>
      <c r="S85" s="7" t="s">
        <v>71</v>
      </c>
      <c r="T85" s="7" t="s">
        <v>104</v>
      </c>
      <c r="U85" s="7" t="s">
        <v>3387</v>
      </c>
      <c r="V85" s="7" t="s">
        <v>3387</v>
      </c>
      <c r="W85" s="7" t="s">
        <v>74</v>
      </c>
      <c r="X85" s="7" t="s">
        <v>75</v>
      </c>
      <c r="Y85" s="7" t="s">
        <v>1127</v>
      </c>
      <c r="Z85" s="7" t="s">
        <v>3897</v>
      </c>
      <c r="AA85" s="7" t="s">
        <v>78</v>
      </c>
      <c r="AB85" s="8"/>
      <c r="AC85" s="8"/>
      <c r="AD85" s="7"/>
      <c r="AE85" s="7" t="s">
        <v>78</v>
      </c>
      <c r="AF85" s="7" t="s">
        <v>78</v>
      </c>
      <c r="AG85" s="8"/>
      <c r="AH85" s="7" t="s">
        <v>78</v>
      </c>
      <c r="AI85" s="7" t="s">
        <v>78</v>
      </c>
      <c r="AJ85" s="7" t="b">
        <v>0</v>
      </c>
      <c r="AK85" s="7" t="s">
        <v>4036</v>
      </c>
      <c r="AL85" s="7" t="b">
        <v>0</v>
      </c>
      <c r="AM85" s="7" t="b">
        <v>0</v>
      </c>
      <c r="AN85" s="7" t="b">
        <v>0</v>
      </c>
      <c r="AO85" s="7" t="b">
        <v>0</v>
      </c>
      <c r="AP85" s="7" t="b">
        <v>0</v>
      </c>
      <c r="AQ85" s="7" t="s">
        <v>84</v>
      </c>
      <c r="AR85" s="7" t="b">
        <v>0</v>
      </c>
      <c r="AS85" s="7" t="s">
        <v>1700</v>
      </c>
      <c r="AT85" s="7" t="s">
        <v>78</v>
      </c>
      <c r="AU85" s="7" t="s">
        <v>78</v>
      </c>
      <c r="AV85" s="8">
        <v>44176</v>
      </c>
      <c r="AW85" s="7" t="s">
        <v>85</v>
      </c>
      <c r="AX85" s="7" t="s">
        <v>86</v>
      </c>
      <c r="AY85" s="7" t="s">
        <v>87</v>
      </c>
      <c r="AZ85" s="7" t="b">
        <v>0</v>
      </c>
      <c r="BA85" s="7">
        <v>0</v>
      </c>
      <c r="BB85" s="7">
        <v>0</v>
      </c>
      <c r="BC85" s="33"/>
      <c r="BD85" s="7">
        <v>0</v>
      </c>
      <c r="BE85" s="33"/>
      <c r="BF85" s="55">
        <v>0</v>
      </c>
      <c r="BG85" s="33">
        <v>0</v>
      </c>
      <c r="BH85" s="33">
        <v>11.17</v>
      </c>
      <c r="BI85" s="33">
        <v>11.17</v>
      </c>
      <c r="BJ85" s="33">
        <v>17.489999999999998</v>
      </c>
      <c r="BK85" s="30">
        <f t="shared" si="9"/>
        <v>0</v>
      </c>
      <c r="BL85" s="62">
        <f t="shared" si="10"/>
        <v>0</v>
      </c>
      <c r="BM85" s="33">
        <v>1.1200000000000001</v>
      </c>
      <c r="BN85" s="9">
        <v>0</v>
      </c>
      <c r="BO85" s="7" t="s">
        <v>6050</v>
      </c>
      <c r="BP85" s="7" t="s">
        <v>6051</v>
      </c>
      <c r="BQ85" s="7" t="s">
        <v>4393</v>
      </c>
      <c r="BR85" s="7" t="s">
        <v>6052</v>
      </c>
      <c r="BS85" s="7" t="s">
        <v>6053</v>
      </c>
      <c r="BT85" s="7" t="s">
        <v>4110</v>
      </c>
      <c r="BU85" s="7" t="s">
        <v>6054</v>
      </c>
      <c r="BV85" s="7" t="s">
        <v>6055</v>
      </c>
      <c r="BW85" s="7" t="s">
        <v>6056</v>
      </c>
      <c r="BX85" s="7" t="s">
        <v>4585</v>
      </c>
      <c r="BY85" s="7">
        <v>0</v>
      </c>
      <c r="BZ85" s="7">
        <v>0</v>
      </c>
      <c r="CA85" s="7">
        <v>0</v>
      </c>
      <c r="CB85" s="7">
        <v>0</v>
      </c>
      <c r="CC85" s="7">
        <v>0</v>
      </c>
      <c r="CD85" s="9">
        <v>0</v>
      </c>
    </row>
    <row r="86" spans="1:82" hidden="1" x14ac:dyDescent="0.25">
      <c r="A86" s="72" t="s">
        <v>3894</v>
      </c>
      <c r="B86" s="11" t="s">
        <v>1066</v>
      </c>
      <c r="C86" s="11" t="s">
        <v>1067</v>
      </c>
      <c r="D86" s="11" t="s">
        <v>3585</v>
      </c>
      <c r="E86" s="11" t="s">
        <v>3585</v>
      </c>
      <c r="F86" s="11" t="s">
        <v>1552</v>
      </c>
      <c r="G86" s="11" t="s">
        <v>3585</v>
      </c>
      <c r="H86" s="11" t="s">
        <v>2330</v>
      </c>
      <c r="I86" s="11" t="s">
        <v>1126</v>
      </c>
      <c r="J86" s="11" t="s">
        <v>2576</v>
      </c>
      <c r="K86" s="11">
        <v>11.17</v>
      </c>
      <c r="L86" s="11" t="s">
        <v>67</v>
      </c>
      <c r="M86" s="11" t="s">
        <v>3402</v>
      </c>
      <c r="N86" s="11" t="s">
        <v>3418</v>
      </c>
      <c r="O86" s="12">
        <v>44175.59337962963</v>
      </c>
      <c r="P86" s="12">
        <v>45270.59337962963</v>
      </c>
      <c r="Q86" s="11" t="s">
        <v>70</v>
      </c>
      <c r="R86" s="12">
        <v>45270</v>
      </c>
      <c r="S86" s="11" t="s">
        <v>71</v>
      </c>
      <c r="T86" s="11" t="s">
        <v>104</v>
      </c>
      <c r="U86" s="11" t="s">
        <v>3387</v>
      </c>
      <c r="V86" s="11" t="s">
        <v>3387</v>
      </c>
      <c r="W86" s="11" t="s">
        <v>74</v>
      </c>
      <c r="X86" s="11" t="s">
        <v>75</v>
      </c>
      <c r="Y86" s="11" t="s">
        <v>1127</v>
      </c>
      <c r="Z86" s="11" t="s">
        <v>3895</v>
      </c>
      <c r="AA86" s="11" t="s">
        <v>78</v>
      </c>
      <c r="AB86" s="12"/>
      <c r="AC86" s="12"/>
      <c r="AD86" s="11"/>
      <c r="AE86" s="11" t="s">
        <v>78</v>
      </c>
      <c r="AF86" s="11" t="s">
        <v>78</v>
      </c>
      <c r="AG86" s="12"/>
      <c r="AH86" s="11" t="s">
        <v>78</v>
      </c>
      <c r="AI86" s="11" t="s">
        <v>78</v>
      </c>
      <c r="AJ86" s="11" t="b">
        <v>0</v>
      </c>
      <c r="AK86" s="11" t="s">
        <v>4035</v>
      </c>
      <c r="AL86" s="11" t="b">
        <v>0</v>
      </c>
      <c r="AM86" s="11" t="b">
        <v>0</v>
      </c>
      <c r="AN86" s="11" t="b">
        <v>0</v>
      </c>
      <c r="AO86" s="11" t="b">
        <v>0</v>
      </c>
      <c r="AP86" s="11" t="b">
        <v>0</v>
      </c>
      <c r="AQ86" s="11" t="s">
        <v>84</v>
      </c>
      <c r="AR86" s="11" t="b">
        <v>0</v>
      </c>
      <c r="AS86" s="11" t="s">
        <v>1700</v>
      </c>
      <c r="AT86" s="11" t="s">
        <v>78</v>
      </c>
      <c r="AU86" s="11" t="s">
        <v>78</v>
      </c>
      <c r="AV86" s="12">
        <v>44176</v>
      </c>
      <c r="AW86" s="11" t="s">
        <v>85</v>
      </c>
      <c r="AX86" s="11" t="s">
        <v>86</v>
      </c>
      <c r="AY86" s="11" t="s">
        <v>87</v>
      </c>
      <c r="AZ86" s="11" t="b">
        <v>0</v>
      </c>
      <c r="BA86" s="11">
        <v>0</v>
      </c>
      <c r="BB86" s="11">
        <v>0</v>
      </c>
      <c r="BC86" s="28"/>
      <c r="BD86" s="11">
        <v>0</v>
      </c>
      <c r="BE86" s="28"/>
      <c r="BF86" s="54">
        <v>0</v>
      </c>
      <c r="BG86" s="28">
        <v>0</v>
      </c>
      <c r="BH86" s="28">
        <v>11.17</v>
      </c>
      <c r="BI86" s="28">
        <v>11.17</v>
      </c>
      <c r="BJ86" s="28">
        <v>17.489999999999998</v>
      </c>
      <c r="BK86" s="30">
        <f t="shared" si="9"/>
        <v>0</v>
      </c>
      <c r="BL86" s="62">
        <f t="shared" si="10"/>
        <v>0</v>
      </c>
      <c r="BM86" s="28">
        <v>1.1200000000000001</v>
      </c>
      <c r="BN86" s="13">
        <v>0</v>
      </c>
      <c r="BO86" s="11" t="s">
        <v>6050</v>
      </c>
      <c r="BP86" s="11" t="s">
        <v>6051</v>
      </c>
      <c r="BQ86" s="11" t="s">
        <v>4393</v>
      </c>
      <c r="BR86" s="11" t="s">
        <v>6052</v>
      </c>
      <c r="BS86" s="11" t="s">
        <v>6053</v>
      </c>
      <c r="BT86" s="11" t="s">
        <v>4110</v>
      </c>
      <c r="BU86" s="11" t="s">
        <v>6054</v>
      </c>
      <c r="BV86" s="11" t="s">
        <v>6055</v>
      </c>
      <c r="BW86" s="11" t="s">
        <v>6056</v>
      </c>
      <c r="BX86" s="11" t="s">
        <v>4585</v>
      </c>
      <c r="BY86" s="11">
        <v>0</v>
      </c>
      <c r="BZ86" s="11">
        <v>0</v>
      </c>
      <c r="CA86" s="11">
        <v>0</v>
      </c>
      <c r="CB86" s="11">
        <v>0</v>
      </c>
      <c r="CC86" s="11">
        <v>0</v>
      </c>
      <c r="CD86" s="13">
        <v>0</v>
      </c>
    </row>
    <row r="87" spans="1:82" hidden="1" x14ac:dyDescent="0.25">
      <c r="A87" s="73" t="s">
        <v>3584</v>
      </c>
      <c r="B87" s="7" t="s">
        <v>1066</v>
      </c>
      <c r="C87" s="7" t="s">
        <v>1067</v>
      </c>
      <c r="D87" s="7" t="s">
        <v>3585</v>
      </c>
      <c r="E87" s="7" t="s">
        <v>3585</v>
      </c>
      <c r="F87" s="7" t="s">
        <v>1552</v>
      </c>
      <c r="G87" s="7" t="s">
        <v>3585</v>
      </c>
      <c r="H87" s="7" t="s">
        <v>2330</v>
      </c>
      <c r="I87" s="7" t="s">
        <v>1069</v>
      </c>
      <c r="J87" s="7" t="s">
        <v>2516</v>
      </c>
      <c r="K87" s="7">
        <v>788.21</v>
      </c>
      <c r="L87" s="7" t="s">
        <v>67</v>
      </c>
      <c r="M87" s="7" t="s">
        <v>3402</v>
      </c>
      <c r="N87" s="7" t="s">
        <v>3418</v>
      </c>
      <c r="O87" s="8">
        <v>44707</v>
      </c>
      <c r="P87" s="8">
        <v>45438.798807870371</v>
      </c>
      <c r="Q87" s="7" t="s">
        <v>70</v>
      </c>
      <c r="R87" s="8">
        <v>45438</v>
      </c>
      <c r="S87" s="7" t="s">
        <v>71</v>
      </c>
      <c r="T87" s="7" t="s">
        <v>104</v>
      </c>
      <c r="U87" s="7" t="s">
        <v>3387</v>
      </c>
      <c r="V87" s="7" t="s">
        <v>3387</v>
      </c>
      <c r="W87" s="7" t="s">
        <v>74</v>
      </c>
      <c r="X87" s="7" t="s">
        <v>75</v>
      </c>
      <c r="Y87" s="7" t="s">
        <v>3586</v>
      </c>
      <c r="Z87" s="7" t="s">
        <v>3587</v>
      </c>
      <c r="AA87" s="7" t="s">
        <v>78</v>
      </c>
      <c r="AB87" s="8"/>
      <c r="AC87" s="8"/>
      <c r="AD87" s="7"/>
      <c r="AE87" s="7" t="s">
        <v>78</v>
      </c>
      <c r="AF87" s="7" t="s">
        <v>78</v>
      </c>
      <c r="AG87" s="8"/>
      <c r="AH87" s="7" t="s">
        <v>3588</v>
      </c>
      <c r="AI87" s="7" t="s">
        <v>78</v>
      </c>
      <c r="AJ87" s="7" t="b">
        <v>0</v>
      </c>
      <c r="AK87" s="7" t="s">
        <v>4079</v>
      </c>
      <c r="AL87" s="7" t="b">
        <v>0</v>
      </c>
      <c r="AM87" s="7" t="b">
        <v>0</v>
      </c>
      <c r="AN87" s="7" t="b">
        <v>0</v>
      </c>
      <c r="AO87" s="7" t="b">
        <v>0</v>
      </c>
      <c r="AP87" s="7" t="b">
        <v>0</v>
      </c>
      <c r="AQ87" s="7" t="s">
        <v>84</v>
      </c>
      <c r="AR87" s="7" t="b">
        <v>0</v>
      </c>
      <c r="AS87" s="7" t="s">
        <v>2451</v>
      </c>
      <c r="AT87" s="7" t="s">
        <v>78</v>
      </c>
      <c r="AU87" s="7" t="s">
        <v>78</v>
      </c>
      <c r="AV87" s="8">
        <v>44680</v>
      </c>
      <c r="AW87" s="7" t="s">
        <v>85</v>
      </c>
      <c r="AX87" s="7" t="s">
        <v>86</v>
      </c>
      <c r="AY87" s="7" t="s">
        <v>87</v>
      </c>
      <c r="AZ87" s="7" t="b">
        <v>0</v>
      </c>
      <c r="BA87" s="7">
        <v>0</v>
      </c>
      <c r="BB87" s="7">
        <v>0</v>
      </c>
      <c r="BC87" s="33"/>
      <c r="BD87" s="7">
        <v>0</v>
      </c>
      <c r="BE87" s="33"/>
      <c r="BF87" s="55">
        <v>0</v>
      </c>
      <c r="BG87" s="33">
        <v>0</v>
      </c>
      <c r="BH87" s="33">
        <v>788.21</v>
      </c>
      <c r="BI87" s="33">
        <v>788.21</v>
      </c>
      <c r="BJ87" s="33">
        <v>859.52</v>
      </c>
      <c r="BK87" s="30">
        <f t="shared" si="9"/>
        <v>0</v>
      </c>
      <c r="BL87" s="62">
        <f t="shared" si="10"/>
        <v>0</v>
      </c>
      <c r="BM87" s="33">
        <v>78.819999999999993</v>
      </c>
      <c r="BN87" s="9">
        <v>0</v>
      </c>
      <c r="BO87" s="7" t="s">
        <v>6050</v>
      </c>
      <c r="BP87" s="7" t="s">
        <v>6051</v>
      </c>
      <c r="BQ87" s="7" t="s">
        <v>4393</v>
      </c>
      <c r="BR87" s="7" t="s">
        <v>6052</v>
      </c>
      <c r="BS87" s="7" t="s">
        <v>6053</v>
      </c>
      <c r="BT87" s="7" t="s">
        <v>4110</v>
      </c>
      <c r="BU87" s="7" t="s">
        <v>6054</v>
      </c>
      <c r="BV87" s="7" t="s">
        <v>6055</v>
      </c>
      <c r="BW87" s="7" t="s">
        <v>6056</v>
      </c>
      <c r="BX87" s="7" t="s">
        <v>4585</v>
      </c>
      <c r="BY87" s="7">
        <v>0</v>
      </c>
      <c r="BZ87" s="7">
        <v>0</v>
      </c>
      <c r="CA87" s="7">
        <v>0</v>
      </c>
      <c r="CB87" s="7">
        <v>0</v>
      </c>
      <c r="CC87" s="7">
        <v>0</v>
      </c>
      <c r="CD87" s="9">
        <v>0</v>
      </c>
    </row>
    <row r="88" spans="1:82" hidden="1" x14ac:dyDescent="0.25">
      <c r="A88" s="73" t="s">
        <v>665</v>
      </c>
      <c r="B88" s="7" t="s">
        <v>61</v>
      </c>
      <c r="C88" s="7" t="s">
        <v>62</v>
      </c>
      <c r="D88" s="7" t="s">
        <v>666</v>
      </c>
      <c r="E88" s="7" t="s">
        <v>666</v>
      </c>
      <c r="F88" s="7" t="s">
        <v>64</v>
      </c>
      <c r="G88" s="7" t="s">
        <v>667</v>
      </c>
      <c r="H88" s="7" t="s">
        <v>336</v>
      </c>
      <c r="I88" s="7" t="s">
        <v>66</v>
      </c>
      <c r="J88" s="7"/>
      <c r="K88" s="7">
        <v>298.47000000000003</v>
      </c>
      <c r="L88" s="7" t="s">
        <v>67</v>
      </c>
      <c r="M88" s="7" t="s">
        <v>68</v>
      </c>
      <c r="N88" s="7" t="s">
        <v>69</v>
      </c>
      <c r="O88" s="8">
        <v>44375.547546296293</v>
      </c>
      <c r="P88" s="8">
        <v>45471.547546296293</v>
      </c>
      <c r="Q88" s="7" t="s">
        <v>70</v>
      </c>
      <c r="R88" s="8">
        <v>45471</v>
      </c>
      <c r="S88" s="7" t="s">
        <v>71</v>
      </c>
      <c r="T88" s="7" t="s">
        <v>104</v>
      </c>
      <c r="U88" s="7" t="s">
        <v>73</v>
      </c>
      <c r="V88" s="7" t="s">
        <v>73</v>
      </c>
      <c r="W88" s="7" t="s">
        <v>74</v>
      </c>
      <c r="X88" s="7" t="s">
        <v>75</v>
      </c>
      <c r="Y88" s="7" t="s">
        <v>76</v>
      </c>
      <c r="Z88" s="7" t="s">
        <v>668</v>
      </c>
      <c r="AA88" s="7" t="s">
        <v>78</v>
      </c>
      <c r="AB88" s="8"/>
      <c r="AC88" s="8"/>
      <c r="AD88" s="7"/>
      <c r="AE88" s="7" t="s">
        <v>78</v>
      </c>
      <c r="AF88" s="7" t="s">
        <v>78</v>
      </c>
      <c r="AG88" s="8"/>
      <c r="AH88" s="7" t="s">
        <v>78</v>
      </c>
      <c r="AI88" s="7" t="s">
        <v>78</v>
      </c>
      <c r="AJ88" s="7" t="b">
        <v>0</v>
      </c>
      <c r="AK88" s="7" t="s">
        <v>669</v>
      </c>
      <c r="AL88" s="7" t="b">
        <v>0</v>
      </c>
      <c r="AM88" s="7" t="b">
        <v>0</v>
      </c>
      <c r="AN88" s="7" t="b">
        <v>0</v>
      </c>
      <c r="AO88" s="7" t="b">
        <v>0</v>
      </c>
      <c r="AP88" s="7" t="b">
        <v>0</v>
      </c>
      <c r="AQ88" s="7" t="s">
        <v>84</v>
      </c>
      <c r="AR88" s="7" t="b">
        <v>0</v>
      </c>
      <c r="AS88" s="7" t="s">
        <v>670</v>
      </c>
      <c r="AT88" s="7" t="s">
        <v>78</v>
      </c>
      <c r="AU88" s="7" t="s">
        <v>78</v>
      </c>
      <c r="AV88" s="8">
        <v>44337</v>
      </c>
      <c r="AW88" s="7" t="s">
        <v>85</v>
      </c>
      <c r="AX88" s="7" t="s">
        <v>86</v>
      </c>
      <c r="AY88" s="7" t="s">
        <v>87</v>
      </c>
      <c r="AZ88" s="7" t="b">
        <v>0</v>
      </c>
      <c r="BA88" s="7">
        <v>0</v>
      </c>
      <c r="BB88" s="7">
        <v>0</v>
      </c>
      <c r="BC88" s="33"/>
      <c r="BD88" s="7">
        <v>0</v>
      </c>
      <c r="BE88" s="33"/>
      <c r="BF88" s="55">
        <v>0</v>
      </c>
      <c r="BG88" s="33">
        <v>0</v>
      </c>
      <c r="BH88" s="33">
        <v>298.47000000000003</v>
      </c>
      <c r="BI88" s="33">
        <v>298.47000000000003</v>
      </c>
      <c r="BJ88" s="33">
        <v>326.22000000000003</v>
      </c>
      <c r="BK88" s="30">
        <f t="shared" si="9"/>
        <v>0</v>
      </c>
      <c r="BL88" s="62">
        <f t="shared" si="10"/>
        <v>0</v>
      </c>
      <c r="BM88" s="33">
        <v>29.85</v>
      </c>
      <c r="BN88" s="9">
        <v>0</v>
      </c>
      <c r="BO88" s="11" t="s">
        <v>6432</v>
      </c>
      <c r="BP88" s="11" t="s">
        <v>6433</v>
      </c>
      <c r="BQ88" s="11" t="s">
        <v>4101</v>
      </c>
      <c r="BR88" s="11" t="s">
        <v>6434</v>
      </c>
      <c r="BS88" s="11" t="s">
        <v>6435</v>
      </c>
      <c r="BT88" s="11" t="s">
        <v>6436</v>
      </c>
      <c r="BU88" s="11" t="s">
        <v>78</v>
      </c>
      <c r="BV88" s="11" t="s">
        <v>6437</v>
      </c>
      <c r="BW88" s="11" t="s">
        <v>6438</v>
      </c>
      <c r="BX88" s="11" t="s">
        <v>4106</v>
      </c>
      <c r="BY88" s="11">
        <v>0</v>
      </c>
      <c r="BZ88" s="11">
        <v>0</v>
      </c>
      <c r="CA88" s="11">
        <v>0</v>
      </c>
      <c r="CB88" s="11">
        <v>0</v>
      </c>
      <c r="CC88" s="11">
        <v>0</v>
      </c>
      <c r="CD88" s="13">
        <v>0</v>
      </c>
    </row>
    <row r="89" spans="1:82" hidden="1" x14ac:dyDescent="0.25">
      <c r="A89" s="72" t="s">
        <v>2555</v>
      </c>
      <c r="B89" s="11"/>
      <c r="C89" s="11"/>
      <c r="D89" s="11" t="s">
        <v>2439</v>
      </c>
      <c r="E89" s="11" t="s">
        <v>2439</v>
      </c>
      <c r="F89" s="11" t="s">
        <v>64</v>
      </c>
      <c r="G89" s="11" t="s">
        <v>2439</v>
      </c>
      <c r="H89" s="11" t="s">
        <v>2330</v>
      </c>
      <c r="I89" s="11" t="s">
        <v>1069</v>
      </c>
      <c r="J89" s="11" t="s">
        <v>2516</v>
      </c>
      <c r="K89" s="11">
        <v>62.91</v>
      </c>
      <c r="L89" s="11" t="s">
        <v>67</v>
      </c>
      <c r="M89" s="11" t="s">
        <v>68</v>
      </c>
      <c r="N89" s="11" t="s">
        <v>69</v>
      </c>
      <c r="O89" s="12">
        <v>44164</v>
      </c>
      <c r="P89" s="12">
        <v>45259.401435185187</v>
      </c>
      <c r="Q89" s="11" t="s">
        <v>70</v>
      </c>
      <c r="R89" s="12">
        <v>45259</v>
      </c>
      <c r="S89" s="11" t="s">
        <v>71</v>
      </c>
      <c r="T89" s="11" t="s">
        <v>104</v>
      </c>
      <c r="U89" s="11" t="s">
        <v>73</v>
      </c>
      <c r="V89" s="11" t="s">
        <v>73</v>
      </c>
      <c r="W89" s="11" t="s">
        <v>2556</v>
      </c>
      <c r="X89" s="11" t="s">
        <v>75</v>
      </c>
      <c r="Y89" s="11" t="s">
        <v>2517</v>
      </c>
      <c r="Z89" s="11" t="s">
        <v>2557</v>
      </c>
      <c r="AA89" s="11" t="s">
        <v>2558</v>
      </c>
      <c r="AB89" s="12"/>
      <c r="AC89" s="12"/>
      <c r="AD89" s="11"/>
      <c r="AE89" s="11" t="s">
        <v>78</v>
      </c>
      <c r="AF89" s="11" t="s">
        <v>78</v>
      </c>
      <c r="AG89" s="12"/>
      <c r="AH89" s="11" t="s">
        <v>2559</v>
      </c>
      <c r="AI89" s="11" t="s">
        <v>78</v>
      </c>
      <c r="AJ89" s="11" t="b">
        <v>0</v>
      </c>
      <c r="AK89" s="11" t="s">
        <v>2560</v>
      </c>
      <c r="AL89" s="11" t="b">
        <v>0</v>
      </c>
      <c r="AM89" s="11" t="b">
        <v>0</v>
      </c>
      <c r="AN89" s="11" t="b">
        <v>0</v>
      </c>
      <c r="AO89" s="11" t="b">
        <v>0</v>
      </c>
      <c r="AP89" s="11" t="b">
        <v>0</v>
      </c>
      <c r="AQ89" s="11" t="s">
        <v>84</v>
      </c>
      <c r="AR89" s="11" t="b">
        <v>0</v>
      </c>
      <c r="AS89" s="11" t="s">
        <v>2451</v>
      </c>
      <c r="AT89" s="11" t="s">
        <v>78</v>
      </c>
      <c r="AU89" s="11" t="s">
        <v>78</v>
      </c>
      <c r="AV89" s="12">
        <v>44162</v>
      </c>
      <c r="AW89" s="11" t="s">
        <v>85</v>
      </c>
      <c r="AX89" s="11" t="s">
        <v>86</v>
      </c>
      <c r="AY89" s="11" t="s">
        <v>87</v>
      </c>
      <c r="AZ89" s="11" t="b">
        <v>0</v>
      </c>
      <c r="BA89" s="11">
        <v>0</v>
      </c>
      <c r="BB89" s="11">
        <v>0</v>
      </c>
      <c r="BC89" s="28"/>
      <c r="BD89" s="11">
        <v>0</v>
      </c>
      <c r="BE89" s="28"/>
      <c r="BF89" s="54">
        <v>0</v>
      </c>
      <c r="BG89" s="28">
        <v>0</v>
      </c>
      <c r="BH89" s="28">
        <v>62.91</v>
      </c>
      <c r="BI89" s="28">
        <v>62.91</v>
      </c>
      <c r="BJ89" s="28">
        <v>74.510000000000005</v>
      </c>
      <c r="BK89" s="30">
        <f t="shared" si="9"/>
        <v>0</v>
      </c>
      <c r="BL89" s="62">
        <f t="shared" si="10"/>
        <v>0</v>
      </c>
      <c r="BM89" s="28">
        <v>6.29</v>
      </c>
      <c r="BN89" s="13">
        <v>0</v>
      </c>
      <c r="BO89" s="7" t="s">
        <v>5999</v>
      </c>
      <c r="BP89" s="7" t="s">
        <v>6000</v>
      </c>
      <c r="BQ89" s="7" t="s">
        <v>6001</v>
      </c>
      <c r="BR89" s="7" t="s">
        <v>6002</v>
      </c>
      <c r="BS89" s="7" t="s">
        <v>6003</v>
      </c>
      <c r="BT89" s="7" t="s">
        <v>5517</v>
      </c>
      <c r="BU89" s="7" t="s">
        <v>6004</v>
      </c>
      <c r="BV89" s="7" t="s">
        <v>6005</v>
      </c>
      <c r="BW89" s="7" t="s">
        <v>6358</v>
      </c>
      <c r="BX89" s="7" t="s">
        <v>6359</v>
      </c>
      <c r="BY89" s="7">
        <v>0</v>
      </c>
      <c r="BZ89" s="7">
        <v>0</v>
      </c>
      <c r="CA89" s="7">
        <v>0</v>
      </c>
      <c r="CB89" s="7">
        <v>0</v>
      </c>
      <c r="CC89" s="7">
        <v>0</v>
      </c>
      <c r="CD89" s="9">
        <v>0</v>
      </c>
    </row>
    <row r="90" spans="1:82" hidden="1" x14ac:dyDescent="0.25">
      <c r="A90" s="73" t="s">
        <v>1823</v>
      </c>
      <c r="B90" s="11" t="s">
        <v>1395</v>
      </c>
      <c r="C90" s="11" t="s">
        <v>1396</v>
      </c>
      <c r="D90" s="11" t="s">
        <v>187</v>
      </c>
      <c r="E90" s="11" t="s">
        <v>187</v>
      </c>
      <c r="F90" s="11" t="s">
        <v>64</v>
      </c>
      <c r="G90" s="11" t="s">
        <v>187</v>
      </c>
      <c r="H90" s="11" t="s">
        <v>281</v>
      </c>
      <c r="I90" s="11" t="s">
        <v>1397</v>
      </c>
      <c r="J90" s="11" t="s">
        <v>1406</v>
      </c>
      <c r="K90" s="11">
        <v>227.24</v>
      </c>
      <c r="L90" s="11" t="s">
        <v>67</v>
      </c>
      <c r="M90" s="11" t="s">
        <v>68</v>
      </c>
      <c r="N90" s="11" t="s">
        <v>69</v>
      </c>
      <c r="O90" s="12">
        <v>43976.609548611108</v>
      </c>
      <c r="P90" s="12">
        <v>45437.571180555555</v>
      </c>
      <c r="Q90" s="11" t="s">
        <v>70</v>
      </c>
      <c r="R90" s="12">
        <v>45437</v>
      </c>
      <c r="S90" s="11" t="s">
        <v>71</v>
      </c>
      <c r="T90" s="11" t="s">
        <v>104</v>
      </c>
      <c r="U90" s="11" t="s">
        <v>73</v>
      </c>
      <c r="V90" s="11" t="s">
        <v>73</v>
      </c>
      <c r="W90" s="11" t="s">
        <v>287</v>
      </c>
      <c r="X90" s="11" t="s">
        <v>106</v>
      </c>
      <c r="Y90" s="11" t="s">
        <v>1398</v>
      </c>
      <c r="Z90" s="11" t="s">
        <v>1824</v>
      </c>
      <c r="AA90" s="11" t="s">
        <v>78</v>
      </c>
      <c r="AB90" s="12"/>
      <c r="AC90" s="12"/>
      <c r="AD90" s="11"/>
      <c r="AE90" s="11" t="s">
        <v>78</v>
      </c>
      <c r="AF90" s="11" t="s">
        <v>78</v>
      </c>
      <c r="AG90" s="12"/>
      <c r="AH90" s="11" t="s">
        <v>1825</v>
      </c>
      <c r="AI90" s="11" t="s">
        <v>78</v>
      </c>
      <c r="AJ90" s="11" t="b">
        <v>0</v>
      </c>
      <c r="AK90" s="11" t="s">
        <v>1826</v>
      </c>
      <c r="AL90" s="11" t="b">
        <v>0</v>
      </c>
      <c r="AM90" s="11" t="b">
        <v>0</v>
      </c>
      <c r="AN90" s="11" t="b">
        <v>0</v>
      </c>
      <c r="AO90" s="11" t="b">
        <v>0</v>
      </c>
      <c r="AP90" s="11" t="b">
        <v>0</v>
      </c>
      <c r="AQ90" s="11" t="s">
        <v>84</v>
      </c>
      <c r="AR90" s="11" t="b">
        <v>0</v>
      </c>
      <c r="AS90" s="11" t="s">
        <v>317</v>
      </c>
      <c r="AT90" s="11" t="s">
        <v>78</v>
      </c>
      <c r="AU90" s="11" t="s">
        <v>78</v>
      </c>
      <c r="AV90" s="12">
        <v>43941</v>
      </c>
      <c r="AW90" s="11" t="s">
        <v>85</v>
      </c>
      <c r="AX90" s="11" t="s">
        <v>86</v>
      </c>
      <c r="AY90" s="11" t="s">
        <v>87</v>
      </c>
      <c r="AZ90" s="11" t="b">
        <v>0</v>
      </c>
      <c r="BA90" s="11">
        <v>1</v>
      </c>
      <c r="BB90" s="11">
        <v>0</v>
      </c>
      <c r="BC90" s="28">
        <v>0</v>
      </c>
      <c r="BD90" s="11">
        <v>0</v>
      </c>
      <c r="BE90" s="28"/>
      <c r="BF90" s="54">
        <v>0</v>
      </c>
      <c r="BG90" s="28">
        <v>0</v>
      </c>
      <c r="BH90" s="28">
        <v>227.24</v>
      </c>
      <c r="BI90" s="28">
        <v>227.24</v>
      </c>
      <c r="BJ90" s="28">
        <v>262.29000000000002</v>
      </c>
      <c r="BK90" s="30">
        <f t="shared" si="9"/>
        <v>0</v>
      </c>
      <c r="BL90" s="62">
        <f t="shared" si="10"/>
        <v>0</v>
      </c>
      <c r="BM90" s="28">
        <v>62.47</v>
      </c>
      <c r="BN90" s="13">
        <v>0</v>
      </c>
      <c r="BO90" s="11" t="s">
        <v>6207</v>
      </c>
      <c r="BP90" s="11" t="s">
        <v>6208</v>
      </c>
      <c r="BQ90" s="11" t="s">
        <v>4101</v>
      </c>
      <c r="BR90" s="11" t="s">
        <v>504</v>
      </c>
      <c r="BS90" s="11" t="s">
        <v>4177</v>
      </c>
      <c r="BT90" s="11" t="s">
        <v>6209</v>
      </c>
      <c r="BU90" s="11" t="s">
        <v>6210</v>
      </c>
      <c r="BV90" s="11" t="s">
        <v>6211</v>
      </c>
      <c r="BW90" s="11" t="s">
        <v>6212</v>
      </c>
      <c r="BX90" s="11" t="s">
        <v>6213</v>
      </c>
      <c r="BY90" s="11">
        <v>0</v>
      </c>
      <c r="BZ90" s="11">
        <v>0</v>
      </c>
      <c r="CA90" s="11">
        <v>0</v>
      </c>
      <c r="CB90" s="11">
        <v>0</v>
      </c>
      <c r="CC90" s="11">
        <v>0</v>
      </c>
      <c r="CD90" s="13">
        <v>0</v>
      </c>
    </row>
    <row r="91" spans="1:82" hidden="1" x14ac:dyDescent="0.25">
      <c r="A91" s="73" t="s">
        <v>1467</v>
      </c>
      <c r="B91" s="7" t="s">
        <v>1251</v>
      </c>
      <c r="C91" s="7" t="s">
        <v>1175</v>
      </c>
      <c r="D91" s="7" t="s">
        <v>546</v>
      </c>
      <c r="E91" s="7" t="s">
        <v>546</v>
      </c>
      <c r="F91" s="7" t="s">
        <v>64</v>
      </c>
      <c r="G91" s="7" t="s">
        <v>546</v>
      </c>
      <c r="H91" s="7" t="s">
        <v>296</v>
      </c>
      <c r="I91" s="7" t="s">
        <v>1176</v>
      </c>
      <c r="J91" s="7" t="s">
        <v>1468</v>
      </c>
      <c r="K91" s="7">
        <v>19.170000000000002</v>
      </c>
      <c r="L91" s="7" t="s">
        <v>67</v>
      </c>
      <c r="M91" s="7" t="s">
        <v>68</v>
      </c>
      <c r="N91" s="7" t="s">
        <v>69</v>
      </c>
      <c r="O91" s="8">
        <v>42732.589594907404</v>
      </c>
      <c r="P91" s="8">
        <v>45288.589594907404</v>
      </c>
      <c r="Q91" s="7" t="s">
        <v>70</v>
      </c>
      <c r="R91" s="8">
        <v>45288</v>
      </c>
      <c r="S91" s="7" t="s">
        <v>91</v>
      </c>
      <c r="T91" s="7" t="s">
        <v>104</v>
      </c>
      <c r="U91" s="7" t="s">
        <v>73</v>
      </c>
      <c r="V91" s="7" t="s">
        <v>73</v>
      </c>
      <c r="W91" s="7" t="s">
        <v>105</v>
      </c>
      <c r="X91" s="7" t="s">
        <v>106</v>
      </c>
      <c r="Y91" s="7" t="s">
        <v>1178</v>
      </c>
      <c r="Z91" s="7" t="s">
        <v>1469</v>
      </c>
      <c r="AA91" s="7" t="s">
        <v>78</v>
      </c>
      <c r="AB91" s="7"/>
      <c r="AC91" s="8"/>
      <c r="AD91" s="7" t="s">
        <v>1470</v>
      </c>
      <c r="AE91" s="7" t="s">
        <v>80</v>
      </c>
      <c r="AF91" s="7" t="s">
        <v>1471</v>
      </c>
      <c r="AG91" s="8">
        <v>43416</v>
      </c>
      <c r="AH91" s="7" t="s">
        <v>78</v>
      </c>
      <c r="AI91" s="7" t="s">
        <v>78</v>
      </c>
      <c r="AJ91" s="7" t="b">
        <v>0</v>
      </c>
      <c r="AK91" s="7" t="s">
        <v>1472</v>
      </c>
      <c r="AL91" s="7" t="b">
        <v>0</v>
      </c>
      <c r="AM91" s="7" t="b">
        <v>0</v>
      </c>
      <c r="AN91" s="7" t="b">
        <v>0</v>
      </c>
      <c r="AO91" s="7" t="b">
        <v>0</v>
      </c>
      <c r="AP91" s="7" t="b">
        <v>0</v>
      </c>
      <c r="AQ91" s="7" t="s">
        <v>96</v>
      </c>
      <c r="AR91" s="7" t="b">
        <v>0</v>
      </c>
      <c r="AS91" s="7" t="s">
        <v>1473</v>
      </c>
      <c r="AT91" s="7" t="s">
        <v>78</v>
      </c>
      <c r="AU91" s="7" t="s">
        <v>78</v>
      </c>
      <c r="AV91" s="8">
        <v>42753</v>
      </c>
      <c r="AW91" s="7" t="s">
        <v>85</v>
      </c>
      <c r="AX91" s="7" t="s">
        <v>86</v>
      </c>
      <c r="AY91" s="7" t="s">
        <v>87</v>
      </c>
      <c r="AZ91" s="7" t="b">
        <v>0</v>
      </c>
      <c r="BA91" s="7">
        <v>0</v>
      </c>
      <c r="BB91" s="7">
        <v>0</v>
      </c>
      <c r="BC91" s="33"/>
      <c r="BD91" s="7">
        <v>0</v>
      </c>
      <c r="BE91" s="33"/>
      <c r="BF91" s="55">
        <v>0</v>
      </c>
      <c r="BG91" s="33">
        <v>0</v>
      </c>
      <c r="BH91" s="33">
        <v>19.170000000000002</v>
      </c>
      <c r="BI91" s="33">
        <v>19.170000000000002</v>
      </c>
      <c r="BJ91" s="33">
        <v>19.25</v>
      </c>
      <c r="BK91" s="30">
        <f t="shared" si="9"/>
        <v>0</v>
      </c>
      <c r="BL91" s="62">
        <f t="shared" si="10"/>
        <v>0</v>
      </c>
      <c r="BM91" s="33">
        <v>3.83</v>
      </c>
      <c r="BN91" s="9">
        <v>0</v>
      </c>
      <c r="BO91" s="11" t="s">
        <v>5474</v>
      </c>
      <c r="BP91" s="11" t="s">
        <v>5475</v>
      </c>
      <c r="BQ91" s="11" t="s">
        <v>4101</v>
      </c>
      <c r="BR91" s="11" t="s">
        <v>504</v>
      </c>
      <c r="BS91" s="11" t="s">
        <v>4203</v>
      </c>
      <c r="BT91" s="11" t="s">
        <v>4110</v>
      </c>
      <c r="BU91" s="11" t="s">
        <v>5476</v>
      </c>
      <c r="BV91" s="11" t="s">
        <v>5477</v>
      </c>
      <c r="BW91" s="11" t="s">
        <v>5478</v>
      </c>
      <c r="BX91" s="11" t="s">
        <v>4417</v>
      </c>
      <c r="BY91" s="11">
        <v>0</v>
      </c>
      <c r="BZ91" s="11">
        <v>0</v>
      </c>
      <c r="CA91" s="11">
        <v>0</v>
      </c>
      <c r="CB91" s="11">
        <v>0</v>
      </c>
      <c r="CC91" s="11">
        <v>0</v>
      </c>
      <c r="CD91" s="13">
        <v>0</v>
      </c>
    </row>
    <row r="92" spans="1:82" hidden="1" x14ac:dyDescent="0.25">
      <c r="A92" s="72" t="s">
        <v>545</v>
      </c>
      <c r="B92" s="11" t="s">
        <v>61</v>
      </c>
      <c r="C92" s="11" t="s">
        <v>62</v>
      </c>
      <c r="D92" s="11" t="s">
        <v>546</v>
      </c>
      <c r="E92" s="11" t="s">
        <v>546</v>
      </c>
      <c r="F92" s="11" t="s">
        <v>64</v>
      </c>
      <c r="G92" s="11" t="s">
        <v>546</v>
      </c>
      <c r="H92" s="11" t="s">
        <v>456</v>
      </c>
      <c r="I92" s="11" t="s">
        <v>66</v>
      </c>
      <c r="J92" s="11"/>
      <c r="K92" s="11">
        <v>1194.48</v>
      </c>
      <c r="L92" s="11" t="s">
        <v>67</v>
      </c>
      <c r="M92" s="11" t="s">
        <v>68</v>
      </c>
      <c r="N92" s="11" t="s">
        <v>69</v>
      </c>
      <c r="O92" s="12">
        <v>43669.364641203705</v>
      </c>
      <c r="P92" s="12">
        <v>45496</v>
      </c>
      <c r="Q92" s="11" t="s">
        <v>70</v>
      </c>
      <c r="R92" s="12">
        <v>45253</v>
      </c>
      <c r="S92" s="11" t="s">
        <v>91</v>
      </c>
      <c r="T92" s="11" t="s">
        <v>514</v>
      </c>
      <c r="U92" s="11" t="s">
        <v>73</v>
      </c>
      <c r="V92" s="11" t="s">
        <v>73</v>
      </c>
      <c r="W92" s="11" t="s">
        <v>74</v>
      </c>
      <c r="X92" s="11" t="s">
        <v>75</v>
      </c>
      <c r="Y92" s="11" t="s">
        <v>122</v>
      </c>
      <c r="Z92" s="11" t="s">
        <v>547</v>
      </c>
      <c r="AA92" s="11" t="s">
        <v>78</v>
      </c>
      <c r="AB92" s="12"/>
      <c r="AC92" s="12"/>
      <c r="AD92" s="11"/>
      <c r="AE92" s="11" t="s">
        <v>78</v>
      </c>
      <c r="AF92" s="11" t="s">
        <v>78</v>
      </c>
      <c r="AG92" s="12"/>
      <c r="AH92" s="11" t="s">
        <v>78</v>
      </c>
      <c r="AI92" s="11" t="s">
        <v>78</v>
      </c>
      <c r="AJ92" s="11" t="b">
        <v>0</v>
      </c>
      <c r="AK92" s="11" t="s">
        <v>548</v>
      </c>
      <c r="AL92" s="11" t="b">
        <v>0</v>
      </c>
      <c r="AM92" s="11" t="b">
        <v>0</v>
      </c>
      <c r="AN92" s="11" t="b">
        <v>0</v>
      </c>
      <c r="AO92" s="11" t="b">
        <v>0</v>
      </c>
      <c r="AP92" s="11" t="b">
        <v>0</v>
      </c>
      <c r="AQ92" s="11" t="s">
        <v>96</v>
      </c>
      <c r="AR92" s="11" t="b">
        <v>0</v>
      </c>
      <c r="AS92" s="11" t="s">
        <v>78</v>
      </c>
      <c r="AT92" s="11" t="s">
        <v>78</v>
      </c>
      <c r="AU92" s="11" t="s">
        <v>78</v>
      </c>
      <c r="AV92" s="12">
        <v>43677</v>
      </c>
      <c r="AW92" s="11" t="s">
        <v>85</v>
      </c>
      <c r="AX92" s="11" t="s">
        <v>86</v>
      </c>
      <c r="AY92" s="11" t="s">
        <v>87</v>
      </c>
      <c r="AZ92" s="11" t="b">
        <v>0</v>
      </c>
      <c r="BA92" s="11">
        <v>0</v>
      </c>
      <c r="BB92" s="11">
        <v>0</v>
      </c>
      <c r="BC92" s="28"/>
      <c r="BD92" s="11">
        <v>0</v>
      </c>
      <c r="BE92" s="28"/>
      <c r="BF92" s="54">
        <v>0</v>
      </c>
      <c r="BG92" s="28">
        <v>0</v>
      </c>
      <c r="BH92" s="28">
        <v>1194.48</v>
      </c>
      <c r="BI92" s="28">
        <v>718.86</v>
      </c>
      <c r="BJ92" s="28">
        <v>794.44</v>
      </c>
      <c r="BK92" s="30">
        <f t="shared" si="9"/>
        <v>475.62</v>
      </c>
      <c r="BL92" s="63">
        <f t="shared" si="10"/>
        <v>0.39818163552340768</v>
      </c>
      <c r="BM92" s="28">
        <v>57.52</v>
      </c>
      <c r="BN92" s="13">
        <v>0</v>
      </c>
      <c r="BO92" s="11" t="s">
        <v>5474</v>
      </c>
      <c r="BP92" s="11" t="s">
        <v>5475</v>
      </c>
      <c r="BQ92" s="11" t="s">
        <v>4101</v>
      </c>
      <c r="BR92" s="11" t="s">
        <v>504</v>
      </c>
      <c r="BS92" s="11" t="s">
        <v>4203</v>
      </c>
      <c r="BT92" s="11" t="s">
        <v>4110</v>
      </c>
      <c r="BU92" s="11" t="s">
        <v>5476</v>
      </c>
      <c r="BV92" s="11" t="s">
        <v>5477</v>
      </c>
      <c r="BW92" s="11" t="s">
        <v>5478</v>
      </c>
      <c r="BX92" s="11" t="s">
        <v>4417</v>
      </c>
      <c r="BY92" s="11">
        <v>0</v>
      </c>
      <c r="BZ92" s="11">
        <v>0</v>
      </c>
      <c r="CA92" s="11">
        <v>0</v>
      </c>
      <c r="CB92" s="11">
        <v>0</v>
      </c>
      <c r="CC92" s="11">
        <v>0</v>
      </c>
      <c r="CD92" s="13">
        <v>0</v>
      </c>
    </row>
    <row r="93" spans="1:82" hidden="1" x14ac:dyDescent="0.25">
      <c r="A93" s="73" t="s">
        <v>60</v>
      </c>
      <c r="B93" s="7" t="s">
        <v>61</v>
      </c>
      <c r="C93" s="7" t="s">
        <v>62</v>
      </c>
      <c r="D93" s="7" t="s">
        <v>63</v>
      </c>
      <c r="E93" s="7" t="s">
        <v>63</v>
      </c>
      <c r="F93" s="7" t="s">
        <v>64</v>
      </c>
      <c r="G93" s="7" t="s">
        <v>63</v>
      </c>
      <c r="H93" s="7" t="s">
        <v>65</v>
      </c>
      <c r="I93" s="7" t="s">
        <v>66</v>
      </c>
      <c r="J93" s="7"/>
      <c r="K93" s="7">
        <v>963.56</v>
      </c>
      <c r="L93" s="7" t="s">
        <v>67</v>
      </c>
      <c r="M93" s="7" t="s">
        <v>68</v>
      </c>
      <c r="N93" s="7" t="s">
        <v>69</v>
      </c>
      <c r="O93" s="8">
        <v>40280.367372685185</v>
      </c>
      <c r="P93" s="8">
        <v>45394</v>
      </c>
      <c r="Q93" s="7" t="s">
        <v>70</v>
      </c>
      <c r="R93" s="8">
        <v>45394</v>
      </c>
      <c r="S93" s="7" t="s">
        <v>71</v>
      </c>
      <c r="T93" s="7" t="s">
        <v>72</v>
      </c>
      <c r="U93" s="7" t="s">
        <v>73</v>
      </c>
      <c r="V93" s="7" t="s">
        <v>73</v>
      </c>
      <c r="W93" s="7" t="s">
        <v>74</v>
      </c>
      <c r="X93" s="7" t="s">
        <v>75</v>
      </c>
      <c r="Y93" s="7" t="s">
        <v>76</v>
      </c>
      <c r="Z93" s="7" t="s">
        <v>77</v>
      </c>
      <c r="AA93" s="7" t="s">
        <v>78</v>
      </c>
      <c r="AB93" s="8"/>
      <c r="AC93" s="8"/>
      <c r="AD93" s="7" t="s">
        <v>79</v>
      </c>
      <c r="AE93" s="7" t="s">
        <v>80</v>
      </c>
      <c r="AF93" s="7" t="s">
        <v>81</v>
      </c>
      <c r="AG93" s="8">
        <v>40281</v>
      </c>
      <c r="AH93" s="7" t="s">
        <v>82</v>
      </c>
      <c r="AI93" s="7" t="s">
        <v>78</v>
      </c>
      <c r="AJ93" s="7" t="b">
        <v>0</v>
      </c>
      <c r="AK93" s="7" t="s">
        <v>83</v>
      </c>
      <c r="AL93" s="7" t="b">
        <v>0</v>
      </c>
      <c r="AM93" s="7" t="b">
        <v>0</v>
      </c>
      <c r="AN93" s="7" t="b">
        <v>0</v>
      </c>
      <c r="AO93" s="7" t="b">
        <v>0</v>
      </c>
      <c r="AP93" s="7" t="b">
        <v>0</v>
      </c>
      <c r="AQ93" s="7" t="s">
        <v>84</v>
      </c>
      <c r="AR93" s="7" t="b">
        <v>0</v>
      </c>
      <c r="AS93" s="7" t="s">
        <v>78</v>
      </c>
      <c r="AT93" s="7" t="s">
        <v>78</v>
      </c>
      <c r="AU93" s="7" t="s">
        <v>78</v>
      </c>
      <c r="AV93" s="8">
        <v>40280</v>
      </c>
      <c r="AW93" s="7" t="s">
        <v>85</v>
      </c>
      <c r="AX93" s="7" t="s">
        <v>86</v>
      </c>
      <c r="AY93" s="7" t="s">
        <v>87</v>
      </c>
      <c r="AZ93" s="7" t="b">
        <v>0</v>
      </c>
      <c r="BA93" s="7">
        <v>2</v>
      </c>
      <c r="BB93" s="7">
        <v>2</v>
      </c>
      <c r="BC93" s="33">
        <v>1950.95</v>
      </c>
      <c r="BD93" s="7">
        <v>0</v>
      </c>
      <c r="BE93" s="33"/>
      <c r="BF93" s="55">
        <v>0</v>
      </c>
      <c r="BG93" s="33">
        <v>0</v>
      </c>
      <c r="BH93" s="33">
        <v>963.56</v>
      </c>
      <c r="BI93" s="33">
        <v>945.03</v>
      </c>
      <c r="BJ93" s="33">
        <v>1051.08</v>
      </c>
      <c r="BK93" s="30">
        <f t="shared" si="9"/>
        <v>18.529999999999973</v>
      </c>
      <c r="BL93" s="62">
        <f t="shared" si="10"/>
        <v>1.9230769230769204E-2</v>
      </c>
      <c r="BM93" s="33">
        <v>113.4</v>
      </c>
      <c r="BN93" s="9">
        <v>0</v>
      </c>
      <c r="BO93" s="11" t="s">
        <v>4346</v>
      </c>
      <c r="BP93" s="11" t="s">
        <v>4347</v>
      </c>
      <c r="BQ93" s="11" t="s">
        <v>4101</v>
      </c>
      <c r="BR93" s="11" t="s">
        <v>504</v>
      </c>
      <c r="BS93" s="11" t="s">
        <v>4109</v>
      </c>
      <c r="BT93" s="11" t="s">
        <v>4348</v>
      </c>
      <c r="BU93" s="11" t="s">
        <v>4349</v>
      </c>
      <c r="BV93" s="11" t="s">
        <v>4350</v>
      </c>
      <c r="BW93" s="11" t="s">
        <v>4351</v>
      </c>
      <c r="BX93" s="11" t="s">
        <v>4138</v>
      </c>
      <c r="BY93" s="11">
        <v>0</v>
      </c>
      <c r="BZ93" s="11">
        <v>0</v>
      </c>
      <c r="CA93" s="11">
        <v>0</v>
      </c>
      <c r="CB93" s="11">
        <v>0</v>
      </c>
      <c r="CC93" s="11">
        <v>0</v>
      </c>
      <c r="CD93" s="13">
        <v>0</v>
      </c>
    </row>
    <row r="94" spans="1:82" hidden="1" x14ac:dyDescent="0.25">
      <c r="A94" s="72" t="s">
        <v>1735</v>
      </c>
      <c r="B94" s="11" t="s">
        <v>1736</v>
      </c>
      <c r="C94" s="11" t="s">
        <v>1737</v>
      </c>
      <c r="D94" s="11" t="s">
        <v>1738</v>
      </c>
      <c r="E94" s="11" t="s">
        <v>1738</v>
      </c>
      <c r="F94" s="11" t="s">
        <v>64</v>
      </c>
      <c r="G94" s="11" t="s">
        <v>1738</v>
      </c>
      <c r="H94" s="11" t="s">
        <v>1739</v>
      </c>
      <c r="I94" s="11" t="s">
        <v>1724</v>
      </c>
      <c r="J94" s="11"/>
      <c r="K94" s="11">
        <v>1924.44</v>
      </c>
      <c r="L94" s="11" t="s">
        <v>67</v>
      </c>
      <c r="M94" s="11" t="s">
        <v>68</v>
      </c>
      <c r="N94" s="11" t="s">
        <v>69</v>
      </c>
      <c r="O94" s="12">
        <v>40179.410034722219</v>
      </c>
      <c r="P94" s="12">
        <v>45292</v>
      </c>
      <c r="Q94" s="11" t="s">
        <v>70</v>
      </c>
      <c r="R94" s="12">
        <v>45231</v>
      </c>
      <c r="S94" s="11" t="s">
        <v>91</v>
      </c>
      <c r="T94" s="11" t="s">
        <v>514</v>
      </c>
      <c r="U94" s="11" t="s">
        <v>73</v>
      </c>
      <c r="V94" s="11" t="s">
        <v>73</v>
      </c>
      <c r="W94" s="11" t="s">
        <v>287</v>
      </c>
      <c r="X94" s="11" t="s">
        <v>106</v>
      </c>
      <c r="Y94" s="11" t="s">
        <v>1740</v>
      </c>
      <c r="Z94" s="11" t="s">
        <v>1741</v>
      </c>
      <c r="AA94" s="11" t="s">
        <v>78</v>
      </c>
      <c r="AB94" s="12"/>
      <c r="AC94" s="12"/>
      <c r="AD94" s="11"/>
      <c r="AE94" s="11" t="s">
        <v>78</v>
      </c>
      <c r="AF94" s="11" t="s">
        <v>78</v>
      </c>
      <c r="AG94" s="12"/>
      <c r="AH94" s="11" t="s">
        <v>1742</v>
      </c>
      <c r="AI94" s="11" t="s">
        <v>78</v>
      </c>
      <c r="AJ94" s="11" t="b">
        <v>0</v>
      </c>
      <c r="AK94" s="11" t="s">
        <v>1743</v>
      </c>
      <c r="AL94" s="11" t="b">
        <v>0</v>
      </c>
      <c r="AM94" s="11" t="b">
        <v>0</v>
      </c>
      <c r="AN94" s="11" t="b">
        <v>0</v>
      </c>
      <c r="AO94" s="11" t="b">
        <v>0</v>
      </c>
      <c r="AP94" s="11" t="b">
        <v>0</v>
      </c>
      <c r="AQ94" s="11" t="s">
        <v>96</v>
      </c>
      <c r="AR94" s="11" t="b">
        <v>0</v>
      </c>
      <c r="AS94" s="11" t="s">
        <v>1744</v>
      </c>
      <c r="AT94" s="11" t="s">
        <v>1745</v>
      </c>
      <c r="AU94" s="11" t="s">
        <v>78</v>
      </c>
      <c r="AV94" s="12">
        <v>40198</v>
      </c>
      <c r="AW94" s="11" t="s">
        <v>85</v>
      </c>
      <c r="AX94" s="11" t="s">
        <v>86</v>
      </c>
      <c r="AY94" s="11" t="s">
        <v>87</v>
      </c>
      <c r="AZ94" s="11" t="b">
        <v>0</v>
      </c>
      <c r="BA94" s="11">
        <v>0</v>
      </c>
      <c r="BB94" s="11">
        <v>0</v>
      </c>
      <c r="BC94" s="28"/>
      <c r="BD94" s="11">
        <v>0</v>
      </c>
      <c r="BE94" s="28"/>
      <c r="BF94" s="54">
        <v>0</v>
      </c>
      <c r="BG94" s="28">
        <v>0</v>
      </c>
      <c r="BH94" s="28">
        <v>1924.44</v>
      </c>
      <c r="BI94" s="28">
        <v>1888.8</v>
      </c>
      <c r="BJ94" s="28">
        <v>1891.74</v>
      </c>
      <c r="BK94" s="30">
        <f t="shared" si="9"/>
        <v>35.6400000000001</v>
      </c>
      <c r="BL94" s="62">
        <f t="shared" si="10"/>
        <v>1.8519673255596485E-2</v>
      </c>
      <c r="BM94" s="28">
        <v>75.510000000000005</v>
      </c>
      <c r="BN94" s="13">
        <v>0</v>
      </c>
      <c r="BO94" s="7" t="s">
        <v>4340</v>
      </c>
      <c r="BP94" s="7" t="s">
        <v>4341</v>
      </c>
      <c r="BQ94" s="7" t="s">
        <v>4101</v>
      </c>
      <c r="BR94" s="7" t="s">
        <v>4305</v>
      </c>
      <c r="BS94" s="7" t="s">
        <v>4324</v>
      </c>
      <c r="BT94" s="7" t="s">
        <v>4342</v>
      </c>
      <c r="BU94" s="7" t="s">
        <v>4343</v>
      </c>
      <c r="BV94" s="7" t="s">
        <v>4344</v>
      </c>
      <c r="BW94" s="7" t="s">
        <v>4345</v>
      </c>
      <c r="BX94" s="7" t="s">
        <v>4138</v>
      </c>
      <c r="BY94" s="7">
        <v>0</v>
      </c>
      <c r="BZ94" s="7">
        <v>0</v>
      </c>
      <c r="CA94" s="7">
        <v>0</v>
      </c>
      <c r="CB94" s="7">
        <v>0</v>
      </c>
      <c r="CC94" s="7">
        <v>0</v>
      </c>
      <c r="CD94" s="9">
        <v>0</v>
      </c>
    </row>
    <row r="95" spans="1:82" hidden="1" x14ac:dyDescent="0.25">
      <c r="A95" s="72" t="s">
        <v>1211</v>
      </c>
      <c r="B95" s="11" t="s">
        <v>1174</v>
      </c>
      <c r="C95" s="11" t="s">
        <v>1175</v>
      </c>
      <c r="D95" s="11" t="s">
        <v>1212</v>
      </c>
      <c r="E95" s="11" t="s">
        <v>1212</v>
      </c>
      <c r="F95" s="11" t="s">
        <v>64</v>
      </c>
      <c r="G95" s="11" t="s">
        <v>1212</v>
      </c>
      <c r="H95" s="11" t="s">
        <v>281</v>
      </c>
      <c r="I95" s="11" t="s">
        <v>1176</v>
      </c>
      <c r="J95" s="11" t="s">
        <v>1177</v>
      </c>
      <c r="K95" s="11">
        <v>168.84</v>
      </c>
      <c r="L95" s="11" t="s">
        <v>67</v>
      </c>
      <c r="M95" s="11" t="s">
        <v>68</v>
      </c>
      <c r="N95" s="11" t="s">
        <v>69</v>
      </c>
      <c r="O95" s="12">
        <v>41475.452893518515</v>
      </c>
      <c r="P95" s="12">
        <v>45493.452893518515</v>
      </c>
      <c r="Q95" s="11" t="s">
        <v>70</v>
      </c>
      <c r="R95" s="12">
        <v>45493</v>
      </c>
      <c r="S95" s="11" t="s">
        <v>71</v>
      </c>
      <c r="T95" s="11" t="s">
        <v>104</v>
      </c>
      <c r="U95" s="11" t="s">
        <v>73</v>
      </c>
      <c r="V95" s="11" t="s">
        <v>73</v>
      </c>
      <c r="W95" s="11" t="s">
        <v>74</v>
      </c>
      <c r="X95" s="11" t="s">
        <v>106</v>
      </c>
      <c r="Y95" s="11" t="s">
        <v>1178</v>
      </c>
      <c r="Z95" s="11" t="s">
        <v>1213</v>
      </c>
      <c r="AA95" s="11" t="s">
        <v>78</v>
      </c>
      <c r="AB95" s="12"/>
      <c r="AC95" s="12"/>
      <c r="AD95" s="11"/>
      <c r="AE95" s="11" t="s">
        <v>78</v>
      </c>
      <c r="AF95" s="11" t="s">
        <v>78</v>
      </c>
      <c r="AG95" s="12"/>
      <c r="AH95" s="11" t="s">
        <v>1214</v>
      </c>
      <c r="AI95" s="11" t="s">
        <v>78</v>
      </c>
      <c r="AJ95" s="11" t="b">
        <v>0</v>
      </c>
      <c r="AK95" s="11" t="s">
        <v>1215</v>
      </c>
      <c r="AL95" s="11" t="b">
        <v>0</v>
      </c>
      <c r="AM95" s="11" t="b">
        <v>0</v>
      </c>
      <c r="AN95" s="11" t="b">
        <v>0</v>
      </c>
      <c r="AO95" s="11" t="b">
        <v>0</v>
      </c>
      <c r="AP95" s="11" t="b">
        <v>0</v>
      </c>
      <c r="AQ95" s="11" t="s">
        <v>84</v>
      </c>
      <c r="AR95" s="11" t="b">
        <v>0</v>
      </c>
      <c r="AS95" s="11" t="s">
        <v>1210</v>
      </c>
      <c r="AT95" s="11" t="s">
        <v>78</v>
      </c>
      <c r="AU95" s="11" t="s">
        <v>78</v>
      </c>
      <c r="AV95" s="12">
        <v>41493</v>
      </c>
      <c r="AW95" s="11" t="s">
        <v>85</v>
      </c>
      <c r="AX95" s="11" t="s">
        <v>86</v>
      </c>
      <c r="AY95" s="11" t="s">
        <v>87</v>
      </c>
      <c r="AZ95" s="11" t="b">
        <v>0</v>
      </c>
      <c r="BA95" s="11">
        <v>0</v>
      </c>
      <c r="BB95" s="11">
        <v>0</v>
      </c>
      <c r="BC95" s="28"/>
      <c r="BD95" s="11">
        <v>0</v>
      </c>
      <c r="BE95" s="28"/>
      <c r="BF95" s="54">
        <v>0</v>
      </c>
      <c r="BG95" s="28">
        <v>0</v>
      </c>
      <c r="BH95" s="28">
        <v>168.84</v>
      </c>
      <c r="BI95" s="28">
        <v>168.84</v>
      </c>
      <c r="BJ95" s="28">
        <v>172.09</v>
      </c>
      <c r="BK95" s="30">
        <f t="shared" si="9"/>
        <v>0</v>
      </c>
      <c r="BL95" s="62">
        <f t="shared" si="10"/>
        <v>0</v>
      </c>
      <c r="BM95" s="28">
        <v>33.770000000000003</v>
      </c>
      <c r="BN95" s="13">
        <v>0</v>
      </c>
      <c r="BO95" s="11" t="s">
        <v>4627</v>
      </c>
      <c r="BP95" s="11" t="s">
        <v>4628</v>
      </c>
      <c r="BQ95" s="11" t="s">
        <v>4101</v>
      </c>
      <c r="BR95" s="11" t="s">
        <v>504</v>
      </c>
      <c r="BS95" s="11" t="s">
        <v>4109</v>
      </c>
      <c r="BT95" s="11" t="s">
        <v>4629</v>
      </c>
      <c r="BU95" s="11" t="s">
        <v>4630</v>
      </c>
      <c r="BV95" s="11" t="s">
        <v>4631</v>
      </c>
      <c r="BW95" s="11" t="s">
        <v>4632</v>
      </c>
      <c r="BX95" s="11" t="s">
        <v>4145</v>
      </c>
      <c r="BY95" s="11">
        <v>0</v>
      </c>
      <c r="BZ95" s="11">
        <v>0</v>
      </c>
      <c r="CA95" s="11">
        <v>0</v>
      </c>
      <c r="CB95" s="11">
        <v>0</v>
      </c>
      <c r="CC95" s="11">
        <v>0</v>
      </c>
      <c r="CD95" s="13">
        <v>0</v>
      </c>
    </row>
    <row r="96" spans="1:82" hidden="1" x14ac:dyDescent="0.25">
      <c r="A96" s="73" t="s">
        <v>318</v>
      </c>
      <c r="B96" s="7" t="s">
        <v>225</v>
      </c>
      <c r="C96" s="7" t="s">
        <v>226</v>
      </c>
      <c r="D96" s="7" t="s">
        <v>319</v>
      </c>
      <c r="E96" s="7" t="s">
        <v>319</v>
      </c>
      <c r="F96" s="7" t="s">
        <v>168</v>
      </c>
      <c r="G96" s="7" t="s">
        <v>319</v>
      </c>
      <c r="H96" s="7" t="s">
        <v>281</v>
      </c>
      <c r="I96" s="7" t="s">
        <v>66</v>
      </c>
      <c r="J96" s="7" t="s">
        <v>320</v>
      </c>
      <c r="K96" s="7">
        <v>451.39</v>
      </c>
      <c r="L96" s="7" t="s">
        <v>67</v>
      </c>
      <c r="M96" s="7" t="s">
        <v>68</v>
      </c>
      <c r="N96" s="7" t="s">
        <v>160</v>
      </c>
      <c r="O96" s="8">
        <v>41967.423321759263</v>
      </c>
      <c r="P96" s="8">
        <v>45254.423321759263</v>
      </c>
      <c r="Q96" s="7" t="s">
        <v>70</v>
      </c>
      <c r="R96" s="8">
        <v>45254</v>
      </c>
      <c r="S96" s="7" t="s">
        <v>71</v>
      </c>
      <c r="T96" s="7" t="s">
        <v>104</v>
      </c>
      <c r="U96" s="7" t="s">
        <v>73</v>
      </c>
      <c r="V96" s="7" t="s">
        <v>73</v>
      </c>
      <c r="W96" s="7" t="s">
        <v>151</v>
      </c>
      <c r="X96" s="7" t="s">
        <v>75</v>
      </c>
      <c r="Y96" s="7" t="s">
        <v>321</v>
      </c>
      <c r="Z96" s="7" t="s">
        <v>322</v>
      </c>
      <c r="AA96" s="7" t="s">
        <v>78</v>
      </c>
      <c r="AB96" s="8"/>
      <c r="AC96" s="8"/>
      <c r="AD96" s="7"/>
      <c r="AE96" s="7" t="s">
        <v>78</v>
      </c>
      <c r="AF96" s="7" t="s">
        <v>78</v>
      </c>
      <c r="AG96" s="8"/>
      <c r="AH96" s="7" t="s">
        <v>323</v>
      </c>
      <c r="AI96" s="7" t="s">
        <v>78</v>
      </c>
      <c r="AJ96" s="7" t="b">
        <v>0</v>
      </c>
      <c r="AK96" s="7" t="s">
        <v>324</v>
      </c>
      <c r="AL96" s="7" t="b">
        <v>0</v>
      </c>
      <c r="AM96" s="7" t="b">
        <v>0</v>
      </c>
      <c r="AN96" s="7" t="b">
        <v>0</v>
      </c>
      <c r="AO96" s="7" t="b">
        <v>0</v>
      </c>
      <c r="AP96" s="7" t="b">
        <v>0</v>
      </c>
      <c r="AQ96" s="7" t="s">
        <v>84</v>
      </c>
      <c r="AR96" s="7" t="b">
        <v>0</v>
      </c>
      <c r="AS96" s="7" t="s">
        <v>317</v>
      </c>
      <c r="AT96" s="7" t="s">
        <v>78</v>
      </c>
      <c r="AU96" s="7" t="s">
        <v>78</v>
      </c>
      <c r="AV96" s="8">
        <v>42003</v>
      </c>
      <c r="AW96" s="7" t="s">
        <v>85</v>
      </c>
      <c r="AX96" s="7" t="s">
        <v>86</v>
      </c>
      <c r="AY96" s="7" t="s">
        <v>87</v>
      </c>
      <c r="AZ96" s="7" t="b">
        <v>0</v>
      </c>
      <c r="BA96" s="7">
        <v>1</v>
      </c>
      <c r="BB96" s="7">
        <v>1</v>
      </c>
      <c r="BC96" s="27">
        <v>882</v>
      </c>
      <c r="BD96" s="7">
        <v>0</v>
      </c>
      <c r="BE96" s="27"/>
      <c r="BF96" s="55">
        <v>0</v>
      </c>
      <c r="BG96" s="27">
        <v>0</v>
      </c>
      <c r="BH96" s="27">
        <v>451.39</v>
      </c>
      <c r="BI96" s="33">
        <v>451.39</v>
      </c>
      <c r="BJ96" s="33">
        <v>493.65</v>
      </c>
      <c r="BK96" s="30">
        <f t="shared" si="9"/>
        <v>0</v>
      </c>
      <c r="BL96" s="62">
        <f t="shared" si="10"/>
        <v>0</v>
      </c>
      <c r="BM96" s="33">
        <v>65.41</v>
      </c>
      <c r="BN96" s="9">
        <v>0</v>
      </c>
      <c r="BO96" s="11" t="s">
        <v>5028</v>
      </c>
      <c r="BP96" s="11" t="s">
        <v>5029</v>
      </c>
      <c r="BQ96" s="11" t="s">
        <v>4101</v>
      </c>
      <c r="BR96" s="11" t="s">
        <v>504</v>
      </c>
      <c r="BS96" s="11" t="s">
        <v>4367</v>
      </c>
      <c r="BT96" s="11" t="s">
        <v>5030</v>
      </c>
      <c r="BU96" s="11" t="s">
        <v>5031</v>
      </c>
      <c r="BV96" s="11" t="s">
        <v>5032</v>
      </c>
      <c r="BW96" s="11" t="s">
        <v>5033</v>
      </c>
      <c r="BX96" s="11" t="s">
        <v>4138</v>
      </c>
      <c r="BY96" s="11">
        <v>0</v>
      </c>
      <c r="BZ96" s="11">
        <v>0</v>
      </c>
      <c r="CA96" s="11">
        <v>0</v>
      </c>
      <c r="CB96" s="11">
        <v>0</v>
      </c>
      <c r="CC96" s="11">
        <v>0</v>
      </c>
      <c r="CD96" s="13">
        <v>0</v>
      </c>
    </row>
    <row r="97" spans="1:82" hidden="1" x14ac:dyDescent="0.25">
      <c r="A97" s="72" t="s">
        <v>209</v>
      </c>
      <c r="B97" s="11" t="s">
        <v>61</v>
      </c>
      <c r="C97" s="11" t="s">
        <v>62</v>
      </c>
      <c r="D97" s="11" t="s">
        <v>210</v>
      </c>
      <c r="E97" s="11" t="s">
        <v>210</v>
      </c>
      <c r="F97" s="11" t="s">
        <v>64</v>
      </c>
      <c r="G97" s="11" t="s">
        <v>210</v>
      </c>
      <c r="H97" s="11" t="s">
        <v>200</v>
      </c>
      <c r="I97" s="11" t="s">
        <v>66</v>
      </c>
      <c r="J97" s="11" t="s">
        <v>201</v>
      </c>
      <c r="K97" s="11">
        <v>415.78</v>
      </c>
      <c r="L97" s="11" t="s">
        <v>67</v>
      </c>
      <c r="M97" s="11" t="s">
        <v>68</v>
      </c>
      <c r="N97" s="11" t="s">
        <v>69</v>
      </c>
      <c r="O97" s="12">
        <v>42727.719097222223</v>
      </c>
      <c r="P97" s="12">
        <v>45283.719097222223</v>
      </c>
      <c r="Q97" s="11" t="s">
        <v>70</v>
      </c>
      <c r="R97" s="12">
        <v>45283</v>
      </c>
      <c r="S97" s="11" t="s">
        <v>71</v>
      </c>
      <c r="T97" s="11" t="s">
        <v>72</v>
      </c>
      <c r="U97" s="11" t="s">
        <v>73</v>
      </c>
      <c r="V97" s="11" t="s">
        <v>73</v>
      </c>
      <c r="W97" s="11" t="s">
        <v>135</v>
      </c>
      <c r="X97" s="11" t="s">
        <v>75</v>
      </c>
      <c r="Y97" s="11" t="s">
        <v>76</v>
      </c>
      <c r="Z97" s="11" t="s">
        <v>211</v>
      </c>
      <c r="AA97" s="11" t="s">
        <v>78</v>
      </c>
      <c r="AB97" s="12"/>
      <c r="AC97" s="12"/>
      <c r="AD97" s="11"/>
      <c r="AE97" s="11" t="s">
        <v>78</v>
      </c>
      <c r="AF97" s="11" t="s">
        <v>78</v>
      </c>
      <c r="AG97" s="12"/>
      <c r="AH97" s="11" t="s">
        <v>78</v>
      </c>
      <c r="AI97" s="11" t="s">
        <v>78</v>
      </c>
      <c r="AJ97" s="11" t="b">
        <v>0</v>
      </c>
      <c r="AK97" s="11" t="s">
        <v>212</v>
      </c>
      <c r="AL97" s="11" t="b">
        <v>0</v>
      </c>
      <c r="AM97" s="11" t="b">
        <v>0</v>
      </c>
      <c r="AN97" s="11" t="b">
        <v>0</v>
      </c>
      <c r="AO97" s="11" t="b">
        <v>0</v>
      </c>
      <c r="AP97" s="11" t="b">
        <v>0</v>
      </c>
      <c r="AQ97" s="11" t="s">
        <v>84</v>
      </c>
      <c r="AR97" s="11" t="b">
        <v>0</v>
      </c>
      <c r="AS97" s="11" t="s">
        <v>204</v>
      </c>
      <c r="AT97" s="11" t="s">
        <v>78</v>
      </c>
      <c r="AU97" s="11" t="s">
        <v>78</v>
      </c>
      <c r="AV97" s="12">
        <v>42738</v>
      </c>
      <c r="AW97" s="11" t="s">
        <v>85</v>
      </c>
      <c r="AX97" s="11" t="s">
        <v>86</v>
      </c>
      <c r="AY97" s="11" t="s">
        <v>87</v>
      </c>
      <c r="AZ97" s="11" t="b">
        <v>0</v>
      </c>
      <c r="BA97" s="11">
        <v>2</v>
      </c>
      <c r="BB97" s="11">
        <v>2</v>
      </c>
      <c r="BC97" s="28">
        <v>1200</v>
      </c>
      <c r="BD97" s="11">
        <v>0</v>
      </c>
      <c r="BE97" s="28"/>
      <c r="BF97" s="54">
        <v>0</v>
      </c>
      <c r="BG97" s="28">
        <v>0</v>
      </c>
      <c r="BH97" s="28">
        <v>415.78</v>
      </c>
      <c r="BI97" s="28">
        <v>418.9</v>
      </c>
      <c r="BJ97" s="28">
        <v>460.76</v>
      </c>
      <c r="BK97" s="30">
        <f t="shared" si="9"/>
        <v>-3.1200000000000045</v>
      </c>
      <c r="BL97" s="62">
        <f t="shared" si="10"/>
        <v>-7.5039684448506535E-3</v>
      </c>
      <c r="BM97" s="28">
        <v>46.08</v>
      </c>
      <c r="BN97" s="13">
        <v>0</v>
      </c>
      <c r="BO97" s="7" t="s">
        <v>5461</v>
      </c>
      <c r="BP97" s="7" t="s">
        <v>5462</v>
      </c>
      <c r="BQ97" s="7" t="s">
        <v>4101</v>
      </c>
      <c r="BR97" s="7" t="s">
        <v>504</v>
      </c>
      <c r="BS97" s="7" t="s">
        <v>4126</v>
      </c>
      <c r="BT97" s="7" t="s">
        <v>5463</v>
      </c>
      <c r="BU97" s="7" t="s">
        <v>5464</v>
      </c>
      <c r="BV97" s="7" t="s">
        <v>5465</v>
      </c>
      <c r="BW97" s="7" t="s">
        <v>5466</v>
      </c>
      <c r="BX97" s="7" t="s">
        <v>4130</v>
      </c>
      <c r="BY97" s="7">
        <v>0</v>
      </c>
      <c r="BZ97" s="7">
        <v>0</v>
      </c>
      <c r="CA97" s="7">
        <v>0</v>
      </c>
      <c r="CB97" s="7">
        <v>0</v>
      </c>
      <c r="CC97" s="7">
        <v>0</v>
      </c>
      <c r="CD97" s="9">
        <v>0</v>
      </c>
    </row>
    <row r="98" spans="1:82" hidden="1" x14ac:dyDescent="0.25">
      <c r="A98" s="73" t="s">
        <v>2897</v>
      </c>
      <c r="B98" s="7" t="s">
        <v>1395</v>
      </c>
      <c r="C98" s="7" t="s">
        <v>1396</v>
      </c>
      <c r="D98" s="7" t="s">
        <v>210</v>
      </c>
      <c r="E98" s="7" t="s">
        <v>210</v>
      </c>
      <c r="F98" s="7" t="s">
        <v>64</v>
      </c>
      <c r="G98" s="7" t="s">
        <v>210</v>
      </c>
      <c r="H98" s="7" t="s">
        <v>2330</v>
      </c>
      <c r="I98" s="7" t="s">
        <v>1397</v>
      </c>
      <c r="J98" s="7" t="s">
        <v>2691</v>
      </c>
      <c r="K98" s="7">
        <v>259.61</v>
      </c>
      <c r="L98" s="7" t="s">
        <v>67</v>
      </c>
      <c r="M98" s="7" t="s">
        <v>68</v>
      </c>
      <c r="N98" s="7" t="s">
        <v>69</v>
      </c>
      <c r="O98" s="8">
        <v>43384.561099537037</v>
      </c>
      <c r="P98" s="8">
        <v>45576.561099537037</v>
      </c>
      <c r="Q98" s="7" t="s">
        <v>70</v>
      </c>
      <c r="R98" s="8">
        <v>45576</v>
      </c>
      <c r="S98" s="7" t="s">
        <v>71</v>
      </c>
      <c r="T98" s="7" t="s">
        <v>104</v>
      </c>
      <c r="U98" s="7" t="s">
        <v>73</v>
      </c>
      <c r="V98" s="7" t="s">
        <v>73</v>
      </c>
      <c r="W98" s="7" t="s">
        <v>74</v>
      </c>
      <c r="X98" s="7" t="s">
        <v>106</v>
      </c>
      <c r="Y98" s="7" t="s">
        <v>1421</v>
      </c>
      <c r="Z98" s="7" t="s">
        <v>2898</v>
      </c>
      <c r="AA98" s="7" t="s">
        <v>78</v>
      </c>
      <c r="AB98" s="8"/>
      <c r="AC98" s="8"/>
      <c r="AD98" s="7"/>
      <c r="AE98" s="7" t="s">
        <v>78</v>
      </c>
      <c r="AF98" s="7" t="s">
        <v>78</v>
      </c>
      <c r="AG98" s="8"/>
      <c r="AH98" s="7" t="s">
        <v>2899</v>
      </c>
      <c r="AI98" s="7" t="s">
        <v>78</v>
      </c>
      <c r="AJ98" s="7" t="b">
        <v>0</v>
      </c>
      <c r="AK98" s="7" t="s">
        <v>2900</v>
      </c>
      <c r="AL98" s="7" t="b">
        <v>0</v>
      </c>
      <c r="AM98" s="7" t="b">
        <v>0</v>
      </c>
      <c r="AN98" s="7" t="b">
        <v>0</v>
      </c>
      <c r="AO98" s="7" t="b">
        <v>0</v>
      </c>
      <c r="AP98" s="7" t="b">
        <v>0</v>
      </c>
      <c r="AQ98" s="7" t="s">
        <v>84</v>
      </c>
      <c r="AR98" s="7" t="b">
        <v>0</v>
      </c>
      <c r="AS98" s="7" t="s">
        <v>1700</v>
      </c>
      <c r="AT98" s="7" t="s">
        <v>78</v>
      </c>
      <c r="AU98" s="7" t="s">
        <v>78</v>
      </c>
      <c r="AV98" s="8">
        <v>43374</v>
      </c>
      <c r="AW98" s="7" t="s">
        <v>85</v>
      </c>
      <c r="AX98" s="7" t="s">
        <v>86</v>
      </c>
      <c r="AY98" s="7" t="s">
        <v>87</v>
      </c>
      <c r="AZ98" s="7" t="b">
        <v>0</v>
      </c>
      <c r="BA98" s="7">
        <v>4</v>
      </c>
      <c r="BB98" s="7">
        <v>4</v>
      </c>
      <c r="BC98" s="33">
        <v>1747.19</v>
      </c>
      <c r="BD98" s="7">
        <v>0</v>
      </c>
      <c r="BE98" s="33"/>
      <c r="BF98" s="55">
        <v>0</v>
      </c>
      <c r="BG98" s="33">
        <v>0</v>
      </c>
      <c r="BH98" s="33">
        <v>259.61</v>
      </c>
      <c r="BI98" s="33">
        <v>259.61</v>
      </c>
      <c r="BJ98" s="33">
        <v>295.63</v>
      </c>
      <c r="BK98" s="30">
        <f t="shared" si="9"/>
        <v>0</v>
      </c>
      <c r="BL98" s="62">
        <f t="shared" si="10"/>
        <v>0</v>
      </c>
      <c r="BM98" s="33">
        <v>64.900000000000006</v>
      </c>
      <c r="BN98" s="9">
        <v>0</v>
      </c>
      <c r="BO98" s="11" t="s">
        <v>5461</v>
      </c>
      <c r="BP98" s="11" t="s">
        <v>5462</v>
      </c>
      <c r="BQ98" s="11" t="s">
        <v>4101</v>
      </c>
      <c r="BR98" s="11" t="s">
        <v>504</v>
      </c>
      <c r="BS98" s="11" t="s">
        <v>4126</v>
      </c>
      <c r="BT98" s="11" t="s">
        <v>5463</v>
      </c>
      <c r="BU98" s="11" t="s">
        <v>5464</v>
      </c>
      <c r="BV98" s="11" t="s">
        <v>5465</v>
      </c>
      <c r="BW98" s="11" t="s">
        <v>5466</v>
      </c>
      <c r="BX98" s="11" t="s">
        <v>4130</v>
      </c>
      <c r="BY98" s="11">
        <v>0</v>
      </c>
      <c r="BZ98" s="11">
        <v>0</v>
      </c>
      <c r="CA98" s="11">
        <v>0</v>
      </c>
      <c r="CB98" s="11">
        <v>0</v>
      </c>
      <c r="CC98" s="11">
        <v>0</v>
      </c>
      <c r="CD98" s="13">
        <v>0</v>
      </c>
    </row>
    <row r="99" spans="1:82" hidden="1" x14ac:dyDescent="0.25">
      <c r="A99" s="72" t="s">
        <v>2004</v>
      </c>
      <c r="B99" s="11" t="s">
        <v>1395</v>
      </c>
      <c r="C99" s="11" t="s">
        <v>1396</v>
      </c>
      <c r="D99" s="11" t="s">
        <v>2005</v>
      </c>
      <c r="E99" s="11" t="s">
        <v>2006</v>
      </c>
      <c r="F99" s="11" t="s">
        <v>64</v>
      </c>
      <c r="G99" s="11" t="s">
        <v>2006</v>
      </c>
      <c r="H99" s="11" t="s">
        <v>281</v>
      </c>
      <c r="I99" s="11" t="s">
        <v>1397</v>
      </c>
      <c r="J99" s="11" t="s">
        <v>1406</v>
      </c>
      <c r="K99" s="11">
        <v>170.6</v>
      </c>
      <c r="L99" s="11" t="s">
        <v>67</v>
      </c>
      <c r="M99" s="11" t="s">
        <v>68</v>
      </c>
      <c r="N99" s="11" t="s">
        <v>69</v>
      </c>
      <c r="O99" s="12">
        <v>44977</v>
      </c>
      <c r="P99" s="12">
        <v>45342.54383101852</v>
      </c>
      <c r="Q99" s="11" t="s">
        <v>70</v>
      </c>
      <c r="R99" s="12">
        <v>45342</v>
      </c>
      <c r="S99" s="11" t="s">
        <v>71</v>
      </c>
      <c r="T99" s="11" t="s">
        <v>104</v>
      </c>
      <c r="U99" s="11" t="s">
        <v>73</v>
      </c>
      <c r="V99" s="11" t="s">
        <v>73</v>
      </c>
      <c r="W99" s="11" t="s">
        <v>74</v>
      </c>
      <c r="X99" s="11" t="s">
        <v>106</v>
      </c>
      <c r="Y99" s="11" t="s">
        <v>1450</v>
      </c>
      <c r="Z99" s="11" t="s">
        <v>2007</v>
      </c>
      <c r="AA99" s="11" t="s">
        <v>78</v>
      </c>
      <c r="AB99" s="12"/>
      <c r="AC99" s="12"/>
      <c r="AD99" s="11"/>
      <c r="AE99" s="11" t="s">
        <v>78</v>
      </c>
      <c r="AF99" s="11" t="s">
        <v>78</v>
      </c>
      <c r="AG99" s="12"/>
      <c r="AH99" s="11" t="s">
        <v>2008</v>
      </c>
      <c r="AI99" s="11" t="s">
        <v>78</v>
      </c>
      <c r="AJ99" s="11" t="b">
        <v>0</v>
      </c>
      <c r="AK99" s="11" t="s">
        <v>2009</v>
      </c>
      <c r="AL99" s="11" t="b">
        <v>0</v>
      </c>
      <c r="AM99" s="11" t="b">
        <v>0</v>
      </c>
      <c r="AN99" s="11" t="b">
        <v>0</v>
      </c>
      <c r="AO99" s="11" t="b">
        <v>0</v>
      </c>
      <c r="AP99" s="11" t="b">
        <v>0</v>
      </c>
      <c r="AQ99" s="11" t="s">
        <v>84</v>
      </c>
      <c r="AR99" s="11" t="b">
        <v>0</v>
      </c>
      <c r="AS99" s="11" t="s">
        <v>710</v>
      </c>
      <c r="AT99" s="11" t="s">
        <v>78</v>
      </c>
      <c r="AU99" s="11" t="s">
        <v>78</v>
      </c>
      <c r="AV99" s="12">
        <v>44953</v>
      </c>
      <c r="AW99" s="11" t="s">
        <v>85</v>
      </c>
      <c r="AX99" s="11" t="s">
        <v>86</v>
      </c>
      <c r="AY99" s="11" t="s">
        <v>87</v>
      </c>
      <c r="AZ99" s="11" t="b">
        <v>0</v>
      </c>
      <c r="BA99" s="11">
        <v>0</v>
      </c>
      <c r="BB99" s="11">
        <v>0</v>
      </c>
      <c r="BC99" s="25"/>
      <c r="BD99" s="11">
        <v>0</v>
      </c>
      <c r="BE99" s="25"/>
      <c r="BF99" s="54">
        <v>0</v>
      </c>
      <c r="BG99" s="25">
        <v>0</v>
      </c>
      <c r="BH99" s="25">
        <v>170.6</v>
      </c>
      <c r="BI99" s="28">
        <v>170.6</v>
      </c>
      <c r="BJ99" s="28">
        <v>195.08</v>
      </c>
      <c r="BK99" s="30">
        <f t="shared" si="9"/>
        <v>0</v>
      </c>
      <c r="BL99" s="62">
        <f t="shared" si="10"/>
        <v>0</v>
      </c>
      <c r="BM99" s="28">
        <v>63.12</v>
      </c>
      <c r="BN99" s="13">
        <v>0</v>
      </c>
      <c r="BO99" s="11" t="s">
        <v>6809</v>
      </c>
      <c r="BP99" s="11" t="s">
        <v>6810</v>
      </c>
      <c r="BQ99" s="11" t="s">
        <v>4101</v>
      </c>
      <c r="BR99" s="11" t="s">
        <v>504</v>
      </c>
      <c r="BS99" s="11" t="s">
        <v>4148</v>
      </c>
      <c r="BT99" s="11" t="s">
        <v>6811</v>
      </c>
      <c r="BU99" s="11" t="s">
        <v>6812</v>
      </c>
      <c r="BV99" s="11" t="s">
        <v>6813</v>
      </c>
      <c r="BW99" s="11" t="s">
        <v>6814</v>
      </c>
      <c r="BX99" s="11" t="s">
        <v>4106</v>
      </c>
      <c r="BY99" s="11">
        <v>0</v>
      </c>
      <c r="BZ99" s="11">
        <v>0</v>
      </c>
      <c r="CA99" s="11">
        <v>0</v>
      </c>
      <c r="CB99" s="11">
        <v>0</v>
      </c>
      <c r="CC99" s="11">
        <v>0</v>
      </c>
      <c r="CD99" s="13">
        <v>0</v>
      </c>
    </row>
    <row r="100" spans="1:82" hidden="1" x14ac:dyDescent="0.25">
      <c r="A100" s="72" t="s">
        <v>1879</v>
      </c>
      <c r="B100" s="11" t="s">
        <v>1395</v>
      </c>
      <c r="C100" s="11" t="s">
        <v>1396</v>
      </c>
      <c r="D100" s="11" t="s">
        <v>1880</v>
      </c>
      <c r="E100" s="11" t="s">
        <v>1880</v>
      </c>
      <c r="F100" s="11" t="s">
        <v>64</v>
      </c>
      <c r="G100" s="11" t="s">
        <v>1881</v>
      </c>
      <c r="H100" s="11" t="s">
        <v>281</v>
      </c>
      <c r="I100" s="11" t="s">
        <v>1397</v>
      </c>
      <c r="J100" s="11" t="s">
        <v>1406</v>
      </c>
      <c r="K100" s="11">
        <v>133.72</v>
      </c>
      <c r="L100" s="11" t="s">
        <v>67</v>
      </c>
      <c r="M100" s="11" t="s">
        <v>68</v>
      </c>
      <c r="N100" s="11" t="s">
        <v>69</v>
      </c>
      <c r="O100" s="12">
        <v>44258</v>
      </c>
      <c r="P100" s="12">
        <v>45354.575150462966</v>
      </c>
      <c r="Q100" s="11" t="s">
        <v>70</v>
      </c>
      <c r="R100" s="12">
        <v>45354</v>
      </c>
      <c r="S100" s="11" t="s">
        <v>71</v>
      </c>
      <c r="T100" s="11" t="s">
        <v>104</v>
      </c>
      <c r="U100" s="11" t="s">
        <v>73</v>
      </c>
      <c r="V100" s="11" t="s">
        <v>73</v>
      </c>
      <c r="W100" s="11" t="s">
        <v>74</v>
      </c>
      <c r="X100" s="11" t="s">
        <v>106</v>
      </c>
      <c r="Y100" s="11" t="s">
        <v>1485</v>
      </c>
      <c r="Z100" s="11" t="s">
        <v>1882</v>
      </c>
      <c r="AA100" s="11" t="s">
        <v>1883</v>
      </c>
      <c r="AB100" s="12"/>
      <c r="AC100" s="12"/>
      <c r="AD100" s="11"/>
      <c r="AE100" s="11" t="s">
        <v>78</v>
      </c>
      <c r="AF100" s="11" t="s">
        <v>78</v>
      </c>
      <c r="AG100" s="12"/>
      <c r="AH100" s="11" t="s">
        <v>78</v>
      </c>
      <c r="AI100" s="11" t="s">
        <v>78</v>
      </c>
      <c r="AJ100" s="11" t="b">
        <v>0</v>
      </c>
      <c r="AK100" s="11" t="s">
        <v>1884</v>
      </c>
      <c r="AL100" s="11" t="b">
        <v>0</v>
      </c>
      <c r="AM100" s="11" t="b">
        <v>0</v>
      </c>
      <c r="AN100" s="11" t="b">
        <v>0</v>
      </c>
      <c r="AO100" s="11" t="b">
        <v>0</v>
      </c>
      <c r="AP100" s="11" t="b">
        <v>0</v>
      </c>
      <c r="AQ100" s="11" t="s">
        <v>84</v>
      </c>
      <c r="AR100" s="11" t="b">
        <v>0</v>
      </c>
      <c r="AS100" s="11" t="s">
        <v>317</v>
      </c>
      <c r="AT100" s="11" t="s">
        <v>78</v>
      </c>
      <c r="AU100" s="11" t="s">
        <v>78</v>
      </c>
      <c r="AV100" s="12">
        <v>44264</v>
      </c>
      <c r="AW100" s="11" t="s">
        <v>85</v>
      </c>
      <c r="AX100" s="11" t="s">
        <v>86</v>
      </c>
      <c r="AY100" s="11" t="s">
        <v>87</v>
      </c>
      <c r="AZ100" s="11" t="b">
        <v>0</v>
      </c>
      <c r="BA100" s="11">
        <v>1</v>
      </c>
      <c r="BB100" s="11">
        <v>1</v>
      </c>
      <c r="BC100" s="28">
        <v>150</v>
      </c>
      <c r="BD100" s="11">
        <v>0</v>
      </c>
      <c r="BE100" s="28"/>
      <c r="BF100" s="54">
        <v>0</v>
      </c>
      <c r="BG100" s="28">
        <v>0</v>
      </c>
      <c r="BH100" s="28">
        <v>133.72</v>
      </c>
      <c r="BI100" s="28">
        <v>133.72</v>
      </c>
      <c r="BJ100" s="28">
        <v>153.94</v>
      </c>
      <c r="BK100" s="30">
        <f t="shared" si="9"/>
        <v>0</v>
      </c>
      <c r="BL100" s="62">
        <f t="shared" si="10"/>
        <v>0</v>
      </c>
      <c r="BM100" s="28">
        <v>36.76</v>
      </c>
      <c r="BN100" s="13">
        <v>0</v>
      </c>
      <c r="BO100" s="11" t="s">
        <v>5850</v>
      </c>
      <c r="BP100" s="11" t="s">
        <v>5851</v>
      </c>
      <c r="BQ100" s="11" t="s">
        <v>4101</v>
      </c>
      <c r="BR100" s="11" t="s">
        <v>504</v>
      </c>
      <c r="BS100" s="11" t="s">
        <v>4120</v>
      </c>
      <c r="BT100" s="11" t="s">
        <v>5852</v>
      </c>
      <c r="BU100" s="11" t="s">
        <v>5853</v>
      </c>
      <c r="BV100" s="11" t="s">
        <v>5854</v>
      </c>
      <c r="BW100" s="11" t="s">
        <v>5855</v>
      </c>
      <c r="BX100" s="11" t="s">
        <v>78</v>
      </c>
      <c r="BY100" s="11">
        <v>0</v>
      </c>
      <c r="BZ100" s="11">
        <v>0</v>
      </c>
      <c r="CA100" s="11">
        <v>0</v>
      </c>
      <c r="CB100" s="11">
        <v>1</v>
      </c>
      <c r="CC100" s="11">
        <v>0</v>
      </c>
      <c r="CD100" s="13">
        <v>0</v>
      </c>
    </row>
    <row r="101" spans="1:82" hidden="1" x14ac:dyDescent="0.25">
      <c r="A101" s="73" t="s">
        <v>2029</v>
      </c>
      <c r="B101" s="7" t="s">
        <v>1395</v>
      </c>
      <c r="C101" s="7" t="s">
        <v>1396</v>
      </c>
      <c r="D101" s="7" t="s">
        <v>1880</v>
      </c>
      <c r="E101" s="7" t="s">
        <v>1880</v>
      </c>
      <c r="F101" s="7" t="s">
        <v>64</v>
      </c>
      <c r="G101" s="7" t="s">
        <v>1881</v>
      </c>
      <c r="H101" s="7" t="s">
        <v>281</v>
      </c>
      <c r="I101" s="7" t="s">
        <v>1397</v>
      </c>
      <c r="J101" s="7" t="s">
        <v>1406</v>
      </c>
      <c r="K101" s="7">
        <v>115.47</v>
      </c>
      <c r="L101" s="7" t="s">
        <v>67</v>
      </c>
      <c r="M101" s="7" t="s">
        <v>68</v>
      </c>
      <c r="N101" s="7" t="s">
        <v>69</v>
      </c>
      <c r="O101" s="8">
        <v>45125.449178240742</v>
      </c>
      <c r="P101" s="8">
        <v>45491.411111111112</v>
      </c>
      <c r="Q101" s="7" t="s">
        <v>70</v>
      </c>
      <c r="R101" s="8">
        <v>45491</v>
      </c>
      <c r="S101" s="7" t="s">
        <v>71</v>
      </c>
      <c r="T101" s="7" t="s">
        <v>104</v>
      </c>
      <c r="U101" s="7" t="s">
        <v>73</v>
      </c>
      <c r="V101" s="7" t="s">
        <v>73</v>
      </c>
      <c r="W101" s="7" t="s">
        <v>92</v>
      </c>
      <c r="X101" s="7" t="s">
        <v>106</v>
      </c>
      <c r="Y101" s="7" t="s">
        <v>1485</v>
      </c>
      <c r="Z101" s="7" t="s">
        <v>2030</v>
      </c>
      <c r="AA101" s="7" t="s">
        <v>2031</v>
      </c>
      <c r="AB101" s="8"/>
      <c r="AC101" s="8"/>
      <c r="AD101" s="7"/>
      <c r="AE101" s="7" t="s">
        <v>78</v>
      </c>
      <c r="AF101" s="7" t="s">
        <v>78</v>
      </c>
      <c r="AG101" s="8"/>
      <c r="AH101" s="7" t="s">
        <v>2032</v>
      </c>
      <c r="AI101" s="7" t="s">
        <v>78</v>
      </c>
      <c r="AJ101" s="7" t="b">
        <v>0</v>
      </c>
      <c r="AK101" s="7" t="s">
        <v>2033</v>
      </c>
      <c r="AL101" s="7" t="b">
        <v>0</v>
      </c>
      <c r="AM101" s="7" t="b">
        <v>0</v>
      </c>
      <c r="AN101" s="7" t="b">
        <v>0</v>
      </c>
      <c r="AO101" s="7" t="b">
        <v>0</v>
      </c>
      <c r="AP101" s="7" t="b">
        <v>0</v>
      </c>
      <c r="AQ101" s="7" t="s">
        <v>84</v>
      </c>
      <c r="AR101" s="7" t="b">
        <v>0</v>
      </c>
      <c r="AS101" s="7" t="s">
        <v>710</v>
      </c>
      <c r="AT101" s="7" t="s">
        <v>78</v>
      </c>
      <c r="AU101" s="7" t="s">
        <v>78</v>
      </c>
      <c r="AV101" s="8">
        <v>45117</v>
      </c>
      <c r="AW101" s="7" t="s">
        <v>85</v>
      </c>
      <c r="AX101" s="7" t="s">
        <v>86</v>
      </c>
      <c r="AY101" s="7" t="s">
        <v>87</v>
      </c>
      <c r="AZ101" s="7" t="b">
        <v>0</v>
      </c>
      <c r="BA101" s="7">
        <v>1</v>
      </c>
      <c r="BB101" s="7">
        <v>1</v>
      </c>
      <c r="BC101" s="33">
        <v>500</v>
      </c>
      <c r="BD101" s="7">
        <v>1</v>
      </c>
      <c r="BE101" s="33">
        <v>500</v>
      </c>
      <c r="BF101" s="55">
        <v>1</v>
      </c>
      <c r="BG101" s="33">
        <v>500</v>
      </c>
      <c r="BH101" s="33">
        <v>115.47</v>
      </c>
      <c r="BI101" s="33">
        <v>115.47</v>
      </c>
      <c r="BJ101" s="33">
        <v>133.18</v>
      </c>
      <c r="BK101" s="30">
        <f t="shared" si="9"/>
        <v>0</v>
      </c>
      <c r="BL101" s="62">
        <f t="shared" si="10"/>
        <v>0</v>
      </c>
      <c r="BM101" s="33">
        <v>28.87</v>
      </c>
      <c r="BN101" s="9">
        <v>0</v>
      </c>
      <c r="BO101" s="7" t="s">
        <v>5850</v>
      </c>
      <c r="BP101" s="7" t="s">
        <v>5851</v>
      </c>
      <c r="BQ101" s="7" t="s">
        <v>4101</v>
      </c>
      <c r="BR101" s="7" t="s">
        <v>504</v>
      </c>
      <c r="BS101" s="7" t="s">
        <v>4120</v>
      </c>
      <c r="BT101" s="7" t="s">
        <v>5852</v>
      </c>
      <c r="BU101" s="7" t="s">
        <v>5853</v>
      </c>
      <c r="BV101" s="7" t="s">
        <v>5854</v>
      </c>
      <c r="BW101" s="7" t="s">
        <v>5855</v>
      </c>
      <c r="BX101" s="7" t="s">
        <v>4138</v>
      </c>
      <c r="BY101" s="7">
        <v>0</v>
      </c>
      <c r="BZ101" s="7">
        <v>0</v>
      </c>
      <c r="CA101" s="7">
        <v>1</v>
      </c>
      <c r="CB101" s="7">
        <v>0</v>
      </c>
      <c r="CC101" s="7">
        <v>0</v>
      </c>
      <c r="CD101" s="9">
        <v>0</v>
      </c>
    </row>
    <row r="102" spans="1:82" hidden="1" x14ac:dyDescent="0.25">
      <c r="A102" s="73" t="s">
        <v>2901</v>
      </c>
      <c r="B102" s="7" t="s">
        <v>1395</v>
      </c>
      <c r="C102" s="7" t="s">
        <v>1396</v>
      </c>
      <c r="D102" s="7" t="s">
        <v>1880</v>
      </c>
      <c r="E102" s="7" t="s">
        <v>1880</v>
      </c>
      <c r="F102" s="7" t="s">
        <v>64</v>
      </c>
      <c r="G102" s="7" t="s">
        <v>1881</v>
      </c>
      <c r="H102" s="7" t="s">
        <v>2330</v>
      </c>
      <c r="I102" s="7" t="s">
        <v>1397</v>
      </c>
      <c r="J102" s="7" t="s">
        <v>2691</v>
      </c>
      <c r="K102" s="7">
        <v>115.25</v>
      </c>
      <c r="L102" s="7" t="s">
        <v>67</v>
      </c>
      <c r="M102" s="7" t="s">
        <v>68</v>
      </c>
      <c r="N102" s="7" t="s">
        <v>69</v>
      </c>
      <c r="O102" s="8">
        <v>43402.561030092591</v>
      </c>
      <c r="P102" s="8">
        <v>45594.561030092591</v>
      </c>
      <c r="Q102" s="7" t="s">
        <v>70</v>
      </c>
      <c r="R102" s="8">
        <v>45594</v>
      </c>
      <c r="S102" s="7" t="s">
        <v>71</v>
      </c>
      <c r="T102" s="7" t="s">
        <v>104</v>
      </c>
      <c r="U102" s="7" t="s">
        <v>73</v>
      </c>
      <c r="V102" s="7" t="s">
        <v>73</v>
      </c>
      <c r="W102" s="7" t="s">
        <v>74</v>
      </c>
      <c r="X102" s="7" t="s">
        <v>106</v>
      </c>
      <c r="Y102" s="7" t="s">
        <v>1485</v>
      </c>
      <c r="Z102" s="7" t="s">
        <v>2902</v>
      </c>
      <c r="AA102" s="7" t="s">
        <v>2903</v>
      </c>
      <c r="AB102" s="8"/>
      <c r="AC102" s="8"/>
      <c r="AD102" s="7"/>
      <c r="AE102" s="7" t="s">
        <v>78</v>
      </c>
      <c r="AF102" s="7" t="s">
        <v>78</v>
      </c>
      <c r="AG102" s="8"/>
      <c r="AH102" s="7" t="s">
        <v>78</v>
      </c>
      <c r="AI102" s="7" t="s">
        <v>78</v>
      </c>
      <c r="AJ102" s="7" t="b">
        <v>0</v>
      </c>
      <c r="AK102" s="7" t="s">
        <v>2904</v>
      </c>
      <c r="AL102" s="7" t="b">
        <v>0</v>
      </c>
      <c r="AM102" s="7" t="b">
        <v>0</v>
      </c>
      <c r="AN102" s="7" t="b">
        <v>0</v>
      </c>
      <c r="AO102" s="7" t="b">
        <v>0</v>
      </c>
      <c r="AP102" s="7" t="b">
        <v>0</v>
      </c>
      <c r="AQ102" s="7" t="s">
        <v>84</v>
      </c>
      <c r="AR102" s="7" t="b">
        <v>0</v>
      </c>
      <c r="AS102" s="7" t="s">
        <v>1700</v>
      </c>
      <c r="AT102" s="7" t="s">
        <v>78</v>
      </c>
      <c r="AU102" s="7" t="s">
        <v>78</v>
      </c>
      <c r="AV102" s="8">
        <v>43411</v>
      </c>
      <c r="AW102" s="7" t="s">
        <v>85</v>
      </c>
      <c r="AX102" s="7" t="s">
        <v>86</v>
      </c>
      <c r="AY102" s="7" t="s">
        <v>87</v>
      </c>
      <c r="AZ102" s="7" t="b">
        <v>0</v>
      </c>
      <c r="BA102" s="7">
        <v>0</v>
      </c>
      <c r="BB102" s="7">
        <v>0</v>
      </c>
      <c r="BC102" s="33"/>
      <c r="BD102" s="7">
        <v>0</v>
      </c>
      <c r="BE102" s="33"/>
      <c r="BF102" s="55">
        <v>0</v>
      </c>
      <c r="BG102" s="33">
        <v>0</v>
      </c>
      <c r="BH102" s="33">
        <v>115.25</v>
      </c>
      <c r="BI102" s="33">
        <v>115.25</v>
      </c>
      <c r="BJ102" s="33">
        <v>133.18</v>
      </c>
      <c r="BK102" s="30">
        <f t="shared" si="9"/>
        <v>0</v>
      </c>
      <c r="BL102" s="62">
        <f t="shared" si="10"/>
        <v>0</v>
      </c>
      <c r="BM102" s="33">
        <v>28.81</v>
      </c>
      <c r="BN102" s="9">
        <v>0</v>
      </c>
      <c r="BO102" s="11" t="s">
        <v>5850</v>
      </c>
      <c r="BP102" s="11" t="s">
        <v>5851</v>
      </c>
      <c r="BQ102" s="11" t="s">
        <v>4101</v>
      </c>
      <c r="BR102" s="11" t="s">
        <v>504</v>
      </c>
      <c r="BS102" s="11" t="s">
        <v>4120</v>
      </c>
      <c r="BT102" s="11" t="s">
        <v>5852</v>
      </c>
      <c r="BU102" s="11" t="s">
        <v>5853</v>
      </c>
      <c r="BV102" s="11" t="s">
        <v>5854</v>
      </c>
      <c r="BW102" s="11" t="s">
        <v>5855</v>
      </c>
      <c r="BX102" s="11" t="s">
        <v>78</v>
      </c>
      <c r="BY102" s="11">
        <v>0</v>
      </c>
      <c r="BZ102" s="11">
        <v>0</v>
      </c>
      <c r="CA102" s="11">
        <v>0</v>
      </c>
      <c r="CB102" s="11">
        <v>0</v>
      </c>
      <c r="CC102" s="11">
        <v>0</v>
      </c>
      <c r="CD102" s="13">
        <v>0</v>
      </c>
    </row>
    <row r="103" spans="1:82" hidden="1" x14ac:dyDescent="0.25">
      <c r="A103" s="72" t="s">
        <v>2646</v>
      </c>
      <c r="B103" s="11" t="s">
        <v>1395</v>
      </c>
      <c r="C103" s="11" t="s">
        <v>1396</v>
      </c>
      <c r="D103" s="11" t="s">
        <v>1880</v>
      </c>
      <c r="E103" s="11" t="s">
        <v>1880</v>
      </c>
      <c r="F103" s="11" t="s">
        <v>64</v>
      </c>
      <c r="G103" s="11" t="s">
        <v>1881</v>
      </c>
      <c r="H103" s="11" t="s">
        <v>296</v>
      </c>
      <c r="I103" s="11" t="s">
        <v>1397</v>
      </c>
      <c r="J103" s="11" t="s">
        <v>2205</v>
      </c>
      <c r="K103" s="11">
        <v>140.12</v>
      </c>
      <c r="L103" s="11" t="s">
        <v>67</v>
      </c>
      <c r="M103" s="11" t="s">
        <v>68</v>
      </c>
      <c r="N103" s="11" t="s">
        <v>69</v>
      </c>
      <c r="O103" s="12">
        <v>44274.65116898148</v>
      </c>
      <c r="P103" s="12">
        <v>45370.65116898148</v>
      </c>
      <c r="Q103" s="11" t="s">
        <v>70</v>
      </c>
      <c r="R103" s="12">
        <v>45370</v>
      </c>
      <c r="S103" s="11" t="s">
        <v>71</v>
      </c>
      <c r="T103" s="11" t="s">
        <v>104</v>
      </c>
      <c r="U103" s="11" t="s">
        <v>73</v>
      </c>
      <c r="V103" s="11" t="s">
        <v>73</v>
      </c>
      <c r="W103" s="11" t="s">
        <v>74</v>
      </c>
      <c r="X103" s="11" t="s">
        <v>106</v>
      </c>
      <c r="Y103" s="11" t="s">
        <v>1485</v>
      </c>
      <c r="Z103" s="11" t="s">
        <v>2647</v>
      </c>
      <c r="AA103" s="11" t="s">
        <v>2648</v>
      </c>
      <c r="AB103" s="12"/>
      <c r="AC103" s="12"/>
      <c r="AD103" s="11"/>
      <c r="AE103" s="11" t="s">
        <v>78</v>
      </c>
      <c r="AF103" s="11" t="s">
        <v>78</v>
      </c>
      <c r="AG103" s="12"/>
      <c r="AH103" s="11" t="s">
        <v>78</v>
      </c>
      <c r="AI103" s="11" t="s">
        <v>78</v>
      </c>
      <c r="AJ103" s="11" t="b">
        <v>0</v>
      </c>
      <c r="AK103" s="11" t="s">
        <v>2649</v>
      </c>
      <c r="AL103" s="11" t="b">
        <v>0</v>
      </c>
      <c r="AM103" s="11" t="b">
        <v>0</v>
      </c>
      <c r="AN103" s="11" t="b">
        <v>0</v>
      </c>
      <c r="AO103" s="11" t="b">
        <v>0</v>
      </c>
      <c r="AP103" s="11" t="b">
        <v>0</v>
      </c>
      <c r="AQ103" s="11" t="s">
        <v>84</v>
      </c>
      <c r="AR103" s="11" t="b">
        <v>0</v>
      </c>
      <c r="AS103" s="11" t="s">
        <v>78</v>
      </c>
      <c r="AT103" s="11" t="s">
        <v>78</v>
      </c>
      <c r="AU103" s="11" t="s">
        <v>78</v>
      </c>
      <c r="AV103" s="12">
        <v>44285</v>
      </c>
      <c r="AW103" s="11" t="s">
        <v>85</v>
      </c>
      <c r="AX103" s="11" t="s">
        <v>86</v>
      </c>
      <c r="AY103" s="11" t="s">
        <v>87</v>
      </c>
      <c r="AZ103" s="11" t="b">
        <v>0</v>
      </c>
      <c r="BA103" s="11">
        <v>0</v>
      </c>
      <c r="BB103" s="11">
        <v>0</v>
      </c>
      <c r="BC103" s="28"/>
      <c r="BD103" s="11">
        <v>0</v>
      </c>
      <c r="BE103" s="28"/>
      <c r="BF103" s="54">
        <v>0</v>
      </c>
      <c r="BG103" s="28">
        <v>0</v>
      </c>
      <c r="BH103" s="28">
        <v>140.12</v>
      </c>
      <c r="BI103" s="28">
        <v>140.12</v>
      </c>
      <c r="BJ103" s="28">
        <v>155.94999999999999</v>
      </c>
      <c r="BK103" s="30">
        <f t="shared" si="9"/>
        <v>0</v>
      </c>
      <c r="BL103" s="62">
        <f t="shared" si="10"/>
        <v>0</v>
      </c>
      <c r="BM103" s="28">
        <v>35.03</v>
      </c>
      <c r="BN103" s="13">
        <v>0</v>
      </c>
      <c r="BO103" s="7" t="s">
        <v>5850</v>
      </c>
      <c r="BP103" s="7" t="s">
        <v>5851</v>
      </c>
      <c r="BQ103" s="7" t="s">
        <v>4101</v>
      </c>
      <c r="BR103" s="7" t="s">
        <v>504</v>
      </c>
      <c r="BS103" s="7" t="s">
        <v>4120</v>
      </c>
      <c r="BT103" s="7" t="s">
        <v>5852</v>
      </c>
      <c r="BU103" s="7" t="s">
        <v>5853</v>
      </c>
      <c r="BV103" s="7" t="s">
        <v>5854</v>
      </c>
      <c r="BW103" s="7" t="s">
        <v>5855</v>
      </c>
      <c r="BX103" s="7" t="s">
        <v>4138</v>
      </c>
      <c r="BY103" s="7">
        <v>0</v>
      </c>
      <c r="BZ103" s="7">
        <v>0</v>
      </c>
      <c r="CA103" s="7">
        <v>0</v>
      </c>
      <c r="CB103" s="7">
        <v>0</v>
      </c>
      <c r="CC103" s="7">
        <v>0</v>
      </c>
      <c r="CD103" s="9">
        <v>0</v>
      </c>
    </row>
    <row r="104" spans="1:82" hidden="1" x14ac:dyDescent="0.25">
      <c r="A104" s="73" t="s">
        <v>1585</v>
      </c>
      <c r="B104" s="7" t="s">
        <v>1395</v>
      </c>
      <c r="C104" s="7" t="s">
        <v>1396</v>
      </c>
      <c r="D104" s="7" t="s">
        <v>1586</v>
      </c>
      <c r="E104" s="7" t="s">
        <v>1586</v>
      </c>
      <c r="F104" s="7" t="s">
        <v>64</v>
      </c>
      <c r="G104" s="7" t="s">
        <v>1586</v>
      </c>
      <c r="H104" s="7" t="s">
        <v>281</v>
      </c>
      <c r="I104" s="7" t="s">
        <v>1397</v>
      </c>
      <c r="J104" s="7" t="s">
        <v>1406</v>
      </c>
      <c r="K104" s="7">
        <v>209.44</v>
      </c>
      <c r="L104" s="7" t="s">
        <v>67</v>
      </c>
      <c r="M104" s="7" t="s">
        <v>68</v>
      </c>
      <c r="N104" s="7" t="s">
        <v>69</v>
      </c>
      <c r="O104" s="8">
        <v>42128.433645833335</v>
      </c>
      <c r="P104" s="8">
        <v>45415</v>
      </c>
      <c r="Q104" s="7" t="s">
        <v>70</v>
      </c>
      <c r="R104" s="8">
        <v>45415</v>
      </c>
      <c r="S104" s="7" t="s">
        <v>71</v>
      </c>
      <c r="T104" s="7" t="s">
        <v>104</v>
      </c>
      <c r="U104" s="7" t="s">
        <v>73</v>
      </c>
      <c r="V104" s="7" t="s">
        <v>73</v>
      </c>
      <c r="W104" s="7" t="s">
        <v>74</v>
      </c>
      <c r="X104" s="7" t="s">
        <v>106</v>
      </c>
      <c r="Y104" s="7" t="s">
        <v>1398</v>
      </c>
      <c r="Z104" s="7" t="s">
        <v>1587</v>
      </c>
      <c r="AA104" s="7" t="s">
        <v>78</v>
      </c>
      <c r="AB104" s="8"/>
      <c r="AC104" s="8"/>
      <c r="AD104" s="7"/>
      <c r="AE104" s="7" t="s">
        <v>78</v>
      </c>
      <c r="AF104" s="7" t="s">
        <v>78</v>
      </c>
      <c r="AG104" s="8"/>
      <c r="AH104" s="7" t="s">
        <v>1588</v>
      </c>
      <c r="AI104" s="7" t="s">
        <v>78</v>
      </c>
      <c r="AJ104" s="7" t="b">
        <v>0</v>
      </c>
      <c r="AK104" s="7" t="s">
        <v>1589</v>
      </c>
      <c r="AL104" s="7" t="b">
        <v>0</v>
      </c>
      <c r="AM104" s="7" t="b">
        <v>0</v>
      </c>
      <c r="AN104" s="7" t="b">
        <v>0</v>
      </c>
      <c r="AO104" s="7" t="b">
        <v>0</v>
      </c>
      <c r="AP104" s="7" t="b">
        <v>0</v>
      </c>
      <c r="AQ104" s="7" t="s">
        <v>84</v>
      </c>
      <c r="AR104" s="7" t="b">
        <v>0</v>
      </c>
      <c r="AS104" s="7" t="s">
        <v>78</v>
      </c>
      <c r="AT104" s="7" t="s">
        <v>78</v>
      </c>
      <c r="AU104" s="7" t="s">
        <v>78</v>
      </c>
      <c r="AV104" s="8">
        <v>42111</v>
      </c>
      <c r="AW104" s="7" t="s">
        <v>85</v>
      </c>
      <c r="AX104" s="7" t="s">
        <v>86</v>
      </c>
      <c r="AY104" s="7" t="s">
        <v>87</v>
      </c>
      <c r="AZ104" s="7" t="b">
        <v>0</v>
      </c>
      <c r="BA104" s="7">
        <v>4</v>
      </c>
      <c r="BB104" s="7">
        <v>4</v>
      </c>
      <c r="BC104" s="33">
        <v>538.47</v>
      </c>
      <c r="BD104" s="7">
        <v>0</v>
      </c>
      <c r="BE104" s="33"/>
      <c r="BF104" s="55">
        <v>0</v>
      </c>
      <c r="BG104" s="33">
        <v>0</v>
      </c>
      <c r="BH104" s="33">
        <v>209.44</v>
      </c>
      <c r="BI104" s="33">
        <v>209.44</v>
      </c>
      <c r="BJ104" s="33">
        <v>240.38</v>
      </c>
      <c r="BK104" s="30">
        <f t="shared" si="9"/>
        <v>0</v>
      </c>
      <c r="BL104" s="62">
        <f t="shared" si="10"/>
        <v>0</v>
      </c>
      <c r="BM104" s="33">
        <v>57.6</v>
      </c>
      <c r="BN104" s="9">
        <v>0</v>
      </c>
      <c r="BO104" s="11" t="s">
        <v>5152</v>
      </c>
      <c r="BP104" s="11" t="s">
        <v>5153</v>
      </c>
      <c r="BQ104" s="11" t="s">
        <v>4101</v>
      </c>
      <c r="BR104" s="11" t="s">
        <v>504</v>
      </c>
      <c r="BS104" s="11" t="s">
        <v>4177</v>
      </c>
      <c r="BT104" s="11" t="s">
        <v>5154</v>
      </c>
      <c r="BU104" s="11" t="s">
        <v>4225</v>
      </c>
      <c r="BV104" s="11" t="s">
        <v>78</v>
      </c>
      <c r="BW104" s="11" t="s">
        <v>5155</v>
      </c>
      <c r="BX104" s="11" t="s">
        <v>4138</v>
      </c>
      <c r="BY104" s="11">
        <v>0</v>
      </c>
      <c r="BZ104" s="11">
        <v>0</v>
      </c>
      <c r="CA104" s="11">
        <v>0</v>
      </c>
      <c r="CB104" s="11">
        <v>0</v>
      </c>
      <c r="CC104" s="11">
        <v>0</v>
      </c>
      <c r="CD104" s="13">
        <v>0</v>
      </c>
    </row>
    <row r="105" spans="1:82" hidden="1" x14ac:dyDescent="0.25">
      <c r="A105" s="72" t="s">
        <v>2172</v>
      </c>
      <c r="B105" s="11" t="s">
        <v>2147</v>
      </c>
      <c r="C105" s="11" t="s">
        <v>2148</v>
      </c>
      <c r="D105" s="11" t="s">
        <v>2173</v>
      </c>
      <c r="E105" s="11" t="s">
        <v>2173</v>
      </c>
      <c r="F105" s="11" t="s">
        <v>2174</v>
      </c>
      <c r="G105" s="11" t="s">
        <v>2173</v>
      </c>
      <c r="H105" s="11" t="s">
        <v>281</v>
      </c>
      <c r="I105" s="11" t="s">
        <v>2150</v>
      </c>
      <c r="J105" s="11" t="s">
        <v>2148</v>
      </c>
      <c r="K105" s="11">
        <v>176.83</v>
      </c>
      <c r="L105" s="11" t="s">
        <v>67</v>
      </c>
      <c r="M105" s="11" t="s">
        <v>68</v>
      </c>
      <c r="N105" s="11" t="s">
        <v>160</v>
      </c>
      <c r="O105" s="12">
        <v>43854.495740740742</v>
      </c>
      <c r="P105" s="12">
        <v>45315.495740740742</v>
      </c>
      <c r="Q105" s="11" t="s">
        <v>70</v>
      </c>
      <c r="R105" s="12">
        <v>45315</v>
      </c>
      <c r="S105" s="11" t="s">
        <v>71</v>
      </c>
      <c r="T105" s="11" t="s">
        <v>104</v>
      </c>
      <c r="U105" s="11" t="s">
        <v>73</v>
      </c>
      <c r="V105" s="11" t="s">
        <v>73</v>
      </c>
      <c r="W105" s="11" t="s">
        <v>74</v>
      </c>
      <c r="X105" s="11" t="s">
        <v>264</v>
      </c>
      <c r="Y105" s="11" t="s">
        <v>2168</v>
      </c>
      <c r="Z105" s="11" t="s">
        <v>2175</v>
      </c>
      <c r="AA105" s="11" t="s">
        <v>504</v>
      </c>
      <c r="AB105" s="12"/>
      <c r="AC105" s="12"/>
      <c r="AD105" s="11"/>
      <c r="AE105" s="11" t="s">
        <v>78</v>
      </c>
      <c r="AF105" s="11" t="s">
        <v>78</v>
      </c>
      <c r="AG105" s="12"/>
      <c r="AH105" s="11" t="s">
        <v>78</v>
      </c>
      <c r="AI105" s="11" t="s">
        <v>78</v>
      </c>
      <c r="AJ105" s="11" t="b">
        <v>0</v>
      </c>
      <c r="AK105" s="11" t="s">
        <v>2176</v>
      </c>
      <c r="AL105" s="11" t="b">
        <v>1</v>
      </c>
      <c r="AM105" s="11" t="b">
        <v>0</v>
      </c>
      <c r="AN105" s="11" t="b">
        <v>0</v>
      </c>
      <c r="AO105" s="11" t="b">
        <v>0</v>
      </c>
      <c r="AP105" s="11" t="b">
        <v>0</v>
      </c>
      <c r="AQ105" s="11" t="s">
        <v>84</v>
      </c>
      <c r="AR105" s="11" t="b">
        <v>0</v>
      </c>
      <c r="AS105" s="11" t="s">
        <v>2071</v>
      </c>
      <c r="AT105" s="11" t="s">
        <v>317</v>
      </c>
      <c r="AU105" s="11" t="s">
        <v>78</v>
      </c>
      <c r="AV105" s="12">
        <v>43882</v>
      </c>
      <c r="AW105" s="11" t="s">
        <v>85</v>
      </c>
      <c r="AX105" s="11" t="s">
        <v>86</v>
      </c>
      <c r="AY105" s="11" t="s">
        <v>87</v>
      </c>
      <c r="AZ105" s="11" t="b">
        <v>0</v>
      </c>
      <c r="BA105" s="11">
        <v>0</v>
      </c>
      <c r="BB105" s="11">
        <v>0</v>
      </c>
      <c r="BC105" s="28"/>
      <c r="BD105" s="11">
        <v>0</v>
      </c>
      <c r="BE105" s="28"/>
      <c r="BF105" s="54">
        <v>0</v>
      </c>
      <c r="BG105" s="28">
        <v>0</v>
      </c>
      <c r="BH105" s="28">
        <v>176.83</v>
      </c>
      <c r="BI105" s="28">
        <v>176.83</v>
      </c>
      <c r="BJ105" s="28">
        <v>191.25</v>
      </c>
      <c r="BK105" s="30">
        <f t="shared" si="9"/>
        <v>0</v>
      </c>
      <c r="BL105" s="62">
        <f t="shared" si="10"/>
        <v>0</v>
      </c>
      <c r="BM105" s="28">
        <v>39.770000000000003</v>
      </c>
      <c r="BN105" s="13">
        <v>0</v>
      </c>
      <c r="BO105" s="11" t="s">
        <v>6181</v>
      </c>
      <c r="BP105" s="11" t="s">
        <v>6182</v>
      </c>
      <c r="BQ105" s="11" t="s">
        <v>4101</v>
      </c>
      <c r="BR105" s="11" t="s">
        <v>504</v>
      </c>
      <c r="BS105" s="11" t="s">
        <v>4126</v>
      </c>
      <c r="BT105" s="11" t="s">
        <v>4110</v>
      </c>
      <c r="BU105" s="11" t="s">
        <v>6183</v>
      </c>
      <c r="BV105" s="11" t="s">
        <v>6184</v>
      </c>
      <c r="BW105" s="11" t="s">
        <v>6185</v>
      </c>
      <c r="BX105" s="11" t="s">
        <v>4138</v>
      </c>
      <c r="BY105" s="11">
        <v>0</v>
      </c>
      <c r="BZ105" s="11">
        <v>0</v>
      </c>
      <c r="CA105" s="11">
        <v>0</v>
      </c>
      <c r="CB105" s="11">
        <v>0</v>
      </c>
      <c r="CC105" s="11">
        <v>0</v>
      </c>
      <c r="CD105" s="13">
        <v>0</v>
      </c>
    </row>
    <row r="106" spans="1:82" hidden="1" x14ac:dyDescent="0.25">
      <c r="A106" s="72" t="s">
        <v>3931</v>
      </c>
      <c r="B106" s="11" t="s">
        <v>61</v>
      </c>
      <c r="C106" s="11" t="s">
        <v>62</v>
      </c>
      <c r="D106" s="11" t="s">
        <v>614</v>
      </c>
      <c r="E106" s="11" t="s">
        <v>614</v>
      </c>
      <c r="F106" s="11" t="s">
        <v>64</v>
      </c>
      <c r="G106" s="11" t="s">
        <v>614</v>
      </c>
      <c r="H106" s="11" t="s">
        <v>281</v>
      </c>
      <c r="I106" s="11" t="s">
        <v>66</v>
      </c>
      <c r="J106" s="11" t="s">
        <v>282</v>
      </c>
      <c r="K106" s="11">
        <v>286.44</v>
      </c>
      <c r="L106" s="11" t="s">
        <v>67</v>
      </c>
      <c r="M106" s="11" t="s">
        <v>68</v>
      </c>
      <c r="N106" s="11" t="s">
        <v>69</v>
      </c>
      <c r="O106" s="12">
        <v>45193.507094907407</v>
      </c>
      <c r="P106" s="12">
        <v>45559.343865740739</v>
      </c>
      <c r="Q106" s="11" t="s">
        <v>70</v>
      </c>
      <c r="R106" s="12">
        <v>45559</v>
      </c>
      <c r="S106" s="11" t="s">
        <v>71</v>
      </c>
      <c r="T106" s="11" t="s">
        <v>104</v>
      </c>
      <c r="U106" s="11" t="s">
        <v>73</v>
      </c>
      <c r="V106" s="11" t="s">
        <v>73</v>
      </c>
      <c r="W106" s="11" t="s">
        <v>74</v>
      </c>
      <c r="X106" s="11" t="s">
        <v>75</v>
      </c>
      <c r="Y106" s="11" t="s">
        <v>76</v>
      </c>
      <c r="Z106" s="11" t="s">
        <v>3932</v>
      </c>
      <c r="AA106" s="11" t="s">
        <v>78</v>
      </c>
      <c r="AB106" s="12"/>
      <c r="AC106" s="12"/>
      <c r="AD106" s="11"/>
      <c r="AE106" s="11" t="s">
        <v>78</v>
      </c>
      <c r="AF106" s="11" t="s">
        <v>78</v>
      </c>
      <c r="AG106" s="12"/>
      <c r="AH106" s="11" t="s">
        <v>613</v>
      </c>
      <c r="AI106" s="11" t="s">
        <v>78</v>
      </c>
      <c r="AJ106" s="11" t="b">
        <v>0</v>
      </c>
      <c r="AK106" s="11" t="s">
        <v>4067</v>
      </c>
      <c r="AL106" s="11" t="b">
        <v>0</v>
      </c>
      <c r="AM106" s="11" t="b">
        <v>0</v>
      </c>
      <c r="AN106" s="11" t="b">
        <v>0</v>
      </c>
      <c r="AO106" s="11" t="b">
        <v>0</v>
      </c>
      <c r="AP106" s="11" t="b">
        <v>0</v>
      </c>
      <c r="AQ106" s="11" t="s">
        <v>84</v>
      </c>
      <c r="AR106" s="11" t="b">
        <v>0</v>
      </c>
      <c r="AS106" s="11" t="s">
        <v>710</v>
      </c>
      <c r="AT106" s="11" t="s">
        <v>78</v>
      </c>
      <c r="AU106" s="11" t="s">
        <v>78</v>
      </c>
      <c r="AV106" s="12">
        <v>45174</v>
      </c>
      <c r="AW106" s="11" t="s">
        <v>85</v>
      </c>
      <c r="AX106" s="11" t="s">
        <v>86</v>
      </c>
      <c r="AY106" s="11" t="s">
        <v>87</v>
      </c>
      <c r="AZ106" s="11" t="b">
        <v>0</v>
      </c>
      <c r="BA106" s="11">
        <v>0</v>
      </c>
      <c r="BB106" s="11">
        <v>0</v>
      </c>
      <c r="BC106" s="28"/>
      <c r="BD106" s="11">
        <v>0</v>
      </c>
      <c r="BE106" s="28"/>
      <c r="BF106" s="54">
        <v>0</v>
      </c>
      <c r="BG106" s="28">
        <v>0</v>
      </c>
      <c r="BH106" s="28">
        <v>286.44</v>
      </c>
      <c r="BI106" s="28">
        <v>0</v>
      </c>
      <c r="BJ106" s="28">
        <v>0</v>
      </c>
      <c r="BK106" s="30">
        <f t="shared" si="9"/>
        <v>286.44</v>
      </c>
      <c r="BL106" s="63">
        <f t="shared" si="10"/>
        <v>1</v>
      </c>
      <c r="BM106" s="28">
        <v>0</v>
      </c>
      <c r="BN106" s="13">
        <v>0</v>
      </c>
      <c r="BO106" s="7" t="s">
        <v>6961</v>
      </c>
      <c r="BP106" s="7" t="s">
        <v>6962</v>
      </c>
      <c r="BQ106" s="7" t="s">
        <v>4101</v>
      </c>
      <c r="BR106" s="7" t="s">
        <v>504</v>
      </c>
      <c r="BS106" s="7" t="s">
        <v>4126</v>
      </c>
      <c r="BT106" s="7" t="s">
        <v>6963</v>
      </c>
      <c r="BU106" s="7" t="s">
        <v>6964</v>
      </c>
      <c r="BV106" s="7" t="s">
        <v>6965</v>
      </c>
      <c r="BW106" s="7" t="s">
        <v>6966</v>
      </c>
      <c r="BX106" s="7" t="s">
        <v>4138</v>
      </c>
      <c r="BY106" s="7">
        <v>0</v>
      </c>
      <c r="BZ106" s="7">
        <v>0</v>
      </c>
      <c r="CA106" s="7">
        <v>0</v>
      </c>
      <c r="CB106" s="7">
        <v>0</v>
      </c>
      <c r="CC106" s="7">
        <v>0</v>
      </c>
      <c r="CD106" s="9">
        <v>0</v>
      </c>
    </row>
    <row r="107" spans="1:82" hidden="1" x14ac:dyDescent="0.25">
      <c r="A107" s="73" t="s">
        <v>2204</v>
      </c>
      <c r="B107" s="7" t="s">
        <v>1395</v>
      </c>
      <c r="C107" s="7" t="s">
        <v>1396</v>
      </c>
      <c r="D107" s="7" t="s">
        <v>527</v>
      </c>
      <c r="E107" s="7" t="s">
        <v>527</v>
      </c>
      <c r="F107" s="7" t="s">
        <v>64</v>
      </c>
      <c r="G107" s="7" t="s">
        <v>527</v>
      </c>
      <c r="H107" s="7" t="s">
        <v>296</v>
      </c>
      <c r="I107" s="7" t="s">
        <v>1397</v>
      </c>
      <c r="J107" s="7" t="s">
        <v>2205</v>
      </c>
      <c r="K107" s="7">
        <v>182.45</v>
      </c>
      <c r="L107" s="7" t="s">
        <v>67</v>
      </c>
      <c r="M107" s="7" t="s">
        <v>68</v>
      </c>
      <c r="N107" s="7" t="s">
        <v>69</v>
      </c>
      <c r="O107" s="8">
        <v>42146.41375</v>
      </c>
      <c r="P107" s="8">
        <v>45434.41375</v>
      </c>
      <c r="Q107" s="7" t="s">
        <v>70</v>
      </c>
      <c r="R107" s="8">
        <v>45434</v>
      </c>
      <c r="S107" s="7" t="s">
        <v>71</v>
      </c>
      <c r="T107" s="7" t="s">
        <v>104</v>
      </c>
      <c r="U107" s="7" t="s">
        <v>73</v>
      </c>
      <c r="V107" s="7" t="s">
        <v>73</v>
      </c>
      <c r="W107" s="7" t="s">
        <v>74</v>
      </c>
      <c r="X107" s="7" t="s">
        <v>106</v>
      </c>
      <c r="Y107" s="7" t="s">
        <v>1398</v>
      </c>
      <c r="Z107" s="7" t="s">
        <v>2206</v>
      </c>
      <c r="AA107" s="7" t="s">
        <v>2207</v>
      </c>
      <c r="AB107" s="8"/>
      <c r="AC107" s="8"/>
      <c r="AD107" s="7"/>
      <c r="AE107" s="7" t="s">
        <v>78</v>
      </c>
      <c r="AF107" s="7" t="s">
        <v>78</v>
      </c>
      <c r="AG107" s="8"/>
      <c r="AH107" s="7" t="s">
        <v>78</v>
      </c>
      <c r="AI107" s="7" t="s">
        <v>78</v>
      </c>
      <c r="AJ107" s="7" t="b">
        <v>0</v>
      </c>
      <c r="AK107" s="7" t="s">
        <v>2208</v>
      </c>
      <c r="AL107" s="7" t="b">
        <v>0</v>
      </c>
      <c r="AM107" s="7" t="b">
        <v>0</v>
      </c>
      <c r="AN107" s="7" t="b">
        <v>0</v>
      </c>
      <c r="AO107" s="7" t="b">
        <v>0</v>
      </c>
      <c r="AP107" s="7" t="b">
        <v>0</v>
      </c>
      <c r="AQ107" s="7" t="s">
        <v>84</v>
      </c>
      <c r="AR107" s="7" t="b">
        <v>0</v>
      </c>
      <c r="AS107" s="7" t="s">
        <v>78</v>
      </c>
      <c r="AT107" s="7" t="s">
        <v>78</v>
      </c>
      <c r="AU107" s="7" t="s">
        <v>78</v>
      </c>
      <c r="AV107" s="8">
        <v>42157</v>
      </c>
      <c r="AW107" s="7" t="s">
        <v>85</v>
      </c>
      <c r="AX107" s="7" t="s">
        <v>86</v>
      </c>
      <c r="AY107" s="7" t="s">
        <v>87</v>
      </c>
      <c r="AZ107" s="7" t="b">
        <v>0</v>
      </c>
      <c r="BA107" s="7">
        <v>3</v>
      </c>
      <c r="BB107" s="7">
        <v>3</v>
      </c>
      <c r="BC107" s="33">
        <v>679.02</v>
      </c>
      <c r="BD107" s="7">
        <v>1</v>
      </c>
      <c r="BE107" s="33">
        <v>500</v>
      </c>
      <c r="BF107" s="55">
        <v>1</v>
      </c>
      <c r="BG107" s="33">
        <v>500</v>
      </c>
      <c r="BH107" s="33">
        <v>182.45</v>
      </c>
      <c r="BI107" s="33">
        <v>182.45</v>
      </c>
      <c r="BJ107" s="33">
        <v>203.43</v>
      </c>
      <c r="BK107" s="30">
        <f t="shared" si="9"/>
        <v>0</v>
      </c>
      <c r="BL107" s="62">
        <f t="shared" si="10"/>
        <v>0</v>
      </c>
      <c r="BM107" s="33">
        <v>45.61</v>
      </c>
      <c r="BN107" s="9">
        <v>0</v>
      </c>
      <c r="BO107" s="11" t="s">
        <v>5174</v>
      </c>
      <c r="BP107" s="11" t="s">
        <v>5175</v>
      </c>
      <c r="BQ107" s="11" t="s">
        <v>5176</v>
      </c>
      <c r="BR107" s="11" t="s">
        <v>5177</v>
      </c>
      <c r="BS107" s="11" t="s">
        <v>5178</v>
      </c>
      <c r="BT107" s="11" t="s">
        <v>4110</v>
      </c>
      <c r="BU107" s="11" t="s">
        <v>5179</v>
      </c>
      <c r="BV107" s="11" t="s">
        <v>5180</v>
      </c>
      <c r="BW107" s="11" t="s">
        <v>5181</v>
      </c>
      <c r="BX107" s="11" t="s">
        <v>5182</v>
      </c>
      <c r="BY107" s="11">
        <v>0</v>
      </c>
      <c r="BZ107" s="11">
        <v>0</v>
      </c>
      <c r="CA107" s="11">
        <v>1</v>
      </c>
      <c r="CB107" s="11">
        <v>0</v>
      </c>
      <c r="CC107" s="11">
        <v>0</v>
      </c>
      <c r="CD107" s="13">
        <v>0</v>
      </c>
    </row>
    <row r="108" spans="1:82" hidden="1" x14ac:dyDescent="0.25">
      <c r="A108" s="72" t="s">
        <v>2154</v>
      </c>
      <c r="B108" s="11" t="s">
        <v>2147</v>
      </c>
      <c r="C108" s="11" t="s">
        <v>2148</v>
      </c>
      <c r="D108" s="11" t="s">
        <v>2155</v>
      </c>
      <c r="E108" s="11" t="s">
        <v>2155</v>
      </c>
      <c r="F108" s="11" t="s">
        <v>168</v>
      </c>
      <c r="G108" s="11" t="s">
        <v>2155</v>
      </c>
      <c r="H108" s="11" t="s">
        <v>281</v>
      </c>
      <c r="I108" s="11" t="s">
        <v>2150</v>
      </c>
      <c r="J108" s="11" t="s">
        <v>2156</v>
      </c>
      <c r="K108" s="11">
        <v>1608.88</v>
      </c>
      <c r="L108" s="11" t="s">
        <v>67</v>
      </c>
      <c r="M108" s="11" t="s">
        <v>68</v>
      </c>
      <c r="N108" s="11" t="s">
        <v>160</v>
      </c>
      <c r="O108" s="12">
        <v>42965.522835648146</v>
      </c>
      <c r="P108" s="12">
        <v>45522.522835648146</v>
      </c>
      <c r="Q108" s="11" t="s">
        <v>70</v>
      </c>
      <c r="R108" s="12">
        <v>45522</v>
      </c>
      <c r="S108" s="11" t="s">
        <v>71</v>
      </c>
      <c r="T108" s="11" t="s">
        <v>104</v>
      </c>
      <c r="U108" s="11" t="s">
        <v>73</v>
      </c>
      <c r="V108" s="11" t="s">
        <v>73</v>
      </c>
      <c r="W108" s="11" t="s">
        <v>105</v>
      </c>
      <c r="X108" s="11" t="s">
        <v>264</v>
      </c>
      <c r="Y108" s="11" t="s">
        <v>2157</v>
      </c>
      <c r="Z108" s="11" t="s">
        <v>2158</v>
      </c>
      <c r="AA108" s="11" t="s">
        <v>78</v>
      </c>
      <c r="AB108" s="12"/>
      <c r="AC108" s="12"/>
      <c r="AD108" s="11"/>
      <c r="AE108" s="11" t="s">
        <v>78</v>
      </c>
      <c r="AF108" s="11" t="s">
        <v>78</v>
      </c>
      <c r="AG108" s="12"/>
      <c r="AH108" s="11" t="s">
        <v>78</v>
      </c>
      <c r="AI108" s="11" t="s">
        <v>78</v>
      </c>
      <c r="AJ108" s="11" t="b">
        <v>0</v>
      </c>
      <c r="AK108" s="11" t="s">
        <v>2159</v>
      </c>
      <c r="AL108" s="11" t="b">
        <v>1</v>
      </c>
      <c r="AM108" s="11" t="b">
        <v>0</v>
      </c>
      <c r="AN108" s="11" t="b">
        <v>0</v>
      </c>
      <c r="AO108" s="11" t="b">
        <v>0</v>
      </c>
      <c r="AP108" s="11" t="b">
        <v>0</v>
      </c>
      <c r="AQ108" s="11" t="s">
        <v>84</v>
      </c>
      <c r="AR108" s="11" t="b">
        <v>0</v>
      </c>
      <c r="AS108" s="11" t="s">
        <v>2071</v>
      </c>
      <c r="AT108" s="11" t="s">
        <v>78</v>
      </c>
      <c r="AU108" s="11" t="s">
        <v>78</v>
      </c>
      <c r="AV108" s="12">
        <v>42982</v>
      </c>
      <c r="AW108" s="11" t="s">
        <v>85</v>
      </c>
      <c r="AX108" s="11" t="s">
        <v>86</v>
      </c>
      <c r="AY108" s="11" t="s">
        <v>87</v>
      </c>
      <c r="AZ108" s="11" t="b">
        <v>0</v>
      </c>
      <c r="BA108" s="11">
        <v>0</v>
      </c>
      <c r="BB108" s="11">
        <v>0</v>
      </c>
      <c r="BC108" s="28"/>
      <c r="BD108" s="11">
        <v>0</v>
      </c>
      <c r="BE108" s="28"/>
      <c r="BF108" s="54">
        <v>0</v>
      </c>
      <c r="BG108" s="28">
        <v>0</v>
      </c>
      <c r="BH108" s="28">
        <v>1608.88</v>
      </c>
      <c r="BI108" s="28">
        <v>1608.88</v>
      </c>
      <c r="BJ108" s="28">
        <v>1740</v>
      </c>
      <c r="BK108" s="30">
        <f t="shared" si="9"/>
        <v>0</v>
      </c>
      <c r="BL108" s="62">
        <f t="shared" si="10"/>
        <v>0</v>
      </c>
      <c r="BM108" s="28">
        <v>361.84</v>
      </c>
      <c r="BN108" s="13">
        <v>0</v>
      </c>
      <c r="BO108" s="7" t="s">
        <v>5576</v>
      </c>
      <c r="BP108" s="7" t="s">
        <v>5577</v>
      </c>
      <c r="BQ108" s="7" t="s">
        <v>4274</v>
      </c>
      <c r="BR108" s="7" t="s">
        <v>4275</v>
      </c>
      <c r="BS108" s="7" t="s">
        <v>5578</v>
      </c>
      <c r="BT108" s="7" t="s">
        <v>4330</v>
      </c>
      <c r="BU108" s="7" t="s">
        <v>5579</v>
      </c>
      <c r="BV108" s="7" t="s">
        <v>5580</v>
      </c>
      <c r="BW108" s="7" t="s">
        <v>5581</v>
      </c>
      <c r="BX108" s="7" t="s">
        <v>5582</v>
      </c>
      <c r="BY108" s="7">
        <v>0</v>
      </c>
      <c r="BZ108" s="7">
        <v>0</v>
      </c>
      <c r="CA108" s="7">
        <v>0</v>
      </c>
      <c r="CB108" s="7">
        <v>0</v>
      </c>
      <c r="CC108" s="7">
        <v>0</v>
      </c>
      <c r="CD108" s="9">
        <v>0</v>
      </c>
    </row>
    <row r="109" spans="1:82" hidden="1" x14ac:dyDescent="0.25">
      <c r="A109" s="73" t="s">
        <v>2367</v>
      </c>
      <c r="B109" s="7" t="s">
        <v>61</v>
      </c>
      <c r="C109" s="7" t="s">
        <v>62</v>
      </c>
      <c r="D109" s="7" t="s">
        <v>2368</v>
      </c>
      <c r="E109" s="7" t="s">
        <v>2368</v>
      </c>
      <c r="F109" s="7" t="s">
        <v>64</v>
      </c>
      <c r="G109" s="7" t="s">
        <v>2368</v>
      </c>
      <c r="H109" s="7" t="s">
        <v>2330</v>
      </c>
      <c r="I109" s="7" t="s">
        <v>66</v>
      </c>
      <c r="J109" s="7" t="s">
        <v>2363</v>
      </c>
      <c r="K109" s="7">
        <v>298.63</v>
      </c>
      <c r="L109" s="7" t="s">
        <v>67</v>
      </c>
      <c r="M109" s="7" t="s">
        <v>68</v>
      </c>
      <c r="N109" s="7" t="s">
        <v>69</v>
      </c>
      <c r="O109" s="8">
        <v>41784.357974537037</v>
      </c>
      <c r="P109" s="8">
        <v>45437.357974537037</v>
      </c>
      <c r="Q109" s="7" t="s">
        <v>70</v>
      </c>
      <c r="R109" s="8">
        <v>45437</v>
      </c>
      <c r="S109" s="7" t="s">
        <v>71</v>
      </c>
      <c r="T109" s="7" t="s">
        <v>104</v>
      </c>
      <c r="U109" s="7" t="s">
        <v>73</v>
      </c>
      <c r="V109" s="7" t="s">
        <v>73</v>
      </c>
      <c r="W109" s="7" t="s">
        <v>105</v>
      </c>
      <c r="X109" s="7" t="s">
        <v>75</v>
      </c>
      <c r="Y109" s="7" t="s">
        <v>122</v>
      </c>
      <c r="Z109" s="7" t="s">
        <v>2369</v>
      </c>
      <c r="AA109" s="7" t="s">
        <v>78</v>
      </c>
      <c r="AB109" s="8"/>
      <c r="AC109" s="8"/>
      <c r="AD109" s="7"/>
      <c r="AE109" s="7" t="s">
        <v>78</v>
      </c>
      <c r="AF109" s="7" t="s">
        <v>78</v>
      </c>
      <c r="AG109" s="8"/>
      <c r="AH109" s="7" t="s">
        <v>78</v>
      </c>
      <c r="AI109" s="7" t="s">
        <v>78</v>
      </c>
      <c r="AJ109" s="7" t="b">
        <v>0</v>
      </c>
      <c r="AK109" s="7" t="s">
        <v>2370</v>
      </c>
      <c r="AL109" s="7" t="b">
        <v>0</v>
      </c>
      <c r="AM109" s="7" t="b">
        <v>0</v>
      </c>
      <c r="AN109" s="7" t="b">
        <v>0</v>
      </c>
      <c r="AO109" s="7" t="b">
        <v>0</v>
      </c>
      <c r="AP109" s="7" t="b">
        <v>0</v>
      </c>
      <c r="AQ109" s="7" t="s">
        <v>84</v>
      </c>
      <c r="AR109" s="7" t="b">
        <v>0</v>
      </c>
      <c r="AS109" s="7" t="s">
        <v>1700</v>
      </c>
      <c r="AT109" s="7" t="s">
        <v>78</v>
      </c>
      <c r="AU109" s="7" t="s">
        <v>78</v>
      </c>
      <c r="AV109" s="8">
        <v>41793</v>
      </c>
      <c r="AW109" s="7" t="s">
        <v>85</v>
      </c>
      <c r="AX109" s="7" t="s">
        <v>86</v>
      </c>
      <c r="AY109" s="7" t="s">
        <v>87</v>
      </c>
      <c r="AZ109" s="7" t="b">
        <v>0</v>
      </c>
      <c r="BA109" s="7">
        <v>2</v>
      </c>
      <c r="BB109" s="7">
        <v>2</v>
      </c>
      <c r="BC109" s="33">
        <v>1162</v>
      </c>
      <c r="BD109" s="7">
        <v>1</v>
      </c>
      <c r="BE109" s="33">
        <v>1012</v>
      </c>
      <c r="BF109" s="55">
        <v>1</v>
      </c>
      <c r="BG109" s="33">
        <v>1012</v>
      </c>
      <c r="BH109" s="33">
        <v>298.63</v>
      </c>
      <c r="BI109" s="33">
        <v>298.63</v>
      </c>
      <c r="BJ109" s="33">
        <v>327.07</v>
      </c>
      <c r="BK109" s="30">
        <f t="shared" si="9"/>
        <v>0</v>
      </c>
      <c r="BL109" s="62">
        <f t="shared" si="10"/>
        <v>0</v>
      </c>
      <c r="BM109" s="33">
        <v>38.82</v>
      </c>
      <c r="BN109" s="9">
        <v>0</v>
      </c>
      <c r="BO109" s="7" t="s">
        <v>4877</v>
      </c>
      <c r="BP109" s="7" t="s">
        <v>4878</v>
      </c>
      <c r="BQ109" s="7" t="s">
        <v>4393</v>
      </c>
      <c r="BR109" s="7" t="s">
        <v>4879</v>
      </c>
      <c r="BS109" s="7" t="s">
        <v>4880</v>
      </c>
      <c r="BT109" s="7" t="s">
        <v>4110</v>
      </c>
      <c r="BU109" s="7" t="s">
        <v>4881</v>
      </c>
      <c r="BV109" s="7" t="s">
        <v>4882</v>
      </c>
      <c r="BW109" s="7" t="s">
        <v>4883</v>
      </c>
      <c r="BX109" s="7" t="s">
        <v>4106</v>
      </c>
      <c r="BY109" s="7">
        <v>0</v>
      </c>
      <c r="BZ109" s="7">
        <v>0</v>
      </c>
      <c r="CA109" s="7">
        <v>0</v>
      </c>
      <c r="CB109" s="7">
        <v>0</v>
      </c>
      <c r="CC109" s="7">
        <v>0</v>
      </c>
      <c r="CD109" s="9">
        <v>0</v>
      </c>
    </row>
    <row r="110" spans="1:82" hidden="1" x14ac:dyDescent="0.25">
      <c r="A110" s="72" t="s">
        <v>2726</v>
      </c>
      <c r="B110" s="11" t="s">
        <v>1395</v>
      </c>
      <c r="C110" s="11" t="s">
        <v>1396</v>
      </c>
      <c r="D110" s="11" t="s">
        <v>2368</v>
      </c>
      <c r="E110" s="11" t="s">
        <v>2368</v>
      </c>
      <c r="F110" s="11" t="s">
        <v>64</v>
      </c>
      <c r="G110" s="11" t="s">
        <v>2368</v>
      </c>
      <c r="H110" s="11" t="s">
        <v>2330</v>
      </c>
      <c r="I110" s="11" t="s">
        <v>1397</v>
      </c>
      <c r="J110" s="11" t="s">
        <v>2691</v>
      </c>
      <c r="K110" s="11">
        <v>325.52999999999997</v>
      </c>
      <c r="L110" s="11" t="s">
        <v>67</v>
      </c>
      <c r="M110" s="11" t="s">
        <v>68</v>
      </c>
      <c r="N110" s="11" t="s">
        <v>69</v>
      </c>
      <c r="O110" s="12">
        <v>41948.449849537035</v>
      </c>
      <c r="P110" s="12">
        <v>45235.449849537035</v>
      </c>
      <c r="Q110" s="11" t="s">
        <v>70</v>
      </c>
      <c r="R110" s="12">
        <v>45235</v>
      </c>
      <c r="S110" s="11" t="s">
        <v>71</v>
      </c>
      <c r="T110" s="11" t="s">
        <v>104</v>
      </c>
      <c r="U110" s="11" t="s">
        <v>73</v>
      </c>
      <c r="V110" s="11" t="s">
        <v>73</v>
      </c>
      <c r="W110" s="11" t="s">
        <v>105</v>
      </c>
      <c r="X110" s="11" t="s">
        <v>106</v>
      </c>
      <c r="Y110" s="11" t="s">
        <v>1421</v>
      </c>
      <c r="Z110" s="11" t="s">
        <v>2727</v>
      </c>
      <c r="AA110" s="11" t="s">
        <v>2728</v>
      </c>
      <c r="AB110" s="12"/>
      <c r="AC110" s="12"/>
      <c r="AD110" s="11"/>
      <c r="AE110" s="11" t="s">
        <v>78</v>
      </c>
      <c r="AF110" s="11" t="s">
        <v>78</v>
      </c>
      <c r="AG110" s="12"/>
      <c r="AH110" s="11" t="s">
        <v>78</v>
      </c>
      <c r="AI110" s="11" t="s">
        <v>78</v>
      </c>
      <c r="AJ110" s="11" t="b">
        <v>0</v>
      </c>
      <c r="AK110" s="11" t="s">
        <v>2729</v>
      </c>
      <c r="AL110" s="11" t="b">
        <v>0</v>
      </c>
      <c r="AM110" s="11" t="b">
        <v>0</v>
      </c>
      <c r="AN110" s="11" t="b">
        <v>0</v>
      </c>
      <c r="AO110" s="11" t="b">
        <v>0</v>
      </c>
      <c r="AP110" s="11" t="b">
        <v>0</v>
      </c>
      <c r="AQ110" s="11" t="s">
        <v>84</v>
      </c>
      <c r="AR110" s="11" t="b">
        <v>0</v>
      </c>
      <c r="AS110" s="11" t="s">
        <v>1700</v>
      </c>
      <c r="AT110" s="11" t="s">
        <v>78</v>
      </c>
      <c r="AU110" s="11" t="s">
        <v>78</v>
      </c>
      <c r="AV110" s="12">
        <v>41948</v>
      </c>
      <c r="AW110" s="11" t="s">
        <v>85</v>
      </c>
      <c r="AX110" s="11" t="s">
        <v>86</v>
      </c>
      <c r="AY110" s="11" t="s">
        <v>87</v>
      </c>
      <c r="AZ110" s="11" t="b">
        <v>0</v>
      </c>
      <c r="BA110" s="11">
        <v>3</v>
      </c>
      <c r="BB110" s="11">
        <v>3</v>
      </c>
      <c r="BC110" s="28">
        <v>248.1</v>
      </c>
      <c r="BD110" s="11">
        <v>0</v>
      </c>
      <c r="BE110" s="28"/>
      <c r="BF110" s="54">
        <v>0</v>
      </c>
      <c r="BG110" s="28">
        <v>0</v>
      </c>
      <c r="BH110" s="28">
        <v>325.52999999999997</v>
      </c>
      <c r="BI110" s="28">
        <v>325.52999999999997</v>
      </c>
      <c r="BJ110" s="28">
        <v>375.48</v>
      </c>
      <c r="BK110" s="30">
        <f t="shared" si="9"/>
        <v>0</v>
      </c>
      <c r="BL110" s="62">
        <f t="shared" si="10"/>
        <v>0</v>
      </c>
      <c r="BM110" s="28">
        <v>81.38</v>
      </c>
      <c r="BN110" s="13">
        <v>0</v>
      </c>
      <c r="BO110" s="11" t="s">
        <v>4877</v>
      </c>
      <c r="BP110" s="11" t="s">
        <v>4878</v>
      </c>
      <c r="BQ110" s="11" t="s">
        <v>4393</v>
      </c>
      <c r="BR110" s="11" t="s">
        <v>4879</v>
      </c>
      <c r="BS110" s="11" t="s">
        <v>4880</v>
      </c>
      <c r="BT110" s="11" t="s">
        <v>4110</v>
      </c>
      <c r="BU110" s="11" t="s">
        <v>4881</v>
      </c>
      <c r="BV110" s="11" t="s">
        <v>4882</v>
      </c>
      <c r="BW110" s="11" t="s">
        <v>4883</v>
      </c>
      <c r="BX110" s="11" t="s">
        <v>4106</v>
      </c>
      <c r="BY110" s="11">
        <v>0</v>
      </c>
      <c r="BZ110" s="11">
        <v>0</v>
      </c>
      <c r="CA110" s="11">
        <v>0</v>
      </c>
      <c r="CB110" s="11">
        <v>0</v>
      </c>
      <c r="CC110" s="11">
        <v>0</v>
      </c>
      <c r="CD110" s="13">
        <v>0</v>
      </c>
    </row>
    <row r="111" spans="1:82" hidden="1" x14ac:dyDescent="0.25">
      <c r="A111" s="72" t="s">
        <v>2430</v>
      </c>
      <c r="B111" s="11" t="s">
        <v>61</v>
      </c>
      <c r="C111" s="11" t="s">
        <v>62</v>
      </c>
      <c r="D111" s="11" t="s">
        <v>2368</v>
      </c>
      <c r="E111" s="11" t="s">
        <v>2368</v>
      </c>
      <c r="F111" s="11" t="s">
        <v>64</v>
      </c>
      <c r="G111" s="11" t="s">
        <v>2368</v>
      </c>
      <c r="H111" s="11" t="s">
        <v>2330</v>
      </c>
      <c r="I111" s="11" t="s">
        <v>66</v>
      </c>
      <c r="J111" s="11" t="s">
        <v>2342</v>
      </c>
      <c r="K111" s="11">
        <v>704.25</v>
      </c>
      <c r="L111" s="11" t="s">
        <v>67</v>
      </c>
      <c r="M111" s="11" t="s">
        <v>68</v>
      </c>
      <c r="N111" s="11" t="s">
        <v>69</v>
      </c>
      <c r="O111" s="12">
        <v>43350</v>
      </c>
      <c r="P111" s="12">
        <v>45355.73400462963</v>
      </c>
      <c r="Q111" s="11" t="s">
        <v>70</v>
      </c>
      <c r="R111" s="12">
        <v>45355</v>
      </c>
      <c r="S111" s="11" t="s">
        <v>71</v>
      </c>
      <c r="T111" s="11" t="s">
        <v>104</v>
      </c>
      <c r="U111" s="11" t="s">
        <v>73</v>
      </c>
      <c r="V111" s="11" t="s">
        <v>73</v>
      </c>
      <c r="W111" s="11" t="s">
        <v>105</v>
      </c>
      <c r="X111" s="11" t="s">
        <v>75</v>
      </c>
      <c r="Y111" s="11" t="s">
        <v>122</v>
      </c>
      <c r="Z111" s="11" t="s">
        <v>2431</v>
      </c>
      <c r="AA111" s="11" t="s">
        <v>78</v>
      </c>
      <c r="AB111" s="12"/>
      <c r="AC111" s="12"/>
      <c r="AD111" s="11"/>
      <c r="AE111" s="11" t="s">
        <v>78</v>
      </c>
      <c r="AF111" s="11" t="s">
        <v>78</v>
      </c>
      <c r="AG111" s="12"/>
      <c r="AH111" s="11" t="s">
        <v>2432</v>
      </c>
      <c r="AI111" s="11" t="s">
        <v>78</v>
      </c>
      <c r="AJ111" s="11" t="b">
        <v>0</v>
      </c>
      <c r="AK111" s="11" t="s">
        <v>2433</v>
      </c>
      <c r="AL111" s="11" t="b">
        <v>0</v>
      </c>
      <c r="AM111" s="11" t="b">
        <v>0</v>
      </c>
      <c r="AN111" s="11" t="b">
        <v>0</v>
      </c>
      <c r="AO111" s="11" t="b">
        <v>0</v>
      </c>
      <c r="AP111" s="11" t="b">
        <v>0</v>
      </c>
      <c r="AQ111" s="11" t="s">
        <v>84</v>
      </c>
      <c r="AR111" s="11" t="b">
        <v>0</v>
      </c>
      <c r="AS111" s="11" t="s">
        <v>1700</v>
      </c>
      <c r="AT111" s="11" t="s">
        <v>78</v>
      </c>
      <c r="AU111" s="11" t="s">
        <v>78</v>
      </c>
      <c r="AV111" s="12">
        <v>43360</v>
      </c>
      <c r="AW111" s="11" t="s">
        <v>85</v>
      </c>
      <c r="AX111" s="11" t="s">
        <v>86</v>
      </c>
      <c r="AY111" s="11" t="s">
        <v>87</v>
      </c>
      <c r="AZ111" s="11" t="b">
        <v>0</v>
      </c>
      <c r="BA111" s="11">
        <v>1</v>
      </c>
      <c r="BB111" s="11">
        <v>1</v>
      </c>
      <c r="BC111" s="28">
        <v>250</v>
      </c>
      <c r="BD111" s="11">
        <v>0</v>
      </c>
      <c r="BE111" s="28"/>
      <c r="BF111" s="54">
        <v>0</v>
      </c>
      <c r="BG111" s="28">
        <v>0</v>
      </c>
      <c r="BH111" s="28">
        <v>704.25</v>
      </c>
      <c r="BI111" s="28">
        <v>704.25</v>
      </c>
      <c r="BJ111" s="28">
        <v>765.71</v>
      </c>
      <c r="BK111" s="30">
        <f t="shared" si="9"/>
        <v>0</v>
      </c>
      <c r="BL111" s="62">
        <f t="shared" si="10"/>
        <v>0</v>
      </c>
      <c r="BM111" s="28">
        <v>84.51</v>
      </c>
      <c r="BN111" s="13">
        <v>0</v>
      </c>
      <c r="BO111" s="7" t="s">
        <v>4877</v>
      </c>
      <c r="BP111" s="7" t="s">
        <v>4878</v>
      </c>
      <c r="BQ111" s="7" t="s">
        <v>4393</v>
      </c>
      <c r="BR111" s="7" t="s">
        <v>4879</v>
      </c>
      <c r="BS111" s="7" t="s">
        <v>4880</v>
      </c>
      <c r="BT111" s="7" t="s">
        <v>4110</v>
      </c>
      <c r="BU111" s="7" t="s">
        <v>4881</v>
      </c>
      <c r="BV111" s="7" t="s">
        <v>4882</v>
      </c>
      <c r="BW111" s="7" t="s">
        <v>4883</v>
      </c>
      <c r="BX111" s="7" t="s">
        <v>4106</v>
      </c>
      <c r="BY111" s="7">
        <v>0</v>
      </c>
      <c r="BZ111" s="7">
        <v>0</v>
      </c>
      <c r="CA111" s="7">
        <v>0</v>
      </c>
      <c r="CB111" s="7">
        <v>0</v>
      </c>
      <c r="CC111" s="7">
        <v>0</v>
      </c>
      <c r="CD111" s="9">
        <v>0</v>
      </c>
    </row>
    <row r="112" spans="1:82" hidden="1" x14ac:dyDescent="0.25">
      <c r="A112" s="73" t="s">
        <v>1604</v>
      </c>
      <c r="B112" s="7" t="s">
        <v>1395</v>
      </c>
      <c r="C112" s="7" t="s">
        <v>1396</v>
      </c>
      <c r="D112" s="7" t="s">
        <v>1605</v>
      </c>
      <c r="E112" s="7" t="s">
        <v>1606</v>
      </c>
      <c r="F112" s="7" t="s">
        <v>64</v>
      </c>
      <c r="G112" s="7" t="s">
        <v>1606</v>
      </c>
      <c r="H112" s="7" t="s">
        <v>281</v>
      </c>
      <c r="I112" s="7" t="s">
        <v>1397</v>
      </c>
      <c r="J112" s="7" t="s">
        <v>1406</v>
      </c>
      <c r="K112" s="7">
        <v>208.97</v>
      </c>
      <c r="L112" s="7" t="s">
        <v>67</v>
      </c>
      <c r="M112" s="7" t="s">
        <v>68</v>
      </c>
      <c r="N112" s="7" t="s">
        <v>69</v>
      </c>
      <c r="O112" s="8">
        <v>42535.431331018517</v>
      </c>
      <c r="P112" s="8">
        <v>45457.604664351849</v>
      </c>
      <c r="Q112" s="7" t="s">
        <v>70</v>
      </c>
      <c r="R112" s="8">
        <v>45457</v>
      </c>
      <c r="S112" s="7" t="s">
        <v>71</v>
      </c>
      <c r="T112" s="7" t="s">
        <v>104</v>
      </c>
      <c r="U112" s="7" t="s">
        <v>73</v>
      </c>
      <c r="V112" s="7" t="s">
        <v>73</v>
      </c>
      <c r="W112" s="7" t="s">
        <v>135</v>
      </c>
      <c r="X112" s="7" t="s">
        <v>106</v>
      </c>
      <c r="Y112" s="7" t="s">
        <v>1398</v>
      </c>
      <c r="Z112" s="7" t="s">
        <v>1607</v>
      </c>
      <c r="AA112" s="7" t="s">
        <v>1608</v>
      </c>
      <c r="AB112" s="8"/>
      <c r="AC112" s="8"/>
      <c r="AD112" s="7"/>
      <c r="AE112" s="7" t="s">
        <v>78</v>
      </c>
      <c r="AF112" s="7" t="s">
        <v>78</v>
      </c>
      <c r="AG112" s="8"/>
      <c r="AH112" s="7" t="s">
        <v>1609</v>
      </c>
      <c r="AI112" s="7" t="s">
        <v>78</v>
      </c>
      <c r="AJ112" s="7" t="b">
        <v>0</v>
      </c>
      <c r="AK112" s="7" t="s">
        <v>1610</v>
      </c>
      <c r="AL112" s="7" t="b">
        <v>0</v>
      </c>
      <c r="AM112" s="7" t="b">
        <v>0</v>
      </c>
      <c r="AN112" s="7" t="b">
        <v>0</v>
      </c>
      <c r="AO112" s="7" t="b">
        <v>0</v>
      </c>
      <c r="AP112" s="7" t="b">
        <v>0</v>
      </c>
      <c r="AQ112" s="7" t="s">
        <v>84</v>
      </c>
      <c r="AR112" s="7" t="b">
        <v>0</v>
      </c>
      <c r="AS112" s="7" t="s">
        <v>317</v>
      </c>
      <c r="AT112" s="7" t="s">
        <v>78</v>
      </c>
      <c r="AU112" s="7" t="s">
        <v>78</v>
      </c>
      <c r="AV112" s="8">
        <v>42534</v>
      </c>
      <c r="AW112" s="7" t="s">
        <v>85</v>
      </c>
      <c r="AX112" s="7" t="s">
        <v>86</v>
      </c>
      <c r="AY112" s="7" t="s">
        <v>87</v>
      </c>
      <c r="AZ112" s="7" t="b">
        <v>0</v>
      </c>
      <c r="BA112" s="7">
        <v>0</v>
      </c>
      <c r="BB112" s="7">
        <v>0</v>
      </c>
      <c r="BC112" s="33"/>
      <c r="BD112" s="7">
        <v>0</v>
      </c>
      <c r="BE112" s="33"/>
      <c r="BF112" s="55">
        <v>0</v>
      </c>
      <c r="BG112" s="33">
        <v>0</v>
      </c>
      <c r="BH112" s="33">
        <v>208.97</v>
      </c>
      <c r="BI112" s="33">
        <v>208.97</v>
      </c>
      <c r="BJ112" s="33">
        <v>240.1</v>
      </c>
      <c r="BK112" s="30">
        <f t="shared" si="9"/>
        <v>0</v>
      </c>
      <c r="BL112" s="62">
        <f t="shared" si="10"/>
        <v>0</v>
      </c>
      <c r="BM112" s="33">
        <v>57.44</v>
      </c>
      <c r="BN112" s="9">
        <v>0</v>
      </c>
      <c r="BO112" s="7" t="s">
        <v>5343</v>
      </c>
      <c r="BP112" s="7" t="s">
        <v>5344</v>
      </c>
      <c r="BQ112" s="7" t="s">
        <v>4101</v>
      </c>
      <c r="BR112" s="7" t="s">
        <v>504</v>
      </c>
      <c r="BS112" s="7" t="s">
        <v>4133</v>
      </c>
      <c r="BT112" s="7" t="s">
        <v>5345</v>
      </c>
      <c r="BU112" s="7" t="s">
        <v>78</v>
      </c>
      <c r="BV112" s="7" t="s">
        <v>5346</v>
      </c>
      <c r="BW112" s="7" t="s">
        <v>5347</v>
      </c>
      <c r="BX112" s="7" t="s">
        <v>4138</v>
      </c>
      <c r="BY112" s="7">
        <v>0</v>
      </c>
      <c r="BZ112" s="7">
        <v>0</v>
      </c>
      <c r="CA112" s="7">
        <v>0</v>
      </c>
      <c r="CB112" s="7">
        <v>0</v>
      </c>
      <c r="CC112" s="7">
        <v>0</v>
      </c>
      <c r="CD112" s="9">
        <v>0</v>
      </c>
    </row>
    <row r="113" spans="1:82" hidden="1" x14ac:dyDescent="0.25">
      <c r="A113" s="73" t="s">
        <v>1889</v>
      </c>
      <c r="B113" s="7" t="s">
        <v>1395</v>
      </c>
      <c r="C113" s="7" t="s">
        <v>1396</v>
      </c>
      <c r="D113" s="7" t="s">
        <v>1890</v>
      </c>
      <c r="E113" s="7" t="s">
        <v>1890</v>
      </c>
      <c r="F113" s="7" t="s">
        <v>64</v>
      </c>
      <c r="G113" s="7" t="s">
        <v>1891</v>
      </c>
      <c r="H113" s="7" t="s">
        <v>281</v>
      </c>
      <c r="I113" s="7" t="s">
        <v>1397</v>
      </c>
      <c r="J113" s="7" t="s">
        <v>1406</v>
      </c>
      <c r="K113" s="7">
        <v>184.66</v>
      </c>
      <c r="L113" s="7" t="s">
        <v>67</v>
      </c>
      <c r="M113" s="7" t="s">
        <v>68</v>
      </c>
      <c r="N113" s="7" t="s">
        <v>69</v>
      </c>
      <c r="O113" s="8">
        <v>44270</v>
      </c>
      <c r="P113" s="8">
        <v>45366.639432870368</v>
      </c>
      <c r="Q113" s="7" t="s">
        <v>70</v>
      </c>
      <c r="R113" s="8">
        <v>45366</v>
      </c>
      <c r="S113" s="7" t="s">
        <v>71</v>
      </c>
      <c r="T113" s="7" t="s">
        <v>104</v>
      </c>
      <c r="U113" s="7" t="s">
        <v>73</v>
      </c>
      <c r="V113" s="7" t="s">
        <v>73</v>
      </c>
      <c r="W113" s="7" t="s">
        <v>74</v>
      </c>
      <c r="X113" s="7" t="s">
        <v>106</v>
      </c>
      <c r="Y113" s="7" t="s">
        <v>1398</v>
      </c>
      <c r="Z113" s="7" t="s">
        <v>1892</v>
      </c>
      <c r="AA113" s="7" t="s">
        <v>1893</v>
      </c>
      <c r="AB113" s="8"/>
      <c r="AC113" s="8"/>
      <c r="AD113" s="7"/>
      <c r="AE113" s="7" t="s">
        <v>78</v>
      </c>
      <c r="AF113" s="7" t="s">
        <v>78</v>
      </c>
      <c r="AG113" s="8"/>
      <c r="AH113" s="7" t="s">
        <v>1894</v>
      </c>
      <c r="AI113" s="7" t="s">
        <v>78</v>
      </c>
      <c r="AJ113" s="7" t="b">
        <v>0</v>
      </c>
      <c r="AK113" s="7" t="s">
        <v>1895</v>
      </c>
      <c r="AL113" s="7" t="b">
        <v>0</v>
      </c>
      <c r="AM113" s="7" t="b">
        <v>0</v>
      </c>
      <c r="AN113" s="7" t="b">
        <v>0</v>
      </c>
      <c r="AO113" s="7" t="b">
        <v>0</v>
      </c>
      <c r="AP113" s="7" t="b">
        <v>0</v>
      </c>
      <c r="AQ113" s="7" t="s">
        <v>84</v>
      </c>
      <c r="AR113" s="7" t="b">
        <v>0</v>
      </c>
      <c r="AS113" s="7" t="s">
        <v>317</v>
      </c>
      <c r="AT113" s="7" t="s">
        <v>78</v>
      </c>
      <c r="AU113" s="7" t="s">
        <v>78</v>
      </c>
      <c r="AV113" s="8">
        <v>44285</v>
      </c>
      <c r="AW113" s="7" t="s">
        <v>85</v>
      </c>
      <c r="AX113" s="7" t="s">
        <v>86</v>
      </c>
      <c r="AY113" s="7" t="s">
        <v>87</v>
      </c>
      <c r="AZ113" s="7" t="b">
        <v>0</v>
      </c>
      <c r="BA113" s="7">
        <v>3</v>
      </c>
      <c r="BB113" s="7">
        <v>3</v>
      </c>
      <c r="BC113" s="33">
        <v>700</v>
      </c>
      <c r="BD113" s="7">
        <v>3</v>
      </c>
      <c r="BE113" s="33">
        <v>700</v>
      </c>
      <c r="BF113" s="55">
        <v>3</v>
      </c>
      <c r="BG113" s="33">
        <v>700</v>
      </c>
      <c r="BH113" s="33">
        <v>184.66</v>
      </c>
      <c r="BI113" s="33">
        <v>184.66</v>
      </c>
      <c r="BJ113" s="33">
        <v>216.28</v>
      </c>
      <c r="BK113" s="30">
        <f t="shared" si="9"/>
        <v>0</v>
      </c>
      <c r="BL113" s="62">
        <f t="shared" si="10"/>
        <v>0</v>
      </c>
      <c r="BM113" s="33">
        <v>50.78</v>
      </c>
      <c r="BN113" s="9">
        <v>0</v>
      </c>
      <c r="BO113" s="11" t="s">
        <v>6406</v>
      </c>
      <c r="BP113" s="11" t="s">
        <v>6407</v>
      </c>
      <c r="BQ113" s="11" t="s">
        <v>4101</v>
      </c>
      <c r="BR113" s="11" t="s">
        <v>504</v>
      </c>
      <c r="BS113" s="11" t="s">
        <v>4133</v>
      </c>
      <c r="BT113" s="11" t="s">
        <v>4337</v>
      </c>
      <c r="BU113" s="11" t="s">
        <v>6081</v>
      </c>
      <c r="BV113" s="11" t="s">
        <v>6082</v>
      </c>
      <c r="BW113" s="11" t="s">
        <v>6408</v>
      </c>
      <c r="BX113" s="11" t="s">
        <v>4138</v>
      </c>
      <c r="BY113" s="11">
        <v>0</v>
      </c>
      <c r="BZ113" s="11">
        <v>0</v>
      </c>
      <c r="CA113" s="11">
        <v>0</v>
      </c>
      <c r="CB113" s="11">
        <v>3</v>
      </c>
      <c r="CC113" s="11">
        <v>0</v>
      </c>
      <c r="CD113" s="13">
        <v>0</v>
      </c>
    </row>
    <row r="114" spans="1:82" hidden="1" x14ac:dyDescent="0.25">
      <c r="A114" s="72" t="s">
        <v>3485</v>
      </c>
      <c r="B114" s="11" t="s">
        <v>1395</v>
      </c>
      <c r="C114" s="11" t="s">
        <v>1396</v>
      </c>
      <c r="D114" s="11" t="s">
        <v>3486</v>
      </c>
      <c r="E114" s="11" t="s">
        <v>3487</v>
      </c>
      <c r="F114" s="11" t="s">
        <v>64</v>
      </c>
      <c r="G114" s="11" t="s">
        <v>3487</v>
      </c>
      <c r="H114" s="11" t="s">
        <v>281</v>
      </c>
      <c r="I114" s="11" t="s">
        <v>1397</v>
      </c>
      <c r="J114" s="11" t="s">
        <v>1406</v>
      </c>
      <c r="K114" s="11">
        <v>549.20000000000005</v>
      </c>
      <c r="L114" s="11" t="s">
        <v>67</v>
      </c>
      <c r="M114" s="11" t="s">
        <v>3402</v>
      </c>
      <c r="N114" s="11" t="s">
        <v>69</v>
      </c>
      <c r="O114" s="12">
        <v>42348.620868055557</v>
      </c>
      <c r="P114" s="12">
        <v>45270.620868055557</v>
      </c>
      <c r="Q114" s="11" t="s">
        <v>70</v>
      </c>
      <c r="R114" s="12">
        <v>45270</v>
      </c>
      <c r="S114" s="11" t="s">
        <v>71</v>
      </c>
      <c r="T114" s="11" t="s">
        <v>104</v>
      </c>
      <c r="U114" s="11" t="s">
        <v>3387</v>
      </c>
      <c r="V114" s="11" t="s">
        <v>3387</v>
      </c>
      <c r="W114" s="11" t="s">
        <v>74</v>
      </c>
      <c r="X114" s="11" t="s">
        <v>106</v>
      </c>
      <c r="Y114" s="11" t="s">
        <v>2707</v>
      </c>
      <c r="Z114" s="11" t="s">
        <v>3488</v>
      </c>
      <c r="AA114" s="11" t="s">
        <v>78</v>
      </c>
      <c r="AB114" s="11"/>
      <c r="AC114" s="12"/>
      <c r="AD114" s="11" t="s">
        <v>3489</v>
      </c>
      <c r="AE114" s="11" t="s">
        <v>3490</v>
      </c>
      <c r="AF114" s="11" t="s">
        <v>3491</v>
      </c>
      <c r="AG114" s="12">
        <v>43504</v>
      </c>
      <c r="AH114" s="11" t="s">
        <v>78</v>
      </c>
      <c r="AI114" s="11" t="s">
        <v>3492</v>
      </c>
      <c r="AJ114" s="11" t="b">
        <v>0</v>
      </c>
      <c r="AK114" s="11" t="s">
        <v>3985</v>
      </c>
      <c r="AL114" s="11" t="b">
        <v>0</v>
      </c>
      <c r="AM114" s="11" t="b">
        <v>0</v>
      </c>
      <c r="AN114" s="11" t="b">
        <v>0</v>
      </c>
      <c r="AO114" s="11" t="b">
        <v>0</v>
      </c>
      <c r="AP114" s="11" t="b">
        <v>0</v>
      </c>
      <c r="AQ114" s="11" t="s">
        <v>84</v>
      </c>
      <c r="AR114" s="11" t="b">
        <v>0</v>
      </c>
      <c r="AS114" s="11" t="s">
        <v>317</v>
      </c>
      <c r="AT114" s="11" t="s">
        <v>78</v>
      </c>
      <c r="AU114" s="11" t="s">
        <v>78</v>
      </c>
      <c r="AV114" s="12">
        <v>42377</v>
      </c>
      <c r="AW114" s="11" t="s">
        <v>85</v>
      </c>
      <c r="AX114" s="11" t="s">
        <v>86</v>
      </c>
      <c r="AY114" s="11" t="s">
        <v>87</v>
      </c>
      <c r="AZ114" s="11" t="b">
        <v>0</v>
      </c>
      <c r="BA114" s="11">
        <v>5</v>
      </c>
      <c r="BB114" s="11">
        <v>5</v>
      </c>
      <c r="BC114" s="28">
        <v>943.98</v>
      </c>
      <c r="BD114" s="11">
        <v>0</v>
      </c>
      <c r="BE114" s="28"/>
      <c r="BF114" s="54">
        <v>0</v>
      </c>
      <c r="BG114" s="28">
        <v>0</v>
      </c>
      <c r="BH114" s="28">
        <v>549.20000000000005</v>
      </c>
      <c r="BI114" s="28">
        <v>549.20000000000005</v>
      </c>
      <c r="BJ114" s="28">
        <v>629.04999999999995</v>
      </c>
      <c r="BK114" s="30">
        <f t="shared" si="9"/>
        <v>0</v>
      </c>
      <c r="BL114" s="62">
        <f t="shared" si="10"/>
        <v>0</v>
      </c>
      <c r="BM114" s="28">
        <v>151.03</v>
      </c>
      <c r="BN114" s="13">
        <v>0</v>
      </c>
      <c r="BO114" s="11" t="s">
        <v>5260</v>
      </c>
      <c r="BP114" s="11" t="s">
        <v>5261</v>
      </c>
      <c r="BQ114" s="11" t="s">
        <v>4101</v>
      </c>
      <c r="BR114" s="11" t="s">
        <v>504</v>
      </c>
      <c r="BS114" s="11" t="s">
        <v>4120</v>
      </c>
      <c r="BT114" s="11" t="s">
        <v>4141</v>
      </c>
      <c r="BU114" s="11" t="s">
        <v>4142</v>
      </c>
      <c r="BV114" s="11" t="s">
        <v>5262</v>
      </c>
      <c r="BW114" s="11" t="s">
        <v>5263</v>
      </c>
      <c r="BX114" s="11" t="s">
        <v>4138</v>
      </c>
      <c r="BY114" s="11">
        <v>0</v>
      </c>
      <c r="BZ114" s="11">
        <v>0</v>
      </c>
      <c r="CA114" s="11">
        <v>0</v>
      </c>
      <c r="CB114" s="11">
        <v>0</v>
      </c>
      <c r="CC114" s="11">
        <v>0</v>
      </c>
      <c r="CD114" s="13">
        <v>0</v>
      </c>
    </row>
    <row r="115" spans="1:82" hidden="1" x14ac:dyDescent="0.25">
      <c r="A115" s="73" t="s">
        <v>3739</v>
      </c>
      <c r="B115" s="7" t="s">
        <v>61</v>
      </c>
      <c r="C115" s="7" t="s">
        <v>62</v>
      </c>
      <c r="D115" s="7" t="s">
        <v>3486</v>
      </c>
      <c r="E115" s="7" t="s">
        <v>3487</v>
      </c>
      <c r="F115" s="7" t="s">
        <v>64</v>
      </c>
      <c r="G115" s="7" t="s">
        <v>3487</v>
      </c>
      <c r="H115" s="7" t="s">
        <v>336</v>
      </c>
      <c r="I115" s="7" t="s">
        <v>66</v>
      </c>
      <c r="J115" s="7"/>
      <c r="K115" s="7">
        <v>288.81</v>
      </c>
      <c r="L115" s="7" t="s">
        <v>67</v>
      </c>
      <c r="M115" s="7" t="s">
        <v>3402</v>
      </c>
      <c r="N115" s="7" t="s">
        <v>69</v>
      </c>
      <c r="O115" s="8">
        <v>44226.55978009259</v>
      </c>
      <c r="P115" s="8">
        <v>45321.511203703703</v>
      </c>
      <c r="Q115" s="7" t="s">
        <v>70</v>
      </c>
      <c r="R115" s="8">
        <v>45321</v>
      </c>
      <c r="S115" s="7" t="s">
        <v>71</v>
      </c>
      <c r="T115" s="7" t="s">
        <v>104</v>
      </c>
      <c r="U115" s="7" t="s">
        <v>3387</v>
      </c>
      <c r="V115" s="7" t="s">
        <v>3387</v>
      </c>
      <c r="W115" s="7" t="s">
        <v>287</v>
      </c>
      <c r="X115" s="7" t="s">
        <v>75</v>
      </c>
      <c r="Y115" s="7" t="s">
        <v>122</v>
      </c>
      <c r="Z115" s="7" t="s">
        <v>3740</v>
      </c>
      <c r="AA115" s="7" t="s">
        <v>78</v>
      </c>
      <c r="AB115" s="8"/>
      <c r="AC115" s="8"/>
      <c r="AD115" s="7"/>
      <c r="AE115" s="7" t="s">
        <v>78</v>
      </c>
      <c r="AF115" s="7" t="s">
        <v>78</v>
      </c>
      <c r="AG115" s="8"/>
      <c r="AH115" s="7" t="s">
        <v>3492</v>
      </c>
      <c r="AI115" s="7" t="s">
        <v>78</v>
      </c>
      <c r="AJ115" s="7" t="b">
        <v>0</v>
      </c>
      <c r="AK115" s="7" t="s">
        <v>4069</v>
      </c>
      <c r="AL115" s="7" t="b">
        <v>0</v>
      </c>
      <c r="AM115" s="7" t="b">
        <v>0</v>
      </c>
      <c r="AN115" s="7" t="b">
        <v>0</v>
      </c>
      <c r="AO115" s="7" t="b">
        <v>0</v>
      </c>
      <c r="AP115" s="7" t="b">
        <v>0</v>
      </c>
      <c r="AQ115" s="7" t="s">
        <v>84</v>
      </c>
      <c r="AR115" s="7" t="b">
        <v>0</v>
      </c>
      <c r="AS115" s="7" t="s">
        <v>670</v>
      </c>
      <c r="AT115" s="7" t="s">
        <v>78</v>
      </c>
      <c r="AU115" s="7" t="s">
        <v>78</v>
      </c>
      <c r="AV115" s="8">
        <v>44245</v>
      </c>
      <c r="AW115" s="7" t="s">
        <v>85</v>
      </c>
      <c r="AX115" s="7" t="s">
        <v>86</v>
      </c>
      <c r="AY115" s="7" t="s">
        <v>87</v>
      </c>
      <c r="AZ115" s="7" t="b">
        <v>0</v>
      </c>
      <c r="BA115" s="7">
        <v>0</v>
      </c>
      <c r="BB115" s="7">
        <v>0</v>
      </c>
      <c r="BC115" s="33"/>
      <c r="BD115" s="7">
        <v>0</v>
      </c>
      <c r="BE115" s="33"/>
      <c r="BF115" s="55">
        <v>0</v>
      </c>
      <c r="BG115" s="33">
        <v>0</v>
      </c>
      <c r="BH115" s="33">
        <v>288.81</v>
      </c>
      <c r="BI115" s="33">
        <v>288.81</v>
      </c>
      <c r="BJ115" s="33">
        <v>315.47000000000003</v>
      </c>
      <c r="BK115" s="30">
        <f t="shared" si="9"/>
        <v>0</v>
      </c>
      <c r="BL115" s="62">
        <f t="shared" si="10"/>
        <v>0</v>
      </c>
      <c r="BM115" s="33">
        <v>40.43</v>
      </c>
      <c r="BN115" s="9">
        <v>0</v>
      </c>
      <c r="BO115" s="11" t="s">
        <v>5260</v>
      </c>
      <c r="BP115" s="11" t="s">
        <v>5261</v>
      </c>
      <c r="BQ115" s="11" t="s">
        <v>4101</v>
      </c>
      <c r="BR115" s="11" t="s">
        <v>504</v>
      </c>
      <c r="BS115" s="11" t="s">
        <v>4120</v>
      </c>
      <c r="BT115" s="11" t="s">
        <v>4141</v>
      </c>
      <c r="BU115" s="11" t="s">
        <v>4142</v>
      </c>
      <c r="BV115" s="11" t="s">
        <v>5262</v>
      </c>
      <c r="BW115" s="11" t="s">
        <v>5263</v>
      </c>
      <c r="BX115" s="11" t="s">
        <v>4138</v>
      </c>
      <c r="BY115" s="11">
        <v>0</v>
      </c>
      <c r="BZ115" s="11">
        <v>0</v>
      </c>
      <c r="CA115" s="11">
        <v>0</v>
      </c>
      <c r="CB115" s="11">
        <v>0</v>
      </c>
      <c r="CC115" s="11">
        <v>0</v>
      </c>
      <c r="CD115" s="13">
        <v>0</v>
      </c>
    </row>
    <row r="116" spans="1:82" hidden="1" x14ac:dyDescent="0.25">
      <c r="A116" s="73" t="s">
        <v>1556</v>
      </c>
      <c r="B116" s="7" t="s">
        <v>1299</v>
      </c>
      <c r="C116" s="7" t="s">
        <v>1300</v>
      </c>
      <c r="D116" s="7" t="s">
        <v>1557</v>
      </c>
      <c r="E116" s="7" t="s">
        <v>1557</v>
      </c>
      <c r="F116" s="7" t="s">
        <v>64</v>
      </c>
      <c r="G116" s="7" t="s">
        <v>1557</v>
      </c>
      <c r="H116" s="7" t="s">
        <v>65</v>
      </c>
      <c r="I116" s="7" t="s">
        <v>1303</v>
      </c>
      <c r="J116" s="7"/>
      <c r="K116" s="7">
        <v>120</v>
      </c>
      <c r="L116" s="7" t="s">
        <v>67</v>
      </c>
      <c r="M116" s="7" t="s">
        <v>68</v>
      </c>
      <c r="N116" s="7" t="s">
        <v>69</v>
      </c>
      <c r="O116" s="8">
        <v>38716</v>
      </c>
      <c r="P116" s="8">
        <v>45290</v>
      </c>
      <c r="Q116" s="11" t="s">
        <v>70</v>
      </c>
      <c r="R116" s="8">
        <v>45290</v>
      </c>
      <c r="S116" s="7" t="s">
        <v>91</v>
      </c>
      <c r="T116" s="7" t="s">
        <v>104</v>
      </c>
      <c r="U116" s="7" t="s">
        <v>73</v>
      </c>
      <c r="V116" s="7" t="s">
        <v>73</v>
      </c>
      <c r="W116" s="7" t="s">
        <v>74</v>
      </c>
      <c r="X116" s="7" t="s">
        <v>106</v>
      </c>
      <c r="Y116" s="7" t="s">
        <v>1305</v>
      </c>
      <c r="Z116" s="7" t="s">
        <v>1558</v>
      </c>
      <c r="AA116" s="7" t="s">
        <v>78</v>
      </c>
      <c r="AB116" s="8"/>
      <c r="AC116" s="8"/>
      <c r="AD116" s="7"/>
      <c r="AE116" s="7" t="s">
        <v>78</v>
      </c>
      <c r="AF116" s="7" t="s">
        <v>78</v>
      </c>
      <c r="AG116" s="8"/>
      <c r="AH116" s="7" t="s">
        <v>78</v>
      </c>
      <c r="AI116" s="7" t="s">
        <v>78</v>
      </c>
      <c r="AJ116" s="7" t="b">
        <v>1</v>
      </c>
      <c r="AK116" s="7" t="s">
        <v>1559</v>
      </c>
      <c r="AL116" s="7" t="b">
        <v>0</v>
      </c>
      <c r="AM116" s="7" t="b">
        <v>0</v>
      </c>
      <c r="AN116" s="7" t="b">
        <v>0</v>
      </c>
      <c r="AO116" s="7" t="b">
        <v>0</v>
      </c>
      <c r="AP116" s="7" t="b">
        <v>0</v>
      </c>
      <c r="AQ116" s="7" t="s">
        <v>96</v>
      </c>
      <c r="AR116" s="7" t="b">
        <v>0</v>
      </c>
      <c r="AS116" s="7" t="s">
        <v>78</v>
      </c>
      <c r="AT116" s="7" t="s">
        <v>78</v>
      </c>
      <c r="AU116" s="7" t="s">
        <v>78</v>
      </c>
      <c r="AV116" s="8">
        <v>38716</v>
      </c>
      <c r="AW116" s="7" t="s">
        <v>85</v>
      </c>
      <c r="AX116" s="7" t="s">
        <v>86</v>
      </c>
      <c r="AY116" s="7" t="s">
        <v>87</v>
      </c>
      <c r="AZ116" s="7" t="b">
        <v>0</v>
      </c>
      <c r="BA116" s="7">
        <v>0</v>
      </c>
      <c r="BB116" s="7">
        <v>0</v>
      </c>
      <c r="BC116" s="33"/>
      <c r="BD116" s="7">
        <v>0</v>
      </c>
      <c r="BE116" s="33"/>
      <c r="BF116" s="55">
        <v>0</v>
      </c>
      <c r="BG116" s="33">
        <v>0</v>
      </c>
      <c r="BH116" s="33">
        <v>120</v>
      </c>
      <c r="BI116" s="33">
        <v>120</v>
      </c>
      <c r="BJ116" s="33">
        <v>120</v>
      </c>
      <c r="BK116" s="30">
        <f t="shared" si="9"/>
        <v>0</v>
      </c>
      <c r="BL116" s="62">
        <f t="shared" si="10"/>
        <v>0</v>
      </c>
      <c r="BM116" s="33">
        <v>6</v>
      </c>
      <c r="BN116" s="9">
        <v>0</v>
      </c>
      <c r="BO116" s="11" t="s">
        <v>4255</v>
      </c>
      <c r="BP116" s="11" t="s">
        <v>4256</v>
      </c>
      <c r="BQ116" s="11" t="s">
        <v>4101</v>
      </c>
      <c r="BR116" s="11" t="s">
        <v>504</v>
      </c>
      <c r="BS116" s="11" t="s">
        <v>4203</v>
      </c>
      <c r="BT116" s="11" t="s">
        <v>4110</v>
      </c>
      <c r="BU116" s="11" t="s">
        <v>4257</v>
      </c>
      <c r="BV116" s="11" t="s">
        <v>4258</v>
      </c>
      <c r="BW116" s="11" t="s">
        <v>4259</v>
      </c>
      <c r="BX116" s="11" t="s">
        <v>4138</v>
      </c>
      <c r="BY116" s="11">
        <v>0</v>
      </c>
      <c r="BZ116" s="11">
        <v>0</v>
      </c>
      <c r="CA116" s="11">
        <v>0</v>
      </c>
      <c r="CB116" s="11">
        <v>0</v>
      </c>
      <c r="CC116" s="11">
        <v>0</v>
      </c>
      <c r="CD116" s="13">
        <v>0</v>
      </c>
    </row>
    <row r="117" spans="1:82" hidden="1" x14ac:dyDescent="0.25">
      <c r="A117" s="73" t="s">
        <v>1560</v>
      </c>
      <c r="B117" s="7" t="s">
        <v>1299</v>
      </c>
      <c r="C117" s="7" t="s">
        <v>1300</v>
      </c>
      <c r="D117" s="7" t="s">
        <v>1557</v>
      </c>
      <c r="E117" s="7" t="s">
        <v>1557</v>
      </c>
      <c r="F117" s="7" t="s">
        <v>64</v>
      </c>
      <c r="G117" s="7" t="s">
        <v>1557</v>
      </c>
      <c r="H117" s="7" t="s">
        <v>65</v>
      </c>
      <c r="I117" s="7" t="s">
        <v>1303</v>
      </c>
      <c r="J117" s="7"/>
      <c r="K117" s="7">
        <v>620</v>
      </c>
      <c r="L117" s="7" t="s">
        <v>67</v>
      </c>
      <c r="M117" s="7" t="s">
        <v>68</v>
      </c>
      <c r="N117" s="7" t="s">
        <v>69</v>
      </c>
      <c r="O117" s="8">
        <v>38727</v>
      </c>
      <c r="P117" s="8">
        <v>45301</v>
      </c>
      <c r="Q117" s="11" t="s">
        <v>70</v>
      </c>
      <c r="R117" s="8">
        <v>45301</v>
      </c>
      <c r="S117" s="7" t="s">
        <v>91</v>
      </c>
      <c r="T117" s="7" t="s">
        <v>104</v>
      </c>
      <c r="U117" s="7" t="s">
        <v>73</v>
      </c>
      <c r="V117" s="7" t="s">
        <v>73</v>
      </c>
      <c r="W117" s="7" t="s">
        <v>74</v>
      </c>
      <c r="X117" s="7" t="s">
        <v>106</v>
      </c>
      <c r="Y117" s="7" t="s">
        <v>1524</v>
      </c>
      <c r="Z117" s="7" t="s">
        <v>1561</v>
      </c>
      <c r="AA117" s="7" t="s">
        <v>78</v>
      </c>
      <c r="AB117" s="8"/>
      <c r="AC117" s="8"/>
      <c r="AD117" s="7"/>
      <c r="AE117" s="7" t="s">
        <v>78</v>
      </c>
      <c r="AF117" s="7" t="s">
        <v>78</v>
      </c>
      <c r="AG117" s="8"/>
      <c r="AH117" s="7" t="s">
        <v>78</v>
      </c>
      <c r="AI117" s="7" t="s">
        <v>78</v>
      </c>
      <c r="AJ117" s="7" t="b">
        <v>1</v>
      </c>
      <c r="AK117" s="7" t="s">
        <v>1562</v>
      </c>
      <c r="AL117" s="7" t="b">
        <v>0</v>
      </c>
      <c r="AM117" s="7" t="b">
        <v>0</v>
      </c>
      <c r="AN117" s="7" t="b">
        <v>0</v>
      </c>
      <c r="AO117" s="7" t="b">
        <v>0</v>
      </c>
      <c r="AP117" s="7" t="b">
        <v>0</v>
      </c>
      <c r="AQ117" s="7" t="s">
        <v>96</v>
      </c>
      <c r="AR117" s="7" t="b">
        <v>0</v>
      </c>
      <c r="AS117" s="7" t="s">
        <v>78</v>
      </c>
      <c r="AT117" s="7" t="s">
        <v>78</v>
      </c>
      <c r="AU117" s="7" t="s">
        <v>78</v>
      </c>
      <c r="AV117" s="8">
        <v>38727</v>
      </c>
      <c r="AW117" s="7" t="s">
        <v>85</v>
      </c>
      <c r="AX117" s="7" t="s">
        <v>86</v>
      </c>
      <c r="AY117" s="7" t="s">
        <v>87</v>
      </c>
      <c r="AZ117" s="7" t="b">
        <v>0</v>
      </c>
      <c r="BA117" s="7">
        <v>0</v>
      </c>
      <c r="BB117" s="7">
        <v>0</v>
      </c>
      <c r="BC117" s="33"/>
      <c r="BD117" s="7">
        <v>0</v>
      </c>
      <c r="BE117" s="33"/>
      <c r="BF117" s="55">
        <v>0</v>
      </c>
      <c r="BG117" s="33">
        <v>0</v>
      </c>
      <c r="BH117" s="33">
        <v>620</v>
      </c>
      <c r="BI117" s="33">
        <v>620</v>
      </c>
      <c r="BJ117" s="33">
        <v>620</v>
      </c>
      <c r="BK117" s="30">
        <f t="shared" si="9"/>
        <v>0</v>
      </c>
      <c r="BL117" s="62">
        <f t="shared" si="10"/>
        <v>0</v>
      </c>
      <c r="BM117" s="33">
        <v>31</v>
      </c>
      <c r="BN117" s="9">
        <v>0</v>
      </c>
      <c r="BO117" s="7" t="s">
        <v>4255</v>
      </c>
      <c r="BP117" s="7" t="s">
        <v>4256</v>
      </c>
      <c r="BQ117" s="7" t="s">
        <v>4101</v>
      </c>
      <c r="BR117" s="7" t="s">
        <v>504</v>
      </c>
      <c r="BS117" s="7" t="s">
        <v>4203</v>
      </c>
      <c r="BT117" s="7" t="s">
        <v>4110</v>
      </c>
      <c r="BU117" s="7" t="s">
        <v>4257</v>
      </c>
      <c r="BV117" s="7" t="s">
        <v>4258</v>
      </c>
      <c r="BW117" s="7" t="s">
        <v>4259</v>
      </c>
      <c r="BX117" s="7" t="s">
        <v>4138</v>
      </c>
      <c r="BY117" s="7">
        <v>0</v>
      </c>
      <c r="BZ117" s="7">
        <v>0</v>
      </c>
      <c r="CA117" s="7">
        <v>0</v>
      </c>
      <c r="CB117" s="7">
        <v>0</v>
      </c>
      <c r="CC117" s="7">
        <v>0</v>
      </c>
      <c r="CD117" s="9">
        <v>0</v>
      </c>
    </row>
    <row r="118" spans="1:82" hidden="1" x14ac:dyDescent="0.25">
      <c r="A118" s="73" t="s">
        <v>1521</v>
      </c>
      <c r="B118" s="7" t="s">
        <v>1299</v>
      </c>
      <c r="C118" s="7" t="s">
        <v>1300</v>
      </c>
      <c r="D118" s="7" t="s">
        <v>1522</v>
      </c>
      <c r="E118" s="7" t="s">
        <v>1522</v>
      </c>
      <c r="F118" s="7" t="s">
        <v>64</v>
      </c>
      <c r="G118" s="7" t="s">
        <v>1522</v>
      </c>
      <c r="H118" s="7" t="s">
        <v>1523</v>
      </c>
      <c r="I118" s="7" t="s">
        <v>1303</v>
      </c>
      <c r="J118" s="7"/>
      <c r="K118" s="7">
        <v>809.88</v>
      </c>
      <c r="L118" s="7" t="s">
        <v>67</v>
      </c>
      <c r="M118" s="7" t="s">
        <v>68</v>
      </c>
      <c r="N118" s="7" t="s">
        <v>69</v>
      </c>
      <c r="O118" s="8">
        <v>35064</v>
      </c>
      <c r="P118" s="8">
        <v>47118</v>
      </c>
      <c r="Q118" s="7" t="s">
        <v>1312</v>
      </c>
      <c r="R118" s="8">
        <v>45260</v>
      </c>
      <c r="S118" s="7" t="s">
        <v>91</v>
      </c>
      <c r="T118" s="7" t="s">
        <v>514</v>
      </c>
      <c r="U118" s="7" t="s">
        <v>73</v>
      </c>
      <c r="V118" s="7" t="s">
        <v>73</v>
      </c>
      <c r="W118" s="7" t="s">
        <v>74</v>
      </c>
      <c r="X118" s="7" t="s">
        <v>106</v>
      </c>
      <c r="Y118" s="7" t="s">
        <v>1524</v>
      </c>
      <c r="Z118" s="7" t="s">
        <v>1525</v>
      </c>
      <c r="AA118" s="7" t="s">
        <v>78</v>
      </c>
      <c r="AB118" s="8"/>
      <c r="AC118" s="8"/>
      <c r="AD118" s="7"/>
      <c r="AE118" s="7" t="s">
        <v>78</v>
      </c>
      <c r="AF118" s="7" t="s">
        <v>78</v>
      </c>
      <c r="AG118" s="8"/>
      <c r="AH118" s="7" t="s">
        <v>78</v>
      </c>
      <c r="AI118" s="7" t="s">
        <v>78</v>
      </c>
      <c r="AJ118" s="7" t="b">
        <v>1</v>
      </c>
      <c r="AK118" s="7" t="s">
        <v>1526</v>
      </c>
      <c r="AL118" s="7" t="b">
        <v>0</v>
      </c>
      <c r="AM118" s="7" t="b">
        <v>0</v>
      </c>
      <c r="AN118" s="7" t="b">
        <v>0</v>
      </c>
      <c r="AO118" s="7" t="b">
        <v>0</v>
      </c>
      <c r="AP118" s="7" t="b">
        <v>0</v>
      </c>
      <c r="AQ118" s="7" t="s">
        <v>96</v>
      </c>
      <c r="AR118" s="7" t="b">
        <v>0</v>
      </c>
      <c r="AS118" s="7" t="s">
        <v>78</v>
      </c>
      <c r="AT118" s="7" t="s">
        <v>78</v>
      </c>
      <c r="AU118" s="7" t="s">
        <v>78</v>
      </c>
      <c r="AV118" s="8">
        <v>35733</v>
      </c>
      <c r="AW118" s="7" t="s">
        <v>85</v>
      </c>
      <c r="AX118" s="7" t="s">
        <v>86</v>
      </c>
      <c r="AY118" s="7" t="s">
        <v>87</v>
      </c>
      <c r="AZ118" s="7" t="b">
        <v>0</v>
      </c>
      <c r="BA118" s="7">
        <v>0</v>
      </c>
      <c r="BB118" s="7">
        <v>0</v>
      </c>
      <c r="BC118" s="33"/>
      <c r="BD118" s="7">
        <v>0</v>
      </c>
      <c r="BE118" s="33"/>
      <c r="BF118" s="55">
        <v>0</v>
      </c>
      <c r="BG118" s="33">
        <v>0</v>
      </c>
      <c r="BH118" s="33">
        <v>809.88</v>
      </c>
      <c r="BI118" s="33">
        <v>805.62</v>
      </c>
      <c r="BJ118" s="33">
        <v>829.8</v>
      </c>
      <c r="BK118" s="30">
        <f t="shared" si="9"/>
        <v>4.2599999999999909</v>
      </c>
      <c r="BL118" s="62">
        <f t="shared" si="10"/>
        <v>5.2600385242257998E-3</v>
      </c>
      <c r="BM118" s="33">
        <v>40.229999999999997</v>
      </c>
      <c r="BN118" s="9">
        <v>0</v>
      </c>
      <c r="BO118" s="7" t="s">
        <v>4099</v>
      </c>
      <c r="BP118" s="7" t="s">
        <v>4100</v>
      </c>
      <c r="BQ118" s="7" t="s">
        <v>4101</v>
      </c>
      <c r="BR118" s="7" t="s">
        <v>504</v>
      </c>
      <c r="BS118" s="7" t="s">
        <v>2293</v>
      </c>
      <c r="BT118" s="7" t="s">
        <v>4102</v>
      </c>
      <c r="BU118" s="7" t="s">
        <v>4103</v>
      </c>
      <c r="BV118" s="7" t="s">
        <v>4104</v>
      </c>
      <c r="BW118" s="7" t="s">
        <v>4105</v>
      </c>
      <c r="BX118" s="7" t="s">
        <v>4106</v>
      </c>
      <c r="BY118" s="7">
        <v>0</v>
      </c>
      <c r="BZ118" s="7">
        <v>0</v>
      </c>
      <c r="CA118" s="7">
        <v>0</v>
      </c>
      <c r="CB118" s="7">
        <v>0</v>
      </c>
      <c r="CC118" s="7">
        <v>0</v>
      </c>
      <c r="CD118" s="9">
        <v>0</v>
      </c>
    </row>
    <row r="119" spans="1:82" hidden="1" x14ac:dyDescent="0.25">
      <c r="A119" s="72" t="s">
        <v>2836</v>
      </c>
      <c r="B119" s="11" t="s">
        <v>1395</v>
      </c>
      <c r="C119" s="11" t="s">
        <v>1396</v>
      </c>
      <c r="D119" s="11" t="s">
        <v>2837</v>
      </c>
      <c r="E119" s="11" t="s">
        <v>2838</v>
      </c>
      <c r="F119" s="11" t="s">
        <v>64</v>
      </c>
      <c r="G119" s="11" t="s">
        <v>2838</v>
      </c>
      <c r="H119" s="11" t="s">
        <v>2330</v>
      </c>
      <c r="I119" s="11" t="s">
        <v>1397</v>
      </c>
      <c r="J119" s="11" t="s">
        <v>2691</v>
      </c>
      <c r="K119" s="11">
        <v>172.33</v>
      </c>
      <c r="L119" s="11" t="s">
        <v>67</v>
      </c>
      <c r="M119" s="11" t="s">
        <v>68</v>
      </c>
      <c r="N119" s="11" t="s">
        <v>69</v>
      </c>
      <c r="O119" s="12">
        <v>43151.412002314813</v>
      </c>
      <c r="P119" s="12">
        <v>45342.412002314813</v>
      </c>
      <c r="Q119" s="11" t="s">
        <v>70</v>
      </c>
      <c r="R119" s="12">
        <v>45342</v>
      </c>
      <c r="S119" s="11" t="s">
        <v>71</v>
      </c>
      <c r="T119" s="11" t="s">
        <v>104</v>
      </c>
      <c r="U119" s="11" t="s">
        <v>73</v>
      </c>
      <c r="V119" s="11" t="s">
        <v>73</v>
      </c>
      <c r="W119" s="11" t="s">
        <v>74</v>
      </c>
      <c r="X119" s="11" t="s">
        <v>106</v>
      </c>
      <c r="Y119" s="11" t="s">
        <v>1398</v>
      </c>
      <c r="Z119" s="11" t="s">
        <v>1417</v>
      </c>
      <c r="AA119" s="11" t="s">
        <v>2839</v>
      </c>
      <c r="AB119" s="12"/>
      <c r="AC119" s="12"/>
      <c r="AD119" s="11"/>
      <c r="AE119" s="11" t="s">
        <v>78</v>
      </c>
      <c r="AF119" s="11" t="s">
        <v>78</v>
      </c>
      <c r="AG119" s="12"/>
      <c r="AH119" s="11" t="s">
        <v>78</v>
      </c>
      <c r="AI119" s="11" t="s">
        <v>78</v>
      </c>
      <c r="AJ119" s="11" t="b">
        <v>0</v>
      </c>
      <c r="AK119" s="11" t="s">
        <v>2840</v>
      </c>
      <c r="AL119" s="11" t="b">
        <v>0</v>
      </c>
      <c r="AM119" s="11" t="b">
        <v>0</v>
      </c>
      <c r="AN119" s="11" t="b">
        <v>0</v>
      </c>
      <c r="AO119" s="11" t="b">
        <v>0</v>
      </c>
      <c r="AP119" s="11" t="b">
        <v>0</v>
      </c>
      <c r="AQ119" s="11" t="s">
        <v>84</v>
      </c>
      <c r="AR119" s="11" t="b">
        <v>0</v>
      </c>
      <c r="AS119" s="11" t="s">
        <v>1700</v>
      </c>
      <c r="AT119" s="11" t="s">
        <v>78</v>
      </c>
      <c r="AU119" s="11" t="s">
        <v>78</v>
      </c>
      <c r="AV119" s="12">
        <v>43160</v>
      </c>
      <c r="AW119" s="11" t="s">
        <v>85</v>
      </c>
      <c r="AX119" s="11" t="s">
        <v>86</v>
      </c>
      <c r="AY119" s="11" t="s">
        <v>87</v>
      </c>
      <c r="AZ119" s="11" t="b">
        <v>0</v>
      </c>
      <c r="BA119" s="11">
        <v>3</v>
      </c>
      <c r="BB119" s="11">
        <v>2</v>
      </c>
      <c r="BC119" s="28">
        <v>296.63</v>
      </c>
      <c r="BD119" s="11">
        <v>1</v>
      </c>
      <c r="BE119" s="28">
        <v>100</v>
      </c>
      <c r="BF119" s="54">
        <v>1</v>
      </c>
      <c r="BG119" s="28">
        <v>100</v>
      </c>
      <c r="BH119" s="28">
        <v>172.33</v>
      </c>
      <c r="BI119" s="28">
        <v>172.33</v>
      </c>
      <c r="BJ119" s="28">
        <v>199.55</v>
      </c>
      <c r="BK119" s="30">
        <f t="shared" si="9"/>
        <v>0</v>
      </c>
      <c r="BL119" s="62">
        <f t="shared" si="10"/>
        <v>0</v>
      </c>
      <c r="BM119" s="28">
        <v>43.1</v>
      </c>
      <c r="BN119" s="13">
        <v>0</v>
      </c>
      <c r="BO119" s="7" t="s">
        <v>5667</v>
      </c>
      <c r="BP119" s="7" t="s">
        <v>5668</v>
      </c>
      <c r="BQ119" s="7" t="s">
        <v>4393</v>
      </c>
      <c r="BR119" s="7" t="s">
        <v>3889</v>
      </c>
      <c r="BS119" s="7" t="s">
        <v>5669</v>
      </c>
      <c r="BT119" s="7" t="s">
        <v>4110</v>
      </c>
      <c r="BU119" s="7" t="s">
        <v>5670</v>
      </c>
      <c r="BV119" s="7" t="s">
        <v>5671</v>
      </c>
      <c r="BW119" s="7" t="s">
        <v>5672</v>
      </c>
      <c r="BX119" s="7" t="s">
        <v>4130</v>
      </c>
      <c r="BY119" s="7">
        <v>0</v>
      </c>
      <c r="BZ119" s="7">
        <v>0</v>
      </c>
      <c r="CA119" s="7">
        <v>0</v>
      </c>
      <c r="CB119" s="7">
        <v>1</v>
      </c>
      <c r="CC119" s="7">
        <v>0</v>
      </c>
      <c r="CD119" s="9">
        <v>0</v>
      </c>
    </row>
    <row r="120" spans="1:82" hidden="1" x14ac:dyDescent="0.25">
      <c r="A120" s="72" t="s">
        <v>2382</v>
      </c>
      <c r="B120" s="11" t="s">
        <v>61</v>
      </c>
      <c r="C120" s="11" t="s">
        <v>62</v>
      </c>
      <c r="D120" s="11" t="s">
        <v>1331</v>
      </c>
      <c r="E120" s="11" t="s">
        <v>1331</v>
      </c>
      <c r="F120" s="11" t="s">
        <v>64</v>
      </c>
      <c r="G120" s="11" t="s">
        <v>1331</v>
      </c>
      <c r="H120" s="11" t="s">
        <v>2330</v>
      </c>
      <c r="I120" s="11" t="s">
        <v>66</v>
      </c>
      <c r="J120" s="11" t="s">
        <v>2383</v>
      </c>
      <c r="K120" s="11">
        <v>392.24</v>
      </c>
      <c r="L120" s="11" t="s">
        <v>67</v>
      </c>
      <c r="M120" s="11" t="s">
        <v>68</v>
      </c>
      <c r="N120" s="11" t="s">
        <v>69</v>
      </c>
      <c r="O120" s="12">
        <v>41913</v>
      </c>
      <c r="P120" s="12">
        <v>45566.556585648148</v>
      </c>
      <c r="Q120" s="11" t="s">
        <v>70</v>
      </c>
      <c r="R120" s="12">
        <v>45566</v>
      </c>
      <c r="S120" s="11" t="s">
        <v>71</v>
      </c>
      <c r="T120" s="11" t="s">
        <v>104</v>
      </c>
      <c r="U120" s="11" t="s">
        <v>73</v>
      </c>
      <c r="V120" s="11" t="s">
        <v>73</v>
      </c>
      <c r="W120" s="11" t="s">
        <v>287</v>
      </c>
      <c r="X120" s="11" t="s">
        <v>75</v>
      </c>
      <c r="Y120" s="11" t="s">
        <v>2384</v>
      </c>
      <c r="Z120" s="11" t="s">
        <v>2385</v>
      </c>
      <c r="AA120" s="11" t="s">
        <v>78</v>
      </c>
      <c r="AB120" s="12"/>
      <c r="AC120" s="12"/>
      <c r="AD120" s="11"/>
      <c r="AE120" s="11" t="s">
        <v>78</v>
      </c>
      <c r="AF120" s="11" t="s">
        <v>78</v>
      </c>
      <c r="AG120" s="12"/>
      <c r="AH120" s="11" t="s">
        <v>2386</v>
      </c>
      <c r="AI120" s="11" t="s">
        <v>78</v>
      </c>
      <c r="AJ120" s="11" t="b">
        <v>0</v>
      </c>
      <c r="AK120" s="11" t="s">
        <v>2387</v>
      </c>
      <c r="AL120" s="11" t="b">
        <v>0</v>
      </c>
      <c r="AM120" s="11" t="b">
        <v>0</v>
      </c>
      <c r="AN120" s="11" t="b">
        <v>0</v>
      </c>
      <c r="AO120" s="11" t="b">
        <v>0</v>
      </c>
      <c r="AP120" s="11" t="b">
        <v>0</v>
      </c>
      <c r="AQ120" s="11" t="s">
        <v>84</v>
      </c>
      <c r="AR120" s="11" t="b">
        <v>0</v>
      </c>
      <c r="AS120" s="11" t="s">
        <v>1700</v>
      </c>
      <c r="AT120" s="11" t="s">
        <v>78</v>
      </c>
      <c r="AU120" s="11" t="s">
        <v>78</v>
      </c>
      <c r="AV120" s="12">
        <v>41927</v>
      </c>
      <c r="AW120" s="11" t="s">
        <v>85</v>
      </c>
      <c r="AX120" s="11" t="s">
        <v>86</v>
      </c>
      <c r="AY120" s="11" t="s">
        <v>87</v>
      </c>
      <c r="AZ120" s="11" t="b">
        <v>0</v>
      </c>
      <c r="BA120" s="11">
        <v>1</v>
      </c>
      <c r="BB120" s="11">
        <v>1</v>
      </c>
      <c r="BC120" s="28">
        <v>150</v>
      </c>
      <c r="BD120" s="11">
        <v>0</v>
      </c>
      <c r="BE120" s="28"/>
      <c r="BF120" s="54">
        <v>0</v>
      </c>
      <c r="BG120" s="28">
        <v>0</v>
      </c>
      <c r="BH120" s="28">
        <v>392.24</v>
      </c>
      <c r="BI120" s="28">
        <v>392.24</v>
      </c>
      <c r="BJ120" s="28">
        <v>430.27</v>
      </c>
      <c r="BK120" s="30">
        <f t="shared" si="9"/>
        <v>0</v>
      </c>
      <c r="BL120" s="62">
        <f t="shared" si="10"/>
        <v>0</v>
      </c>
      <c r="BM120" s="28">
        <v>47.07</v>
      </c>
      <c r="BN120" s="13">
        <v>0</v>
      </c>
      <c r="BO120" s="7" t="s">
        <v>4979</v>
      </c>
      <c r="BP120" s="7" t="s">
        <v>4980</v>
      </c>
      <c r="BQ120" s="7" t="s">
        <v>4101</v>
      </c>
      <c r="BR120" s="7" t="s">
        <v>504</v>
      </c>
      <c r="BS120" s="7" t="s">
        <v>4120</v>
      </c>
      <c r="BT120" s="7" t="s">
        <v>4342</v>
      </c>
      <c r="BU120" s="7" t="s">
        <v>4981</v>
      </c>
      <c r="BV120" s="7" t="s">
        <v>4982</v>
      </c>
      <c r="BW120" s="7" t="s">
        <v>4983</v>
      </c>
      <c r="BX120" s="7" t="s">
        <v>4200</v>
      </c>
      <c r="BY120" s="7">
        <v>0</v>
      </c>
      <c r="BZ120" s="7">
        <v>0</v>
      </c>
      <c r="CA120" s="7">
        <v>0</v>
      </c>
      <c r="CB120" s="7">
        <v>0</v>
      </c>
      <c r="CC120" s="7">
        <v>0</v>
      </c>
      <c r="CD120" s="9">
        <v>0</v>
      </c>
    </row>
    <row r="121" spans="1:82" hidden="1" x14ac:dyDescent="0.25">
      <c r="A121" s="72" t="s">
        <v>1599</v>
      </c>
      <c r="B121" s="11" t="s">
        <v>1395</v>
      </c>
      <c r="C121" s="11" t="s">
        <v>1396</v>
      </c>
      <c r="D121" s="11" t="s">
        <v>1600</v>
      </c>
      <c r="E121" s="11" t="s">
        <v>1600</v>
      </c>
      <c r="F121" s="11" t="s">
        <v>64</v>
      </c>
      <c r="G121" s="11" t="s">
        <v>1600</v>
      </c>
      <c r="H121" s="11" t="s">
        <v>281</v>
      </c>
      <c r="I121" s="11" t="s">
        <v>1397</v>
      </c>
      <c r="J121" s="11" t="s">
        <v>1406</v>
      </c>
      <c r="K121" s="11">
        <v>316.38</v>
      </c>
      <c r="L121" s="11" t="s">
        <v>67</v>
      </c>
      <c r="M121" s="11" t="s">
        <v>68</v>
      </c>
      <c r="N121" s="11" t="s">
        <v>69</v>
      </c>
      <c r="O121" s="12">
        <v>42433.620069444441</v>
      </c>
      <c r="P121" s="12">
        <v>45355.620069444441</v>
      </c>
      <c r="Q121" s="11" t="s">
        <v>70</v>
      </c>
      <c r="R121" s="12">
        <v>45355</v>
      </c>
      <c r="S121" s="11" t="s">
        <v>71</v>
      </c>
      <c r="T121" s="11" t="s">
        <v>104</v>
      </c>
      <c r="U121" s="11" t="s">
        <v>73</v>
      </c>
      <c r="V121" s="11" t="s">
        <v>73</v>
      </c>
      <c r="W121" s="11" t="s">
        <v>151</v>
      </c>
      <c r="X121" s="11" t="s">
        <v>106</v>
      </c>
      <c r="Y121" s="11" t="s">
        <v>1398</v>
      </c>
      <c r="Z121" s="11" t="s">
        <v>1601</v>
      </c>
      <c r="AA121" s="11" t="s">
        <v>78</v>
      </c>
      <c r="AB121" s="12"/>
      <c r="AC121" s="12"/>
      <c r="AD121" s="11"/>
      <c r="AE121" s="11" t="s">
        <v>78</v>
      </c>
      <c r="AF121" s="11" t="s">
        <v>78</v>
      </c>
      <c r="AG121" s="12"/>
      <c r="AH121" s="11" t="s">
        <v>1602</v>
      </c>
      <c r="AI121" s="11" t="s">
        <v>78</v>
      </c>
      <c r="AJ121" s="11" t="b">
        <v>0</v>
      </c>
      <c r="AK121" s="11" t="s">
        <v>1603</v>
      </c>
      <c r="AL121" s="11" t="b">
        <v>0</v>
      </c>
      <c r="AM121" s="11" t="b">
        <v>0</v>
      </c>
      <c r="AN121" s="11" t="b">
        <v>0</v>
      </c>
      <c r="AO121" s="11" t="b">
        <v>0</v>
      </c>
      <c r="AP121" s="11" t="b">
        <v>0</v>
      </c>
      <c r="AQ121" s="11" t="s">
        <v>84</v>
      </c>
      <c r="AR121" s="11" t="b">
        <v>0</v>
      </c>
      <c r="AS121" s="11" t="s">
        <v>78</v>
      </c>
      <c r="AT121" s="11" t="s">
        <v>78</v>
      </c>
      <c r="AU121" s="11" t="s">
        <v>78</v>
      </c>
      <c r="AV121" s="12">
        <v>42419</v>
      </c>
      <c r="AW121" s="11" t="s">
        <v>85</v>
      </c>
      <c r="AX121" s="11" t="s">
        <v>86</v>
      </c>
      <c r="AY121" s="11" t="s">
        <v>87</v>
      </c>
      <c r="AZ121" s="11" t="b">
        <v>0</v>
      </c>
      <c r="BA121" s="11">
        <v>0</v>
      </c>
      <c r="BB121" s="11">
        <v>0</v>
      </c>
      <c r="BC121" s="28"/>
      <c r="BD121" s="11">
        <v>0</v>
      </c>
      <c r="BE121" s="28"/>
      <c r="BF121" s="54">
        <v>0</v>
      </c>
      <c r="BG121" s="28">
        <v>0</v>
      </c>
      <c r="BH121" s="28">
        <v>316.38</v>
      </c>
      <c r="BI121" s="28">
        <v>316.38</v>
      </c>
      <c r="BJ121" s="28">
        <v>362.44</v>
      </c>
      <c r="BK121" s="30">
        <f t="shared" si="9"/>
        <v>0</v>
      </c>
      <c r="BL121" s="62">
        <f t="shared" si="10"/>
        <v>0</v>
      </c>
      <c r="BM121" s="28">
        <v>87.01</v>
      </c>
      <c r="BN121" s="13">
        <v>0</v>
      </c>
      <c r="BO121" s="7" t="s">
        <v>5281</v>
      </c>
      <c r="BP121" s="7" t="s">
        <v>5282</v>
      </c>
      <c r="BQ121" s="7" t="s">
        <v>4101</v>
      </c>
      <c r="BR121" s="7" t="s">
        <v>504</v>
      </c>
      <c r="BS121" s="7" t="s">
        <v>4148</v>
      </c>
      <c r="BT121" s="7" t="s">
        <v>5283</v>
      </c>
      <c r="BU121" s="7" t="s">
        <v>5284</v>
      </c>
      <c r="BV121" s="7" t="s">
        <v>5285</v>
      </c>
      <c r="BW121" s="7" t="s">
        <v>5286</v>
      </c>
      <c r="BX121" s="7" t="s">
        <v>4248</v>
      </c>
      <c r="BY121" s="7">
        <v>0</v>
      </c>
      <c r="BZ121" s="7">
        <v>0</v>
      </c>
      <c r="CA121" s="7">
        <v>0</v>
      </c>
      <c r="CB121" s="7">
        <v>0</v>
      </c>
      <c r="CC121" s="7">
        <v>0</v>
      </c>
      <c r="CD121" s="9">
        <v>0</v>
      </c>
    </row>
    <row r="122" spans="1:82" hidden="1" x14ac:dyDescent="0.25">
      <c r="A122" s="73" t="s">
        <v>2766</v>
      </c>
      <c r="B122" s="7" t="s">
        <v>1395</v>
      </c>
      <c r="C122" s="7" t="s">
        <v>1396</v>
      </c>
      <c r="D122" s="7" t="s">
        <v>2767</v>
      </c>
      <c r="E122" s="7" t="s">
        <v>2767</v>
      </c>
      <c r="F122" s="7" t="s">
        <v>64</v>
      </c>
      <c r="G122" s="7" t="s">
        <v>2767</v>
      </c>
      <c r="H122" s="7" t="s">
        <v>2330</v>
      </c>
      <c r="I122" s="7" t="s">
        <v>1397</v>
      </c>
      <c r="J122" s="7" t="s">
        <v>2686</v>
      </c>
      <c r="K122" s="7">
        <v>295.72000000000003</v>
      </c>
      <c r="L122" s="7" t="s">
        <v>67</v>
      </c>
      <c r="M122" s="7" t="s">
        <v>68</v>
      </c>
      <c r="N122" s="7" t="s">
        <v>69</v>
      </c>
      <c r="O122" s="8">
        <v>42196.586006944446</v>
      </c>
      <c r="P122" s="8">
        <v>45484.586006944446</v>
      </c>
      <c r="Q122" s="7" t="s">
        <v>70</v>
      </c>
      <c r="R122" s="8">
        <v>45484</v>
      </c>
      <c r="S122" s="7" t="s">
        <v>71</v>
      </c>
      <c r="T122" s="7" t="s">
        <v>104</v>
      </c>
      <c r="U122" s="7" t="s">
        <v>73</v>
      </c>
      <c r="V122" s="7" t="s">
        <v>73</v>
      </c>
      <c r="W122" s="7" t="s">
        <v>74</v>
      </c>
      <c r="X122" s="7" t="s">
        <v>106</v>
      </c>
      <c r="Y122" s="7" t="s">
        <v>1398</v>
      </c>
      <c r="Z122" s="7" t="s">
        <v>2768</v>
      </c>
      <c r="AA122" s="7" t="s">
        <v>78</v>
      </c>
      <c r="AB122" s="8"/>
      <c r="AC122" s="8"/>
      <c r="AD122" s="7"/>
      <c r="AE122" s="7" t="s">
        <v>78</v>
      </c>
      <c r="AF122" s="7" t="s">
        <v>78</v>
      </c>
      <c r="AG122" s="8"/>
      <c r="AH122" s="7" t="s">
        <v>2769</v>
      </c>
      <c r="AI122" s="7" t="s">
        <v>78</v>
      </c>
      <c r="AJ122" s="7" t="b">
        <v>0</v>
      </c>
      <c r="AK122" s="7" t="s">
        <v>2770</v>
      </c>
      <c r="AL122" s="7" t="b">
        <v>0</v>
      </c>
      <c r="AM122" s="7" t="b">
        <v>0</v>
      </c>
      <c r="AN122" s="7" t="b">
        <v>0</v>
      </c>
      <c r="AO122" s="7" t="b">
        <v>0</v>
      </c>
      <c r="AP122" s="7" t="b">
        <v>0</v>
      </c>
      <c r="AQ122" s="7" t="s">
        <v>84</v>
      </c>
      <c r="AR122" s="7" t="b">
        <v>0</v>
      </c>
      <c r="AS122" s="7" t="s">
        <v>1700</v>
      </c>
      <c r="AT122" s="7" t="s">
        <v>78</v>
      </c>
      <c r="AU122" s="7" t="s">
        <v>78</v>
      </c>
      <c r="AV122" s="8">
        <v>42192</v>
      </c>
      <c r="AW122" s="7" t="s">
        <v>85</v>
      </c>
      <c r="AX122" s="7" t="s">
        <v>86</v>
      </c>
      <c r="AY122" s="7" t="s">
        <v>87</v>
      </c>
      <c r="AZ122" s="7" t="b">
        <v>0</v>
      </c>
      <c r="BA122" s="7">
        <v>1</v>
      </c>
      <c r="BB122" s="7">
        <v>1</v>
      </c>
      <c r="BC122" s="33">
        <v>100</v>
      </c>
      <c r="BD122" s="7">
        <v>0</v>
      </c>
      <c r="BE122" s="33"/>
      <c r="BF122" s="55">
        <v>0</v>
      </c>
      <c r="BG122" s="33">
        <v>0</v>
      </c>
      <c r="BH122" s="33">
        <v>295.72000000000003</v>
      </c>
      <c r="BI122" s="33">
        <v>295.72000000000003</v>
      </c>
      <c r="BJ122" s="33">
        <v>340.78</v>
      </c>
      <c r="BK122" s="30">
        <f t="shared" si="9"/>
        <v>0</v>
      </c>
      <c r="BL122" s="62">
        <f t="shared" si="10"/>
        <v>0</v>
      </c>
      <c r="BM122" s="33">
        <v>73.930000000000007</v>
      </c>
      <c r="BN122" s="9">
        <v>0</v>
      </c>
      <c r="BO122" s="7" t="s">
        <v>5194</v>
      </c>
      <c r="BP122" s="7" t="s">
        <v>5195</v>
      </c>
      <c r="BQ122" s="7" t="s">
        <v>4101</v>
      </c>
      <c r="BR122" s="7" t="s">
        <v>504</v>
      </c>
      <c r="BS122" s="7" t="s">
        <v>4148</v>
      </c>
      <c r="BT122" s="7" t="s">
        <v>5196</v>
      </c>
      <c r="BU122" s="7" t="s">
        <v>5197</v>
      </c>
      <c r="BV122" s="7" t="s">
        <v>5198</v>
      </c>
      <c r="BW122" s="7" t="s">
        <v>5199</v>
      </c>
      <c r="BX122" s="7" t="s">
        <v>4138</v>
      </c>
      <c r="BY122" s="7">
        <v>0</v>
      </c>
      <c r="BZ122" s="7">
        <v>0</v>
      </c>
      <c r="CA122" s="7">
        <v>0</v>
      </c>
      <c r="CB122" s="7">
        <v>0</v>
      </c>
      <c r="CC122" s="7">
        <v>0</v>
      </c>
      <c r="CD122" s="9">
        <v>0</v>
      </c>
    </row>
    <row r="123" spans="1:82" hidden="1" x14ac:dyDescent="0.25">
      <c r="A123" s="73" t="s">
        <v>580</v>
      </c>
      <c r="B123" s="11" t="s">
        <v>61</v>
      </c>
      <c r="C123" s="11" t="s">
        <v>62</v>
      </c>
      <c r="D123" s="11" t="s">
        <v>550</v>
      </c>
      <c r="E123" s="11" t="s">
        <v>550</v>
      </c>
      <c r="F123" s="11" t="s">
        <v>64</v>
      </c>
      <c r="G123" s="11" t="s">
        <v>550</v>
      </c>
      <c r="H123" s="11" t="s">
        <v>401</v>
      </c>
      <c r="I123" s="11" t="s">
        <v>66</v>
      </c>
      <c r="J123" s="11"/>
      <c r="K123" s="11">
        <v>215.02</v>
      </c>
      <c r="L123" s="11" t="s">
        <v>67</v>
      </c>
      <c r="M123" s="11" t="s">
        <v>68</v>
      </c>
      <c r="N123" s="11" t="s">
        <v>69</v>
      </c>
      <c r="O123" s="12">
        <v>43983.866643518515</v>
      </c>
      <c r="P123" s="12">
        <v>45444.866643518515</v>
      </c>
      <c r="Q123" s="11" t="s">
        <v>70</v>
      </c>
      <c r="R123" s="12">
        <v>45444</v>
      </c>
      <c r="S123" s="11" t="s">
        <v>71</v>
      </c>
      <c r="T123" s="11" t="s">
        <v>104</v>
      </c>
      <c r="U123" s="11" t="s">
        <v>73</v>
      </c>
      <c r="V123" s="11" t="s">
        <v>73</v>
      </c>
      <c r="W123" s="11" t="s">
        <v>74</v>
      </c>
      <c r="X123" s="11" t="s">
        <v>75</v>
      </c>
      <c r="Y123" s="11" t="s">
        <v>76</v>
      </c>
      <c r="Z123" s="11" t="s">
        <v>581</v>
      </c>
      <c r="AA123" s="11" t="s">
        <v>582</v>
      </c>
      <c r="AB123" s="12"/>
      <c r="AC123" s="12"/>
      <c r="AD123" s="11"/>
      <c r="AE123" s="11" t="s">
        <v>78</v>
      </c>
      <c r="AF123" s="11" t="s">
        <v>78</v>
      </c>
      <c r="AG123" s="12"/>
      <c r="AH123" s="11" t="s">
        <v>78</v>
      </c>
      <c r="AI123" s="11" t="s">
        <v>78</v>
      </c>
      <c r="AJ123" s="11" t="b">
        <v>0</v>
      </c>
      <c r="AK123" s="11" t="s">
        <v>583</v>
      </c>
      <c r="AL123" s="11" t="b">
        <v>0</v>
      </c>
      <c r="AM123" s="11" t="b">
        <v>0</v>
      </c>
      <c r="AN123" s="11" t="b">
        <v>0</v>
      </c>
      <c r="AO123" s="11" t="b">
        <v>0</v>
      </c>
      <c r="AP123" s="11" t="b">
        <v>0</v>
      </c>
      <c r="AQ123" s="11" t="s">
        <v>84</v>
      </c>
      <c r="AR123" s="11" t="b">
        <v>0</v>
      </c>
      <c r="AS123" s="11" t="s">
        <v>404</v>
      </c>
      <c r="AT123" s="11" t="s">
        <v>78</v>
      </c>
      <c r="AU123" s="11" t="s">
        <v>78</v>
      </c>
      <c r="AV123" s="12">
        <v>43944</v>
      </c>
      <c r="AW123" s="11" t="s">
        <v>85</v>
      </c>
      <c r="AX123" s="11" t="s">
        <v>86</v>
      </c>
      <c r="AY123" s="11" t="s">
        <v>87</v>
      </c>
      <c r="AZ123" s="11" t="b">
        <v>0</v>
      </c>
      <c r="BA123" s="11">
        <v>0</v>
      </c>
      <c r="BB123" s="11">
        <v>0</v>
      </c>
      <c r="BC123" s="28"/>
      <c r="BD123" s="11">
        <v>0</v>
      </c>
      <c r="BE123" s="28"/>
      <c r="BF123" s="54">
        <v>0</v>
      </c>
      <c r="BG123" s="28">
        <v>0</v>
      </c>
      <c r="BH123" s="28">
        <v>215.02</v>
      </c>
      <c r="BI123" s="28">
        <v>215.02</v>
      </c>
      <c r="BJ123" s="28">
        <v>235.94</v>
      </c>
      <c r="BK123" s="30">
        <f t="shared" si="9"/>
        <v>0</v>
      </c>
      <c r="BL123" s="62">
        <f t="shared" si="10"/>
        <v>0</v>
      </c>
      <c r="BM123" s="28">
        <v>25.8</v>
      </c>
      <c r="BN123" s="13">
        <v>0</v>
      </c>
      <c r="BO123" s="7" t="s">
        <v>6195</v>
      </c>
      <c r="BP123" s="7" t="s">
        <v>6196</v>
      </c>
      <c r="BQ123" s="7" t="s">
        <v>4101</v>
      </c>
      <c r="BR123" s="7" t="s">
        <v>504</v>
      </c>
      <c r="BS123" s="7" t="s">
        <v>4133</v>
      </c>
      <c r="BT123" s="7" t="s">
        <v>6197</v>
      </c>
      <c r="BU123" s="7" t="s">
        <v>6198</v>
      </c>
      <c r="BV123" s="7" t="s">
        <v>6199</v>
      </c>
      <c r="BW123" s="7" t="s">
        <v>6200</v>
      </c>
      <c r="BX123" s="7" t="s">
        <v>4138</v>
      </c>
      <c r="BY123" s="7">
        <v>0</v>
      </c>
      <c r="BZ123" s="7">
        <v>0</v>
      </c>
      <c r="CA123" s="7">
        <v>0</v>
      </c>
      <c r="CB123" s="7">
        <v>0</v>
      </c>
      <c r="CC123" s="7">
        <v>0</v>
      </c>
      <c r="CD123" s="9">
        <v>0</v>
      </c>
    </row>
    <row r="124" spans="1:82" hidden="1" x14ac:dyDescent="0.25">
      <c r="A124" s="73" t="s">
        <v>549</v>
      </c>
      <c r="B124" s="7" t="s">
        <v>61</v>
      </c>
      <c r="C124" s="7" t="s">
        <v>62</v>
      </c>
      <c r="D124" s="7" t="s">
        <v>550</v>
      </c>
      <c r="E124" s="7" t="s">
        <v>550</v>
      </c>
      <c r="F124" s="7" t="s">
        <v>64</v>
      </c>
      <c r="G124" s="7" t="s">
        <v>550</v>
      </c>
      <c r="H124" s="7" t="s">
        <v>281</v>
      </c>
      <c r="I124" s="7" t="s">
        <v>66</v>
      </c>
      <c r="J124" s="7" t="s">
        <v>282</v>
      </c>
      <c r="K124" s="7">
        <v>308.92</v>
      </c>
      <c r="L124" s="7" t="s">
        <v>67</v>
      </c>
      <c r="M124" s="7" t="s">
        <v>68</v>
      </c>
      <c r="N124" s="7" t="s">
        <v>69</v>
      </c>
      <c r="O124" s="8">
        <v>44092.811076388891</v>
      </c>
      <c r="P124" s="8">
        <v>45553.811076388891</v>
      </c>
      <c r="Q124" s="7" t="s">
        <v>70</v>
      </c>
      <c r="R124" s="8">
        <v>45553</v>
      </c>
      <c r="S124" s="7" t="s">
        <v>71</v>
      </c>
      <c r="T124" s="7" t="s">
        <v>104</v>
      </c>
      <c r="U124" s="7" t="s">
        <v>73</v>
      </c>
      <c r="V124" s="7" t="s">
        <v>73</v>
      </c>
      <c r="W124" s="7" t="s">
        <v>74</v>
      </c>
      <c r="X124" s="7" t="s">
        <v>75</v>
      </c>
      <c r="Y124" s="7" t="s">
        <v>467</v>
      </c>
      <c r="Z124" s="7" t="s">
        <v>551</v>
      </c>
      <c r="AA124" s="7" t="s">
        <v>78</v>
      </c>
      <c r="AB124" s="8"/>
      <c r="AC124" s="8"/>
      <c r="AD124" s="7"/>
      <c r="AE124" s="7" t="s">
        <v>78</v>
      </c>
      <c r="AF124" s="7" t="s">
        <v>78</v>
      </c>
      <c r="AG124" s="8"/>
      <c r="AH124" s="7" t="s">
        <v>78</v>
      </c>
      <c r="AI124" s="7" t="s">
        <v>78</v>
      </c>
      <c r="AJ124" s="7" t="b">
        <v>0</v>
      </c>
      <c r="AK124" s="7" t="s">
        <v>552</v>
      </c>
      <c r="AL124" s="7" t="b">
        <v>0</v>
      </c>
      <c r="AM124" s="7" t="b">
        <v>0</v>
      </c>
      <c r="AN124" s="7" t="b">
        <v>0</v>
      </c>
      <c r="AO124" s="7" t="b">
        <v>0</v>
      </c>
      <c r="AP124" s="7" t="b">
        <v>0</v>
      </c>
      <c r="AQ124" s="7" t="s">
        <v>84</v>
      </c>
      <c r="AR124" s="7" t="b">
        <v>0</v>
      </c>
      <c r="AS124" s="7" t="s">
        <v>78</v>
      </c>
      <c r="AT124" s="7" t="s">
        <v>78</v>
      </c>
      <c r="AU124" s="7" t="s">
        <v>78</v>
      </c>
      <c r="AV124" s="8">
        <v>44102</v>
      </c>
      <c r="AW124" s="7" t="s">
        <v>85</v>
      </c>
      <c r="AX124" s="7" t="s">
        <v>86</v>
      </c>
      <c r="AY124" s="7" t="s">
        <v>87</v>
      </c>
      <c r="AZ124" s="7" t="b">
        <v>0</v>
      </c>
      <c r="BA124" s="7">
        <v>0</v>
      </c>
      <c r="BB124" s="7">
        <v>0</v>
      </c>
      <c r="BC124" s="33"/>
      <c r="BD124" s="7">
        <v>0</v>
      </c>
      <c r="BE124" s="33"/>
      <c r="BF124" s="55">
        <v>0</v>
      </c>
      <c r="BG124" s="33">
        <v>0</v>
      </c>
      <c r="BH124" s="33">
        <v>308.92</v>
      </c>
      <c r="BI124" s="33">
        <v>282.79000000000002</v>
      </c>
      <c r="BJ124" s="33">
        <v>310.58999999999997</v>
      </c>
      <c r="BK124" s="30">
        <f t="shared" si="9"/>
        <v>26.129999999999995</v>
      </c>
      <c r="BL124" s="62">
        <f t="shared" si="10"/>
        <v>8.4585005826751242E-2</v>
      </c>
      <c r="BM124" s="33">
        <v>41</v>
      </c>
      <c r="BN124" s="9">
        <v>0</v>
      </c>
      <c r="BO124" s="7" t="s">
        <v>6195</v>
      </c>
      <c r="BP124" s="7" t="s">
        <v>6196</v>
      </c>
      <c r="BQ124" s="7" t="s">
        <v>4101</v>
      </c>
      <c r="BR124" s="7" t="s">
        <v>504</v>
      </c>
      <c r="BS124" s="7" t="s">
        <v>4133</v>
      </c>
      <c r="BT124" s="7" t="s">
        <v>6197</v>
      </c>
      <c r="BU124" s="7" t="s">
        <v>6198</v>
      </c>
      <c r="BV124" s="7" t="s">
        <v>6199</v>
      </c>
      <c r="BW124" s="7" t="s">
        <v>6200</v>
      </c>
      <c r="BX124" s="7" t="s">
        <v>4138</v>
      </c>
      <c r="BY124" s="7">
        <v>0</v>
      </c>
      <c r="BZ124" s="7">
        <v>0</v>
      </c>
      <c r="CA124" s="7">
        <v>0</v>
      </c>
      <c r="CB124" s="7">
        <v>0</v>
      </c>
      <c r="CC124" s="7">
        <v>0</v>
      </c>
      <c r="CD124" s="9">
        <v>0</v>
      </c>
    </row>
    <row r="125" spans="1:82" hidden="1" x14ac:dyDescent="0.25">
      <c r="A125" s="72" t="s">
        <v>470</v>
      </c>
      <c r="B125" s="11" t="s">
        <v>61</v>
      </c>
      <c r="C125" s="11" t="s">
        <v>62</v>
      </c>
      <c r="D125" s="11" t="s">
        <v>471</v>
      </c>
      <c r="E125" s="11" t="s">
        <v>471</v>
      </c>
      <c r="F125" s="11" t="s">
        <v>64</v>
      </c>
      <c r="G125" s="11" t="s">
        <v>471</v>
      </c>
      <c r="H125" s="11" t="s">
        <v>281</v>
      </c>
      <c r="I125" s="11" t="s">
        <v>66</v>
      </c>
      <c r="J125" s="11" t="s">
        <v>282</v>
      </c>
      <c r="K125" s="11">
        <v>345.56</v>
      </c>
      <c r="L125" s="11" t="s">
        <v>67</v>
      </c>
      <c r="M125" s="11" t="s">
        <v>68</v>
      </c>
      <c r="N125" s="11" t="s">
        <v>69</v>
      </c>
      <c r="O125" s="12">
        <v>43523.583634259259</v>
      </c>
      <c r="P125" s="12">
        <v>45349.583634259259</v>
      </c>
      <c r="Q125" s="11" t="s">
        <v>70</v>
      </c>
      <c r="R125" s="12">
        <v>45349</v>
      </c>
      <c r="S125" s="11" t="s">
        <v>71</v>
      </c>
      <c r="T125" s="11" t="s">
        <v>72</v>
      </c>
      <c r="U125" s="11" t="s">
        <v>73</v>
      </c>
      <c r="V125" s="11" t="s">
        <v>73</v>
      </c>
      <c r="W125" s="11" t="s">
        <v>135</v>
      </c>
      <c r="X125" s="11" t="s">
        <v>75</v>
      </c>
      <c r="Y125" s="11" t="s">
        <v>122</v>
      </c>
      <c r="Z125" s="11" t="s">
        <v>472</v>
      </c>
      <c r="AA125" s="11" t="s">
        <v>78</v>
      </c>
      <c r="AB125" s="12"/>
      <c r="AC125" s="12"/>
      <c r="AD125" s="11"/>
      <c r="AE125" s="11" t="s">
        <v>78</v>
      </c>
      <c r="AF125" s="11" t="s">
        <v>78</v>
      </c>
      <c r="AG125" s="12"/>
      <c r="AH125" s="11" t="s">
        <v>78</v>
      </c>
      <c r="AI125" s="11" t="s">
        <v>78</v>
      </c>
      <c r="AJ125" s="11" t="b">
        <v>0</v>
      </c>
      <c r="AK125" s="11" t="s">
        <v>473</v>
      </c>
      <c r="AL125" s="11" t="b">
        <v>0</v>
      </c>
      <c r="AM125" s="11" t="b">
        <v>0</v>
      </c>
      <c r="AN125" s="11" t="b">
        <v>0</v>
      </c>
      <c r="AO125" s="11" t="b">
        <v>0</v>
      </c>
      <c r="AP125" s="11" t="b">
        <v>0</v>
      </c>
      <c r="AQ125" s="11" t="s">
        <v>84</v>
      </c>
      <c r="AR125" s="11" t="b">
        <v>0</v>
      </c>
      <c r="AS125" s="11" t="s">
        <v>317</v>
      </c>
      <c r="AT125" s="11" t="s">
        <v>78</v>
      </c>
      <c r="AU125" s="11" t="s">
        <v>78</v>
      </c>
      <c r="AV125" s="12">
        <v>43538</v>
      </c>
      <c r="AW125" s="11" t="s">
        <v>85</v>
      </c>
      <c r="AX125" s="11" t="s">
        <v>86</v>
      </c>
      <c r="AY125" s="11" t="s">
        <v>87</v>
      </c>
      <c r="AZ125" s="11" t="b">
        <v>0</v>
      </c>
      <c r="BA125" s="11">
        <v>0</v>
      </c>
      <c r="BB125" s="11">
        <v>0</v>
      </c>
      <c r="BC125" s="28"/>
      <c r="BD125" s="11">
        <v>0</v>
      </c>
      <c r="BE125" s="28"/>
      <c r="BF125" s="54">
        <v>0</v>
      </c>
      <c r="BG125" s="28">
        <v>0</v>
      </c>
      <c r="BH125" s="28">
        <v>345.56</v>
      </c>
      <c r="BI125" s="28">
        <v>345.56</v>
      </c>
      <c r="BJ125" s="28">
        <v>377.86</v>
      </c>
      <c r="BK125" s="30">
        <f t="shared" si="9"/>
        <v>0</v>
      </c>
      <c r="BL125" s="62">
        <f t="shared" si="10"/>
        <v>0</v>
      </c>
      <c r="BM125" s="28">
        <v>50.1</v>
      </c>
      <c r="BN125" s="13">
        <v>0</v>
      </c>
      <c r="BO125" s="7" t="s">
        <v>5958</v>
      </c>
      <c r="BP125" s="7" t="s">
        <v>5959</v>
      </c>
      <c r="BQ125" s="7" t="s">
        <v>4101</v>
      </c>
      <c r="BR125" s="7" t="s">
        <v>4194</v>
      </c>
      <c r="BS125" s="7" t="s">
        <v>4195</v>
      </c>
      <c r="BT125" s="7" t="s">
        <v>4110</v>
      </c>
      <c r="BU125" s="7" t="s">
        <v>5960</v>
      </c>
      <c r="BV125" s="7" t="s">
        <v>5961</v>
      </c>
      <c r="BW125" s="7" t="s">
        <v>5962</v>
      </c>
      <c r="BX125" s="7" t="s">
        <v>4138</v>
      </c>
      <c r="BY125" s="7">
        <v>0</v>
      </c>
      <c r="BZ125" s="7">
        <v>0</v>
      </c>
      <c r="CA125" s="7">
        <v>0</v>
      </c>
      <c r="CB125" s="7">
        <v>0</v>
      </c>
      <c r="CC125" s="7">
        <v>0</v>
      </c>
      <c r="CD125" s="9">
        <v>0</v>
      </c>
    </row>
    <row r="126" spans="1:82" hidden="1" x14ac:dyDescent="0.25">
      <c r="A126" s="72" t="s">
        <v>1239</v>
      </c>
      <c r="B126" s="11" t="s">
        <v>1174</v>
      </c>
      <c r="C126" s="11" t="s">
        <v>1175</v>
      </c>
      <c r="D126" s="11" t="s">
        <v>1240</v>
      </c>
      <c r="E126" s="11" t="s">
        <v>1240</v>
      </c>
      <c r="F126" s="11" t="s">
        <v>64</v>
      </c>
      <c r="G126" s="11" t="s">
        <v>1240</v>
      </c>
      <c r="H126" s="11" t="s">
        <v>281</v>
      </c>
      <c r="I126" s="11" t="s">
        <v>1176</v>
      </c>
      <c r="J126" s="11" t="s">
        <v>1177</v>
      </c>
      <c r="K126" s="11">
        <v>151.80000000000001</v>
      </c>
      <c r="L126" s="11" t="s">
        <v>67</v>
      </c>
      <c r="M126" s="11" t="s">
        <v>68</v>
      </c>
      <c r="N126" s="11" t="s">
        <v>69</v>
      </c>
      <c r="O126" s="12">
        <v>41740.531990740739</v>
      </c>
      <c r="P126" s="12">
        <v>45393.531990740739</v>
      </c>
      <c r="Q126" s="11" t="s">
        <v>70</v>
      </c>
      <c r="R126" s="12">
        <v>45393</v>
      </c>
      <c r="S126" s="11" t="s">
        <v>71</v>
      </c>
      <c r="T126" s="11" t="s">
        <v>104</v>
      </c>
      <c r="U126" s="11" t="s">
        <v>73</v>
      </c>
      <c r="V126" s="11" t="s">
        <v>73</v>
      </c>
      <c r="W126" s="11" t="s">
        <v>433</v>
      </c>
      <c r="X126" s="11" t="s">
        <v>106</v>
      </c>
      <c r="Y126" s="11" t="s">
        <v>1178</v>
      </c>
      <c r="Z126" s="11" t="s">
        <v>1241</v>
      </c>
      <c r="AA126" s="11" t="s">
        <v>78</v>
      </c>
      <c r="AB126" s="12"/>
      <c r="AC126" s="12"/>
      <c r="AD126" s="11"/>
      <c r="AE126" s="11" t="s">
        <v>78</v>
      </c>
      <c r="AF126" s="11" t="s">
        <v>78</v>
      </c>
      <c r="AG126" s="12"/>
      <c r="AH126" s="11" t="s">
        <v>1242</v>
      </c>
      <c r="AI126" s="11" t="s">
        <v>78</v>
      </c>
      <c r="AJ126" s="11" t="b">
        <v>0</v>
      </c>
      <c r="AK126" s="11" t="s">
        <v>1243</v>
      </c>
      <c r="AL126" s="11" t="b">
        <v>0</v>
      </c>
      <c r="AM126" s="11" t="b">
        <v>0</v>
      </c>
      <c r="AN126" s="11" t="b">
        <v>0</v>
      </c>
      <c r="AO126" s="11" t="b">
        <v>0</v>
      </c>
      <c r="AP126" s="11" t="b">
        <v>0</v>
      </c>
      <c r="AQ126" s="11" t="s">
        <v>84</v>
      </c>
      <c r="AR126" s="11" t="b">
        <v>0</v>
      </c>
      <c r="AS126" s="11" t="s">
        <v>1244</v>
      </c>
      <c r="AT126" s="11" t="s">
        <v>1233</v>
      </c>
      <c r="AU126" s="11" t="s">
        <v>1167</v>
      </c>
      <c r="AV126" s="12">
        <v>41778</v>
      </c>
      <c r="AW126" s="11" t="s">
        <v>85</v>
      </c>
      <c r="AX126" s="11" t="s">
        <v>86</v>
      </c>
      <c r="AY126" s="11" t="s">
        <v>87</v>
      </c>
      <c r="AZ126" s="11" t="b">
        <v>0</v>
      </c>
      <c r="BA126" s="11">
        <v>0</v>
      </c>
      <c r="BB126" s="11">
        <v>0</v>
      </c>
      <c r="BC126" s="28"/>
      <c r="BD126" s="11">
        <v>0</v>
      </c>
      <c r="BE126" s="28"/>
      <c r="BF126" s="54">
        <v>0</v>
      </c>
      <c r="BG126" s="28">
        <v>0</v>
      </c>
      <c r="BH126" s="28">
        <v>151.80000000000001</v>
      </c>
      <c r="BI126" s="28">
        <v>151.80000000000001</v>
      </c>
      <c r="BJ126" s="28">
        <v>154.13</v>
      </c>
      <c r="BK126" s="30">
        <f t="shared" si="9"/>
        <v>0</v>
      </c>
      <c r="BL126" s="62">
        <f t="shared" si="10"/>
        <v>0</v>
      </c>
      <c r="BM126" s="28">
        <v>30.36</v>
      </c>
      <c r="BN126" s="13">
        <v>0</v>
      </c>
      <c r="BO126" s="11" t="s">
        <v>4869</v>
      </c>
      <c r="BP126" s="11" t="s">
        <v>4870</v>
      </c>
      <c r="BQ126" s="11" t="s">
        <v>4101</v>
      </c>
      <c r="BR126" s="11" t="s">
        <v>4871</v>
      </c>
      <c r="BS126" s="11" t="s">
        <v>4872</v>
      </c>
      <c r="BT126" s="11" t="s">
        <v>4873</v>
      </c>
      <c r="BU126" s="11" t="s">
        <v>4874</v>
      </c>
      <c r="BV126" s="11" t="s">
        <v>4875</v>
      </c>
      <c r="BW126" s="11" t="s">
        <v>4876</v>
      </c>
      <c r="BX126" s="11" t="s">
        <v>4138</v>
      </c>
      <c r="BY126" s="11">
        <v>0</v>
      </c>
      <c r="BZ126" s="11">
        <v>0</v>
      </c>
      <c r="CA126" s="11">
        <v>0</v>
      </c>
      <c r="CB126" s="11">
        <v>0</v>
      </c>
      <c r="CC126" s="11">
        <v>0</v>
      </c>
      <c r="CD126" s="13">
        <v>0</v>
      </c>
    </row>
    <row r="127" spans="1:82" hidden="1" x14ac:dyDescent="0.25">
      <c r="A127" s="73" t="s">
        <v>1885</v>
      </c>
      <c r="B127" s="7" t="s">
        <v>1395</v>
      </c>
      <c r="C127" s="7" t="s">
        <v>1396</v>
      </c>
      <c r="D127" s="7" t="s">
        <v>1886</v>
      </c>
      <c r="E127" s="7" t="s">
        <v>1886</v>
      </c>
      <c r="F127" s="7" t="s">
        <v>64</v>
      </c>
      <c r="G127" s="7" t="s">
        <v>1886</v>
      </c>
      <c r="H127" s="7" t="s">
        <v>401</v>
      </c>
      <c r="I127" s="7" t="s">
        <v>1397</v>
      </c>
      <c r="J127" s="7"/>
      <c r="K127" s="7">
        <v>321.75</v>
      </c>
      <c r="L127" s="7" t="s">
        <v>67</v>
      </c>
      <c r="M127" s="7" t="s">
        <v>68</v>
      </c>
      <c r="N127" s="7" t="s">
        <v>69</v>
      </c>
      <c r="O127" s="8">
        <v>37069</v>
      </c>
      <c r="P127" s="8">
        <v>45470</v>
      </c>
      <c r="Q127" s="11" t="s">
        <v>70</v>
      </c>
      <c r="R127" s="8">
        <v>45470</v>
      </c>
      <c r="S127" s="7" t="s">
        <v>71</v>
      </c>
      <c r="T127" s="7" t="s">
        <v>104</v>
      </c>
      <c r="U127" s="7" t="s">
        <v>73</v>
      </c>
      <c r="V127" s="7" t="s">
        <v>73</v>
      </c>
      <c r="W127" s="7" t="s">
        <v>74</v>
      </c>
      <c r="X127" s="7" t="s">
        <v>106</v>
      </c>
      <c r="Y127" s="7" t="s">
        <v>1398</v>
      </c>
      <c r="Z127" s="7" t="s">
        <v>1887</v>
      </c>
      <c r="AA127" s="7" t="s">
        <v>78</v>
      </c>
      <c r="AB127" s="8"/>
      <c r="AC127" s="8"/>
      <c r="AD127" s="7"/>
      <c r="AE127" s="7" t="s">
        <v>78</v>
      </c>
      <c r="AF127" s="7" t="s">
        <v>78</v>
      </c>
      <c r="AG127" s="8"/>
      <c r="AH127" s="7" t="s">
        <v>78</v>
      </c>
      <c r="AI127" s="7" t="s">
        <v>78</v>
      </c>
      <c r="AJ127" s="7" t="b">
        <v>1</v>
      </c>
      <c r="AK127" s="7" t="s">
        <v>1888</v>
      </c>
      <c r="AL127" s="7" t="b">
        <v>0</v>
      </c>
      <c r="AM127" s="7" t="b">
        <v>0</v>
      </c>
      <c r="AN127" s="7" t="b">
        <v>0</v>
      </c>
      <c r="AO127" s="7" t="b">
        <v>0</v>
      </c>
      <c r="AP127" s="7" t="b">
        <v>0</v>
      </c>
      <c r="AQ127" s="7" t="s">
        <v>132</v>
      </c>
      <c r="AR127" s="7" t="b">
        <v>0</v>
      </c>
      <c r="AS127" s="7" t="s">
        <v>78</v>
      </c>
      <c r="AT127" s="7" t="s">
        <v>78</v>
      </c>
      <c r="AU127" s="7" t="s">
        <v>78</v>
      </c>
      <c r="AV127" s="8">
        <v>37069</v>
      </c>
      <c r="AW127" s="7" t="s">
        <v>85</v>
      </c>
      <c r="AX127" s="7" t="s">
        <v>86</v>
      </c>
      <c r="AY127" s="7" t="s">
        <v>87</v>
      </c>
      <c r="AZ127" s="7" t="b">
        <v>0</v>
      </c>
      <c r="BA127" s="7">
        <v>3</v>
      </c>
      <c r="BB127" s="7">
        <v>3</v>
      </c>
      <c r="BC127" s="33">
        <v>273.13</v>
      </c>
      <c r="BD127" s="7">
        <v>0</v>
      </c>
      <c r="BE127" s="33"/>
      <c r="BF127" s="55">
        <v>0</v>
      </c>
      <c r="BG127" s="33">
        <v>0</v>
      </c>
      <c r="BH127" s="33">
        <v>321.75</v>
      </c>
      <c r="BI127" s="33">
        <v>321.75</v>
      </c>
      <c r="BJ127" s="33">
        <v>364.62</v>
      </c>
      <c r="BK127" s="30">
        <f t="shared" si="9"/>
        <v>0</v>
      </c>
      <c r="BL127" s="62">
        <f t="shared" si="10"/>
        <v>0</v>
      </c>
      <c r="BM127" s="33">
        <v>80.44</v>
      </c>
      <c r="BN127" s="9">
        <v>0</v>
      </c>
      <c r="BO127" s="7" t="s">
        <v>4182</v>
      </c>
      <c r="BP127" s="7" t="s">
        <v>1887</v>
      </c>
      <c r="BQ127" s="7" t="s">
        <v>4101</v>
      </c>
      <c r="BR127" s="7" t="s">
        <v>504</v>
      </c>
      <c r="BS127" s="7" t="s">
        <v>4133</v>
      </c>
      <c r="BT127" s="7" t="s">
        <v>4183</v>
      </c>
      <c r="BU127" s="7" t="s">
        <v>78</v>
      </c>
      <c r="BV127" s="7" t="s">
        <v>78</v>
      </c>
      <c r="BW127" s="7" t="s">
        <v>4184</v>
      </c>
      <c r="BX127" s="7" t="s">
        <v>4138</v>
      </c>
      <c r="BY127" s="7">
        <v>0</v>
      </c>
      <c r="BZ127" s="7">
        <v>0</v>
      </c>
      <c r="CA127" s="7">
        <v>0</v>
      </c>
      <c r="CB127" s="7">
        <v>0</v>
      </c>
      <c r="CC127" s="7">
        <v>0</v>
      </c>
      <c r="CD127" s="9">
        <v>0</v>
      </c>
    </row>
    <row r="128" spans="1:82" hidden="1" x14ac:dyDescent="0.25">
      <c r="A128" s="73" t="s">
        <v>1706</v>
      </c>
      <c r="B128" s="7" t="s">
        <v>1395</v>
      </c>
      <c r="C128" s="7" t="s">
        <v>1396</v>
      </c>
      <c r="D128" s="7" t="s">
        <v>1707</v>
      </c>
      <c r="E128" s="7" t="s">
        <v>1707</v>
      </c>
      <c r="F128" s="7" t="s">
        <v>64</v>
      </c>
      <c r="G128" s="7" t="s">
        <v>1707</v>
      </c>
      <c r="H128" s="7" t="s">
        <v>281</v>
      </c>
      <c r="I128" s="7" t="s">
        <v>1397</v>
      </c>
      <c r="J128" s="7" t="s">
        <v>1406</v>
      </c>
      <c r="K128" s="7">
        <v>240.86</v>
      </c>
      <c r="L128" s="7" t="s">
        <v>67</v>
      </c>
      <c r="M128" s="7" t="s">
        <v>68</v>
      </c>
      <c r="N128" s="7" t="s">
        <v>69</v>
      </c>
      <c r="O128" s="8">
        <v>43567.524097222224</v>
      </c>
      <c r="P128" s="8">
        <v>45394.524097222224</v>
      </c>
      <c r="Q128" s="7" t="s">
        <v>70</v>
      </c>
      <c r="R128" s="8">
        <v>45394</v>
      </c>
      <c r="S128" s="7" t="s">
        <v>71</v>
      </c>
      <c r="T128" s="7" t="s">
        <v>104</v>
      </c>
      <c r="U128" s="7" t="s">
        <v>73</v>
      </c>
      <c r="V128" s="7" t="s">
        <v>73</v>
      </c>
      <c r="W128" s="7" t="s">
        <v>74</v>
      </c>
      <c r="X128" s="7" t="s">
        <v>106</v>
      </c>
      <c r="Y128" s="7" t="s">
        <v>1457</v>
      </c>
      <c r="Z128" s="7" t="s">
        <v>1708</v>
      </c>
      <c r="AA128" s="7" t="s">
        <v>1709</v>
      </c>
      <c r="AB128" s="8"/>
      <c r="AC128" s="8"/>
      <c r="AD128" s="7"/>
      <c r="AE128" s="7" t="s">
        <v>78</v>
      </c>
      <c r="AF128" s="7" t="s">
        <v>78</v>
      </c>
      <c r="AG128" s="8"/>
      <c r="AH128" s="7" t="s">
        <v>78</v>
      </c>
      <c r="AI128" s="7" t="s">
        <v>78</v>
      </c>
      <c r="AJ128" s="7" t="b">
        <v>0</v>
      </c>
      <c r="AK128" s="7" t="s">
        <v>1710</v>
      </c>
      <c r="AL128" s="7" t="b">
        <v>0</v>
      </c>
      <c r="AM128" s="7" t="b">
        <v>0</v>
      </c>
      <c r="AN128" s="7" t="b">
        <v>0</v>
      </c>
      <c r="AO128" s="7" t="b">
        <v>0</v>
      </c>
      <c r="AP128" s="7" t="b">
        <v>0</v>
      </c>
      <c r="AQ128" s="7" t="s">
        <v>84</v>
      </c>
      <c r="AR128" s="7" t="b">
        <v>0</v>
      </c>
      <c r="AS128" s="7" t="s">
        <v>317</v>
      </c>
      <c r="AT128" s="7" t="s">
        <v>78</v>
      </c>
      <c r="AU128" s="7" t="s">
        <v>78</v>
      </c>
      <c r="AV128" s="8">
        <v>43545</v>
      </c>
      <c r="AW128" s="7" t="s">
        <v>85</v>
      </c>
      <c r="AX128" s="7" t="s">
        <v>86</v>
      </c>
      <c r="AY128" s="7" t="s">
        <v>87</v>
      </c>
      <c r="AZ128" s="7" t="b">
        <v>0</v>
      </c>
      <c r="BA128" s="7">
        <v>1</v>
      </c>
      <c r="BB128" s="7">
        <v>1</v>
      </c>
      <c r="BC128" s="33">
        <v>195.6</v>
      </c>
      <c r="BD128" s="7">
        <v>0</v>
      </c>
      <c r="BE128" s="33"/>
      <c r="BF128" s="55">
        <v>0</v>
      </c>
      <c r="BG128" s="33">
        <v>0</v>
      </c>
      <c r="BH128" s="33">
        <v>240.86</v>
      </c>
      <c r="BI128" s="33">
        <v>240.86</v>
      </c>
      <c r="BJ128" s="33">
        <v>276.52999999999997</v>
      </c>
      <c r="BK128" s="30">
        <f t="shared" si="9"/>
        <v>0</v>
      </c>
      <c r="BL128" s="62">
        <f t="shared" si="10"/>
        <v>0</v>
      </c>
      <c r="BM128" s="33">
        <v>66.22</v>
      </c>
      <c r="BN128" s="9">
        <v>0</v>
      </c>
      <c r="BO128" s="11" t="s">
        <v>5970</v>
      </c>
      <c r="BP128" s="11" t="s">
        <v>5475</v>
      </c>
      <c r="BQ128" s="11" t="s">
        <v>4101</v>
      </c>
      <c r="BR128" s="11" t="s">
        <v>504</v>
      </c>
      <c r="BS128" s="11" t="s">
        <v>4203</v>
      </c>
      <c r="BT128" s="11" t="s">
        <v>5971</v>
      </c>
      <c r="BU128" s="11" t="s">
        <v>5972</v>
      </c>
      <c r="BV128" s="11" t="s">
        <v>5973</v>
      </c>
      <c r="BW128" s="11" t="s">
        <v>5974</v>
      </c>
      <c r="BX128" s="11" t="s">
        <v>4417</v>
      </c>
      <c r="BY128" s="11">
        <v>0</v>
      </c>
      <c r="BZ128" s="11">
        <v>0</v>
      </c>
      <c r="CA128" s="11">
        <v>0</v>
      </c>
      <c r="CB128" s="11">
        <v>0</v>
      </c>
      <c r="CC128" s="11">
        <v>0</v>
      </c>
      <c r="CD128" s="13">
        <v>0</v>
      </c>
    </row>
    <row r="129" spans="1:82" hidden="1" x14ac:dyDescent="0.25">
      <c r="A129" s="73" t="s">
        <v>1517</v>
      </c>
      <c r="B129" s="7" t="s">
        <v>1395</v>
      </c>
      <c r="C129" s="7" t="s">
        <v>1396</v>
      </c>
      <c r="D129" s="7" t="s">
        <v>1518</v>
      </c>
      <c r="E129" s="7" t="s">
        <v>1518</v>
      </c>
      <c r="F129" s="7" t="s">
        <v>64</v>
      </c>
      <c r="G129" s="7" t="s">
        <v>1518</v>
      </c>
      <c r="H129" s="7" t="s">
        <v>281</v>
      </c>
      <c r="I129" s="7" t="s">
        <v>1397</v>
      </c>
      <c r="J129" s="7" t="s">
        <v>1406</v>
      </c>
      <c r="K129" s="7">
        <v>137.69</v>
      </c>
      <c r="L129" s="7" t="s">
        <v>67</v>
      </c>
      <c r="M129" s="7" t="s">
        <v>68</v>
      </c>
      <c r="N129" s="7" t="s">
        <v>69</v>
      </c>
      <c r="O129" s="8">
        <v>41954.520451388889</v>
      </c>
      <c r="P129" s="8">
        <v>45241.520451388889</v>
      </c>
      <c r="Q129" s="7" t="s">
        <v>70</v>
      </c>
      <c r="R129" s="8">
        <v>45241</v>
      </c>
      <c r="S129" s="7" t="s">
        <v>71</v>
      </c>
      <c r="T129" s="7" t="s">
        <v>104</v>
      </c>
      <c r="U129" s="7" t="s">
        <v>73</v>
      </c>
      <c r="V129" s="7" t="s">
        <v>73</v>
      </c>
      <c r="W129" s="7" t="s">
        <v>74</v>
      </c>
      <c r="X129" s="7" t="s">
        <v>106</v>
      </c>
      <c r="Y129" s="7" t="s">
        <v>1450</v>
      </c>
      <c r="Z129" s="7" t="s">
        <v>1519</v>
      </c>
      <c r="AA129" s="7" t="s">
        <v>78</v>
      </c>
      <c r="AB129" s="8"/>
      <c r="AC129" s="8"/>
      <c r="AD129" s="7"/>
      <c r="AE129" s="7" t="s">
        <v>78</v>
      </c>
      <c r="AF129" s="7" t="s">
        <v>78</v>
      </c>
      <c r="AG129" s="8"/>
      <c r="AH129" s="7" t="s">
        <v>78</v>
      </c>
      <c r="AI129" s="7" t="s">
        <v>78</v>
      </c>
      <c r="AJ129" s="7" t="b">
        <v>0</v>
      </c>
      <c r="AK129" s="7" t="s">
        <v>1520</v>
      </c>
      <c r="AL129" s="7" t="b">
        <v>0</v>
      </c>
      <c r="AM129" s="7" t="b">
        <v>0</v>
      </c>
      <c r="AN129" s="7" t="b">
        <v>0</v>
      </c>
      <c r="AO129" s="7" t="b">
        <v>0</v>
      </c>
      <c r="AP129" s="7" t="b">
        <v>0</v>
      </c>
      <c r="AQ129" s="7" t="s">
        <v>84</v>
      </c>
      <c r="AR129" s="7" t="b">
        <v>0</v>
      </c>
      <c r="AS129" s="7" t="s">
        <v>317</v>
      </c>
      <c r="AT129" s="7" t="s">
        <v>78</v>
      </c>
      <c r="AU129" s="7" t="s">
        <v>78</v>
      </c>
      <c r="AV129" s="8">
        <v>41975</v>
      </c>
      <c r="AW129" s="7" t="s">
        <v>85</v>
      </c>
      <c r="AX129" s="7" t="s">
        <v>86</v>
      </c>
      <c r="AY129" s="7" t="s">
        <v>87</v>
      </c>
      <c r="AZ129" s="7" t="b">
        <v>0</v>
      </c>
      <c r="BA129" s="7">
        <v>0</v>
      </c>
      <c r="BB129" s="7">
        <v>0</v>
      </c>
      <c r="BC129" s="33"/>
      <c r="BD129" s="7">
        <v>0</v>
      </c>
      <c r="BE129" s="33"/>
      <c r="BF129" s="55">
        <v>0</v>
      </c>
      <c r="BG129" s="33">
        <v>0</v>
      </c>
      <c r="BH129" s="33">
        <v>137.69</v>
      </c>
      <c r="BI129" s="33">
        <v>137.69</v>
      </c>
      <c r="BJ129" s="33">
        <v>158.91</v>
      </c>
      <c r="BK129" s="30">
        <f t="shared" si="9"/>
        <v>0</v>
      </c>
      <c r="BL129" s="62">
        <f t="shared" si="10"/>
        <v>0</v>
      </c>
      <c r="BM129" s="33">
        <v>37.85</v>
      </c>
      <c r="BN129" s="9">
        <v>0</v>
      </c>
      <c r="BO129" s="11" t="s">
        <v>5017</v>
      </c>
      <c r="BP129" s="11" t="s">
        <v>5018</v>
      </c>
      <c r="BQ129" s="11" t="s">
        <v>4101</v>
      </c>
      <c r="BR129" s="11" t="s">
        <v>504</v>
      </c>
      <c r="BS129" s="11" t="s">
        <v>4126</v>
      </c>
      <c r="BT129" s="11" t="s">
        <v>5019</v>
      </c>
      <c r="BU129" s="11" t="s">
        <v>5020</v>
      </c>
      <c r="BV129" s="11" t="s">
        <v>5021</v>
      </c>
      <c r="BW129" s="11" t="s">
        <v>5022</v>
      </c>
      <c r="BX129" s="11" t="s">
        <v>4106</v>
      </c>
      <c r="BY129" s="11">
        <v>0</v>
      </c>
      <c r="BZ129" s="11">
        <v>0</v>
      </c>
      <c r="CA129" s="11">
        <v>0</v>
      </c>
      <c r="CB129" s="11">
        <v>0</v>
      </c>
      <c r="CC129" s="11">
        <v>0</v>
      </c>
      <c r="CD129" s="13">
        <v>0</v>
      </c>
    </row>
    <row r="130" spans="1:82" hidden="1" x14ac:dyDescent="0.25">
      <c r="A130" s="73" t="s">
        <v>3093</v>
      </c>
      <c r="B130" s="7" t="s">
        <v>1395</v>
      </c>
      <c r="C130" s="7" t="s">
        <v>1396</v>
      </c>
      <c r="D130" s="7" t="s">
        <v>2320</v>
      </c>
      <c r="E130" s="7" t="s">
        <v>2320</v>
      </c>
      <c r="F130" s="7" t="s">
        <v>64</v>
      </c>
      <c r="G130" s="7" t="s">
        <v>2320</v>
      </c>
      <c r="H130" s="7" t="s">
        <v>2330</v>
      </c>
      <c r="I130" s="7" t="s">
        <v>1397</v>
      </c>
      <c r="J130" s="7" t="s">
        <v>2691</v>
      </c>
      <c r="K130" s="7">
        <v>191.5</v>
      </c>
      <c r="L130" s="7" t="s">
        <v>67</v>
      </c>
      <c r="M130" s="7" t="s">
        <v>68</v>
      </c>
      <c r="N130" s="7" t="s">
        <v>69</v>
      </c>
      <c r="O130" s="8">
        <v>44089.520868055559</v>
      </c>
      <c r="P130" s="8">
        <v>45550.520868055559</v>
      </c>
      <c r="Q130" s="7" t="s">
        <v>70</v>
      </c>
      <c r="R130" s="8">
        <v>45550</v>
      </c>
      <c r="S130" s="7" t="s">
        <v>71</v>
      </c>
      <c r="T130" s="7" t="s">
        <v>104</v>
      </c>
      <c r="U130" s="7" t="s">
        <v>73</v>
      </c>
      <c r="V130" s="7" t="s">
        <v>73</v>
      </c>
      <c r="W130" s="7" t="s">
        <v>92</v>
      </c>
      <c r="X130" s="7" t="s">
        <v>106</v>
      </c>
      <c r="Y130" s="7" t="s">
        <v>1398</v>
      </c>
      <c r="Z130" s="7" t="s">
        <v>3094</v>
      </c>
      <c r="AA130" s="7" t="s">
        <v>3095</v>
      </c>
      <c r="AB130" s="8"/>
      <c r="AC130" s="8"/>
      <c r="AD130" s="7"/>
      <c r="AE130" s="7" t="s">
        <v>78</v>
      </c>
      <c r="AF130" s="7" t="s">
        <v>78</v>
      </c>
      <c r="AG130" s="8"/>
      <c r="AH130" s="7" t="s">
        <v>3096</v>
      </c>
      <c r="AI130" s="7" t="s">
        <v>78</v>
      </c>
      <c r="AJ130" s="7" t="b">
        <v>0</v>
      </c>
      <c r="AK130" s="7" t="s">
        <v>3097</v>
      </c>
      <c r="AL130" s="7" t="b">
        <v>0</v>
      </c>
      <c r="AM130" s="7" t="b">
        <v>0</v>
      </c>
      <c r="AN130" s="7" t="b">
        <v>0</v>
      </c>
      <c r="AO130" s="7" t="b">
        <v>0</v>
      </c>
      <c r="AP130" s="7" t="b">
        <v>0</v>
      </c>
      <c r="AQ130" s="7" t="s">
        <v>84</v>
      </c>
      <c r="AR130" s="7" t="b">
        <v>0</v>
      </c>
      <c r="AS130" s="7" t="s">
        <v>1700</v>
      </c>
      <c r="AT130" s="7" t="s">
        <v>78</v>
      </c>
      <c r="AU130" s="7" t="s">
        <v>78</v>
      </c>
      <c r="AV130" s="8">
        <v>44096</v>
      </c>
      <c r="AW130" s="7" t="s">
        <v>85</v>
      </c>
      <c r="AX130" s="7" t="s">
        <v>86</v>
      </c>
      <c r="AY130" s="7" t="s">
        <v>87</v>
      </c>
      <c r="AZ130" s="7" t="b">
        <v>0</v>
      </c>
      <c r="BA130" s="7">
        <v>1</v>
      </c>
      <c r="BB130" s="7">
        <v>1</v>
      </c>
      <c r="BC130" s="33">
        <v>38.94</v>
      </c>
      <c r="BD130" s="7">
        <v>0</v>
      </c>
      <c r="BE130" s="33"/>
      <c r="BF130" s="55">
        <v>0</v>
      </c>
      <c r="BG130" s="33">
        <v>0</v>
      </c>
      <c r="BH130" s="33">
        <v>191.5</v>
      </c>
      <c r="BI130" s="33">
        <v>177.34</v>
      </c>
      <c r="BJ130" s="33">
        <v>207.25</v>
      </c>
      <c r="BK130" s="30">
        <f t="shared" si="9"/>
        <v>14.159999999999997</v>
      </c>
      <c r="BL130" s="62">
        <f t="shared" si="10"/>
        <v>7.3942558746736275E-2</v>
      </c>
      <c r="BM130" s="33">
        <v>44.34</v>
      </c>
      <c r="BN130" s="9">
        <v>0</v>
      </c>
      <c r="BO130" s="11" t="s">
        <v>6166</v>
      </c>
      <c r="BP130" s="11" t="s">
        <v>6167</v>
      </c>
      <c r="BQ130" s="11" t="s">
        <v>4101</v>
      </c>
      <c r="BR130" s="11" t="s">
        <v>504</v>
      </c>
      <c r="BS130" s="11" t="s">
        <v>4223</v>
      </c>
      <c r="BT130" s="11" t="s">
        <v>6168</v>
      </c>
      <c r="BU130" s="11" t="s">
        <v>6169</v>
      </c>
      <c r="BV130" s="11" t="s">
        <v>6170</v>
      </c>
      <c r="BW130" s="11" t="s">
        <v>6302</v>
      </c>
      <c r="BX130" s="11" t="s">
        <v>4138</v>
      </c>
      <c r="BY130" s="11">
        <v>0</v>
      </c>
      <c r="BZ130" s="11">
        <v>0</v>
      </c>
      <c r="CA130" s="11">
        <v>0</v>
      </c>
      <c r="CB130" s="11">
        <v>0</v>
      </c>
      <c r="CC130" s="11">
        <v>0</v>
      </c>
      <c r="CD130" s="13">
        <v>0</v>
      </c>
    </row>
    <row r="131" spans="1:82" hidden="1" x14ac:dyDescent="0.25">
      <c r="A131" s="72" t="s">
        <v>2512</v>
      </c>
      <c r="B131" s="11" t="s">
        <v>2513</v>
      </c>
      <c r="C131" s="11" t="s">
        <v>2514</v>
      </c>
      <c r="D131" s="11" t="s">
        <v>2515</v>
      </c>
      <c r="E131" s="11" t="s">
        <v>2515</v>
      </c>
      <c r="F131" s="11" t="s">
        <v>64</v>
      </c>
      <c r="G131" s="11" t="s">
        <v>2515</v>
      </c>
      <c r="H131" s="11" t="s">
        <v>2330</v>
      </c>
      <c r="I131" s="11" t="s">
        <v>1069</v>
      </c>
      <c r="J131" s="11" t="s">
        <v>2516</v>
      </c>
      <c r="K131" s="11">
        <v>73.41</v>
      </c>
      <c r="L131" s="11" t="s">
        <v>67</v>
      </c>
      <c r="M131" s="11" t="s">
        <v>68</v>
      </c>
      <c r="N131" s="11" t="s">
        <v>69</v>
      </c>
      <c r="O131" s="12">
        <v>41037.752210648148</v>
      </c>
      <c r="P131" s="12">
        <v>45420.752210648148</v>
      </c>
      <c r="Q131" s="11" t="s">
        <v>70</v>
      </c>
      <c r="R131" s="12">
        <v>45420</v>
      </c>
      <c r="S131" s="11" t="s">
        <v>71</v>
      </c>
      <c r="T131" s="11" t="s">
        <v>104</v>
      </c>
      <c r="U131" s="11" t="s">
        <v>73</v>
      </c>
      <c r="V131" s="11" t="s">
        <v>73</v>
      </c>
      <c r="W131" s="11" t="s">
        <v>105</v>
      </c>
      <c r="X131" s="11" t="s">
        <v>75</v>
      </c>
      <c r="Y131" s="11" t="s">
        <v>2517</v>
      </c>
      <c r="Z131" s="11" t="s">
        <v>2518</v>
      </c>
      <c r="AA131" s="11" t="s">
        <v>78</v>
      </c>
      <c r="AB131" s="12"/>
      <c r="AC131" s="12"/>
      <c r="AD131" s="11"/>
      <c r="AE131" s="11" t="s">
        <v>78</v>
      </c>
      <c r="AF131" s="11" t="s">
        <v>78</v>
      </c>
      <c r="AG131" s="12"/>
      <c r="AH131" s="11" t="s">
        <v>78</v>
      </c>
      <c r="AI131" s="11" t="s">
        <v>78</v>
      </c>
      <c r="AJ131" s="11" t="b">
        <v>0</v>
      </c>
      <c r="AK131" s="11" t="s">
        <v>2519</v>
      </c>
      <c r="AL131" s="11" t="b">
        <v>0</v>
      </c>
      <c r="AM131" s="11" t="b">
        <v>0</v>
      </c>
      <c r="AN131" s="11" t="b">
        <v>0</v>
      </c>
      <c r="AO131" s="11" t="b">
        <v>0</v>
      </c>
      <c r="AP131" s="11" t="b">
        <v>0</v>
      </c>
      <c r="AQ131" s="11" t="s">
        <v>84</v>
      </c>
      <c r="AR131" s="11" t="b">
        <v>0</v>
      </c>
      <c r="AS131" s="11" t="s">
        <v>2351</v>
      </c>
      <c r="AT131" s="11" t="s">
        <v>78</v>
      </c>
      <c r="AU131" s="11" t="s">
        <v>78</v>
      </c>
      <c r="AV131" s="12">
        <v>41078</v>
      </c>
      <c r="AW131" s="11" t="s">
        <v>85</v>
      </c>
      <c r="AX131" s="11" t="s">
        <v>86</v>
      </c>
      <c r="AY131" s="11" t="s">
        <v>87</v>
      </c>
      <c r="AZ131" s="11" t="b">
        <v>0</v>
      </c>
      <c r="BA131" s="11">
        <v>0</v>
      </c>
      <c r="BB131" s="11">
        <v>0</v>
      </c>
      <c r="BC131" s="28"/>
      <c r="BD131" s="11">
        <v>0</v>
      </c>
      <c r="BE131" s="28"/>
      <c r="BF131" s="54">
        <v>0</v>
      </c>
      <c r="BG131" s="28">
        <v>0</v>
      </c>
      <c r="BH131" s="28">
        <v>73.41</v>
      </c>
      <c r="BI131" s="28">
        <v>73.41</v>
      </c>
      <c r="BJ131" s="28">
        <v>86</v>
      </c>
      <c r="BK131" s="30">
        <f t="shared" si="9"/>
        <v>0</v>
      </c>
      <c r="BL131" s="62">
        <f t="shared" si="10"/>
        <v>0</v>
      </c>
      <c r="BM131" s="28">
        <v>7.34</v>
      </c>
      <c r="BN131" s="13">
        <v>0</v>
      </c>
      <c r="BO131" s="11" t="s">
        <v>4471</v>
      </c>
      <c r="BP131" s="11" t="s">
        <v>4472</v>
      </c>
      <c r="BQ131" s="11" t="s">
        <v>4101</v>
      </c>
      <c r="BR131" s="11" t="s">
        <v>4215</v>
      </c>
      <c r="BS131" s="11" t="s">
        <v>4216</v>
      </c>
      <c r="BT131" s="11" t="s">
        <v>4473</v>
      </c>
      <c r="BU131" s="11" t="s">
        <v>4330</v>
      </c>
      <c r="BV131" s="11" t="s">
        <v>4474</v>
      </c>
      <c r="BW131" s="11" t="s">
        <v>4475</v>
      </c>
      <c r="BX131" s="11" t="s">
        <v>4138</v>
      </c>
      <c r="BY131" s="11">
        <v>0</v>
      </c>
      <c r="BZ131" s="11">
        <v>0</v>
      </c>
      <c r="CA131" s="11">
        <v>0</v>
      </c>
      <c r="CB131" s="11">
        <v>0</v>
      </c>
      <c r="CC131" s="11">
        <v>0</v>
      </c>
      <c r="CD131" s="13">
        <v>0</v>
      </c>
    </row>
    <row r="132" spans="1:82" hidden="1" x14ac:dyDescent="0.25">
      <c r="A132" s="72" t="s">
        <v>2580</v>
      </c>
      <c r="B132" s="11"/>
      <c r="C132" s="11"/>
      <c r="D132" s="11" t="s">
        <v>2515</v>
      </c>
      <c r="E132" s="11" t="s">
        <v>2515</v>
      </c>
      <c r="F132" s="11" t="s">
        <v>64</v>
      </c>
      <c r="G132" s="11" t="s">
        <v>2515</v>
      </c>
      <c r="H132" s="11" t="s">
        <v>2330</v>
      </c>
      <c r="I132" s="11" t="s">
        <v>1126</v>
      </c>
      <c r="J132" s="11" t="s">
        <v>2576</v>
      </c>
      <c r="K132" s="11">
        <v>12.56</v>
      </c>
      <c r="L132" s="11" t="s">
        <v>67</v>
      </c>
      <c r="M132" s="11" t="s">
        <v>68</v>
      </c>
      <c r="N132" s="11" t="s">
        <v>69</v>
      </c>
      <c r="O132" s="12">
        <v>44438.523020833331</v>
      </c>
      <c r="P132" s="12">
        <v>45534.523020833331</v>
      </c>
      <c r="Q132" s="11" t="s">
        <v>70</v>
      </c>
      <c r="R132" s="12">
        <v>45534</v>
      </c>
      <c r="S132" s="11" t="s">
        <v>71</v>
      </c>
      <c r="T132" s="11" t="s">
        <v>104</v>
      </c>
      <c r="U132" s="11" t="s">
        <v>73</v>
      </c>
      <c r="V132" s="11" t="s">
        <v>73</v>
      </c>
      <c r="W132" s="11" t="s">
        <v>74</v>
      </c>
      <c r="X132" s="11" t="s">
        <v>75</v>
      </c>
      <c r="Y132" s="11" t="s">
        <v>1127</v>
      </c>
      <c r="Z132" s="11" t="s">
        <v>2581</v>
      </c>
      <c r="AA132" s="11" t="s">
        <v>78</v>
      </c>
      <c r="AB132" s="12"/>
      <c r="AC132" s="12"/>
      <c r="AD132" s="11"/>
      <c r="AE132" s="11" t="s">
        <v>78</v>
      </c>
      <c r="AF132" s="11" t="s">
        <v>78</v>
      </c>
      <c r="AG132" s="12"/>
      <c r="AH132" s="11" t="s">
        <v>78</v>
      </c>
      <c r="AI132" s="11" t="s">
        <v>78</v>
      </c>
      <c r="AJ132" s="11" t="b">
        <v>0</v>
      </c>
      <c r="AK132" s="11" t="s">
        <v>2582</v>
      </c>
      <c r="AL132" s="11" t="b">
        <v>0</v>
      </c>
      <c r="AM132" s="11" t="b">
        <v>0</v>
      </c>
      <c r="AN132" s="11" t="b">
        <v>0</v>
      </c>
      <c r="AO132" s="11" t="b">
        <v>0</v>
      </c>
      <c r="AP132" s="11" t="b">
        <v>0</v>
      </c>
      <c r="AQ132" s="11" t="s">
        <v>84</v>
      </c>
      <c r="AR132" s="11" t="b">
        <v>0</v>
      </c>
      <c r="AS132" s="11" t="s">
        <v>1700</v>
      </c>
      <c r="AT132" s="11" t="s">
        <v>78</v>
      </c>
      <c r="AU132" s="11" t="s">
        <v>78</v>
      </c>
      <c r="AV132" s="12">
        <v>44442</v>
      </c>
      <c r="AW132" s="11" t="s">
        <v>85</v>
      </c>
      <c r="AX132" s="11" t="s">
        <v>86</v>
      </c>
      <c r="AY132" s="11" t="s">
        <v>87</v>
      </c>
      <c r="AZ132" s="11" t="b">
        <v>0</v>
      </c>
      <c r="BA132" s="11">
        <v>0</v>
      </c>
      <c r="BB132" s="11">
        <v>0</v>
      </c>
      <c r="BC132" s="28"/>
      <c r="BD132" s="11">
        <v>0</v>
      </c>
      <c r="BE132" s="28"/>
      <c r="BF132" s="54">
        <v>0</v>
      </c>
      <c r="BG132" s="28">
        <v>0</v>
      </c>
      <c r="BH132" s="28">
        <v>12.56</v>
      </c>
      <c r="BI132" s="28">
        <v>12.56</v>
      </c>
      <c r="BJ132" s="28">
        <v>19.010000000000002</v>
      </c>
      <c r="BK132" s="30">
        <f t="shared" si="9"/>
        <v>0</v>
      </c>
      <c r="BL132" s="62">
        <f t="shared" si="10"/>
        <v>0</v>
      </c>
      <c r="BM132" s="28">
        <v>1.26</v>
      </c>
      <c r="BN132" s="13">
        <v>0</v>
      </c>
      <c r="BO132" s="7" t="s">
        <v>4471</v>
      </c>
      <c r="BP132" s="7" t="s">
        <v>4472</v>
      </c>
      <c r="BQ132" s="7" t="s">
        <v>4101</v>
      </c>
      <c r="BR132" s="7" t="s">
        <v>4215</v>
      </c>
      <c r="BS132" s="7" t="s">
        <v>4216</v>
      </c>
      <c r="BT132" s="7" t="s">
        <v>4473</v>
      </c>
      <c r="BU132" s="7" t="s">
        <v>4330</v>
      </c>
      <c r="BV132" s="7" t="s">
        <v>4474</v>
      </c>
      <c r="BW132" s="7" t="s">
        <v>4475</v>
      </c>
      <c r="BX132" s="7" t="s">
        <v>4138</v>
      </c>
      <c r="BY132" s="7">
        <v>0</v>
      </c>
      <c r="BZ132" s="7">
        <v>0</v>
      </c>
      <c r="CA132" s="7">
        <v>0</v>
      </c>
      <c r="CB132" s="7">
        <v>0</v>
      </c>
      <c r="CC132" s="7">
        <v>0</v>
      </c>
      <c r="CD132" s="9">
        <v>0</v>
      </c>
    </row>
    <row r="133" spans="1:82" hidden="1" x14ac:dyDescent="0.25">
      <c r="A133" s="73" t="s">
        <v>694</v>
      </c>
      <c r="B133" s="7" t="s">
        <v>225</v>
      </c>
      <c r="C133" s="7" t="s">
        <v>226</v>
      </c>
      <c r="D133" s="7" t="s">
        <v>695</v>
      </c>
      <c r="E133" s="7" t="s">
        <v>695</v>
      </c>
      <c r="F133" s="7" t="s">
        <v>696</v>
      </c>
      <c r="G133" s="7" t="s">
        <v>695</v>
      </c>
      <c r="H133" s="7" t="s">
        <v>281</v>
      </c>
      <c r="I133" s="7" t="s">
        <v>66</v>
      </c>
      <c r="J133" s="7" t="s">
        <v>282</v>
      </c>
      <c r="K133" s="7">
        <v>363.77</v>
      </c>
      <c r="L133" s="7" t="s">
        <v>67</v>
      </c>
      <c r="M133" s="7" t="s">
        <v>68</v>
      </c>
      <c r="N133" s="7" t="s">
        <v>160</v>
      </c>
      <c r="O133" s="8">
        <v>44652</v>
      </c>
      <c r="P133" s="8">
        <v>45305.519409722219</v>
      </c>
      <c r="Q133" s="7" t="s">
        <v>70</v>
      </c>
      <c r="R133" s="8">
        <v>45305</v>
      </c>
      <c r="S133" s="7" t="s">
        <v>71</v>
      </c>
      <c r="T133" s="7" t="s">
        <v>104</v>
      </c>
      <c r="U133" s="7" t="s">
        <v>73</v>
      </c>
      <c r="V133" s="7" t="s">
        <v>73</v>
      </c>
      <c r="W133" s="7" t="s">
        <v>74</v>
      </c>
      <c r="X133" s="7" t="s">
        <v>75</v>
      </c>
      <c r="Y133" s="7" t="s">
        <v>321</v>
      </c>
      <c r="Z133" s="7" t="s">
        <v>697</v>
      </c>
      <c r="AA133" s="7" t="s">
        <v>78</v>
      </c>
      <c r="AB133" s="8"/>
      <c r="AC133" s="8"/>
      <c r="AD133" s="7"/>
      <c r="AE133" s="7" t="s">
        <v>78</v>
      </c>
      <c r="AF133" s="7" t="s">
        <v>78</v>
      </c>
      <c r="AG133" s="8"/>
      <c r="AH133" s="7" t="s">
        <v>698</v>
      </c>
      <c r="AI133" s="7" t="s">
        <v>78</v>
      </c>
      <c r="AJ133" s="7" t="b">
        <v>0</v>
      </c>
      <c r="AK133" s="7" t="s">
        <v>699</v>
      </c>
      <c r="AL133" s="7" t="b">
        <v>0</v>
      </c>
      <c r="AM133" s="7" t="b">
        <v>0</v>
      </c>
      <c r="AN133" s="7" t="b">
        <v>0</v>
      </c>
      <c r="AO133" s="7" t="b">
        <v>0</v>
      </c>
      <c r="AP133" s="7" t="b">
        <v>0</v>
      </c>
      <c r="AQ133" s="7" t="s">
        <v>84</v>
      </c>
      <c r="AR133" s="7" t="b">
        <v>0</v>
      </c>
      <c r="AS133" s="7" t="s">
        <v>317</v>
      </c>
      <c r="AT133" s="7" t="s">
        <v>78</v>
      </c>
      <c r="AU133" s="7" t="s">
        <v>78</v>
      </c>
      <c r="AV133" s="8">
        <v>44652</v>
      </c>
      <c r="AW133" s="7" t="s">
        <v>85</v>
      </c>
      <c r="AX133" s="7" t="s">
        <v>86</v>
      </c>
      <c r="AY133" s="7" t="s">
        <v>87</v>
      </c>
      <c r="AZ133" s="7" t="b">
        <v>0</v>
      </c>
      <c r="BA133" s="7">
        <v>0</v>
      </c>
      <c r="BB133" s="7">
        <v>0</v>
      </c>
      <c r="BC133" s="33"/>
      <c r="BD133" s="7">
        <v>0</v>
      </c>
      <c r="BE133" s="33"/>
      <c r="BF133" s="55">
        <v>0</v>
      </c>
      <c r="BG133" s="33">
        <v>0</v>
      </c>
      <c r="BH133" s="33">
        <v>363.77</v>
      </c>
      <c r="BI133" s="33">
        <v>363.77</v>
      </c>
      <c r="BJ133" s="33">
        <v>399.53</v>
      </c>
      <c r="BK133" s="30">
        <f t="shared" si="9"/>
        <v>0</v>
      </c>
      <c r="BL133" s="62">
        <f t="shared" si="10"/>
        <v>0</v>
      </c>
      <c r="BM133" s="33">
        <v>72.75</v>
      </c>
      <c r="BN133" s="9">
        <v>0</v>
      </c>
      <c r="BO133" s="7" t="s">
        <v>6562</v>
      </c>
      <c r="BP133" s="7" t="s">
        <v>6563</v>
      </c>
      <c r="BQ133" s="7" t="s">
        <v>4101</v>
      </c>
      <c r="BR133" s="7" t="s">
        <v>504</v>
      </c>
      <c r="BS133" s="7" t="s">
        <v>4187</v>
      </c>
      <c r="BT133" s="7" t="s">
        <v>6564</v>
      </c>
      <c r="BU133" s="7" t="s">
        <v>6565</v>
      </c>
      <c r="BV133" s="7" t="s">
        <v>6566</v>
      </c>
      <c r="BW133" s="7" t="s">
        <v>6567</v>
      </c>
      <c r="BX133" s="7" t="s">
        <v>4138</v>
      </c>
      <c r="BY133" s="7">
        <v>0</v>
      </c>
      <c r="BZ133" s="7">
        <v>0</v>
      </c>
      <c r="CA133" s="7">
        <v>0</v>
      </c>
      <c r="CB133" s="7">
        <v>0</v>
      </c>
      <c r="CC133" s="7">
        <v>0</v>
      </c>
      <c r="CD133" s="9">
        <v>0</v>
      </c>
    </row>
    <row r="134" spans="1:82" hidden="1" x14ac:dyDescent="0.25">
      <c r="A134" s="73" t="s">
        <v>1660</v>
      </c>
      <c r="B134" s="7" t="s">
        <v>1395</v>
      </c>
      <c r="C134" s="7" t="s">
        <v>1396</v>
      </c>
      <c r="D134" s="7" t="s">
        <v>1661</v>
      </c>
      <c r="E134" s="7" t="s">
        <v>1661</v>
      </c>
      <c r="F134" s="7" t="s">
        <v>64</v>
      </c>
      <c r="G134" s="7" t="s">
        <v>1661</v>
      </c>
      <c r="H134" s="7" t="s">
        <v>281</v>
      </c>
      <c r="I134" s="7" t="s">
        <v>1397</v>
      </c>
      <c r="J134" s="7" t="s">
        <v>1406</v>
      </c>
      <c r="K134" s="7">
        <v>410.87</v>
      </c>
      <c r="L134" s="7" t="s">
        <v>67</v>
      </c>
      <c r="M134" s="7" t="s">
        <v>68</v>
      </c>
      <c r="N134" s="7" t="s">
        <v>69</v>
      </c>
      <c r="O134" s="8">
        <v>42993.557013888887</v>
      </c>
      <c r="P134" s="8">
        <v>45487.557013888887</v>
      </c>
      <c r="Q134" s="7" t="s">
        <v>70</v>
      </c>
      <c r="R134" s="8">
        <v>45487</v>
      </c>
      <c r="S134" s="7" t="s">
        <v>71</v>
      </c>
      <c r="T134" s="7" t="s">
        <v>104</v>
      </c>
      <c r="U134" s="7" t="s">
        <v>73</v>
      </c>
      <c r="V134" s="7" t="s">
        <v>73</v>
      </c>
      <c r="W134" s="7" t="s">
        <v>74</v>
      </c>
      <c r="X134" s="7" t="s">
        <v>106</v>
      </c>
      <c r="Y134" s="7" t="s">
        <v>1421</v>
      </c>
      <c r="Z134" s="7" t="s">
        <v>1662</v>
      </c>
      <c r="AA134" s="7" t="s">
        <v>1663</v>
      </c>
      <c r="AB134" s="8"/>
      <c r="AC134" s="8"/>
      <c r="AD134" s="7"/>
      <c r="AE134" s="7" t="s">
        <v>78</v>
      </c>
      <c r="AF134" s="7" t="s">
        <v>78</v>
      </c>
      <c r="AG134" s="8"/>
      <c r="AH134" s="7" t="s">
        <v>1664</v>
      </c>
      <c r="AI134" s="7" t="s">
        <v>78</v>
      </c>
      <c r="AJ134" s="7" t="b">
        <v>0</v>
      </c>
      <c r="AK134" s="7" t="s">
        <v>1665</v>
      </c>
      <c r="AL134" s="7" t="b">
        <v>0</v>
      </c>
      <c r="AM134" s="7" t="b">
        <v>0</v>
      </c>
      <c r="AN134" s="7" t="b">
        <v>0</v>
      </c>
      <c r="AO134" s="7" t="b">
        <v>0</v>
      </c>
      <c r="AP134" s="7" t="b">
        <v>0</v>
      </c>
      <c r="AQ134" s="7" t="s">
        <v>84</v>
      </c>
      <c r="AR134" s="7" t="b">
        <v>0</v>
      </c>
      <c r="AS134" s="7" t="s">
        <v>317</v>
      </c>
      <c r="AT134" s="7" t="s">
        <v>78</v>
      </c>
      <c r="AU134" s="7" t="s">
        <v>78</v>
      </c>
      <c r="AV134" s="8">
        <v>43003</v>
      </c>
      <c r="AW134" s="7" t="s">
        <v>85</v>
      </c>
      <c r="AX134" s="7" t="s">
        <v>86</v>
      </c>
      <c r="AY134" s="7" t="s">
        <v>87</v>
      </c>
      <c r="AZ134" s="7" t="b">
        <v>0</v>
      </c>
      <c r="BA134" s="7">
        <v>2</v>
      </c>
      <c r="BB134" s="7">
        <v>2</v>
      </c>
      <c r="BC134" s="33">
        <v>1212.5999999999999</v>
      </c>
      <c r="BD134" s="7">
        <v>0</v>
      </c>
      <c r="BE134" s="33"/>
      <c r="BF134" s="55">
        <v>0</v>
      </c>
      <c r="BG134" s="33">
        <v>0</v>
      </c>
      <c r="BH134" s="33">
        <v>410.87</v>
      </c>
      <c r="BI134" s="33">
        <v>410.87</v>
      </c>
      <c r="BJ134" s="33">
        <v>483.14</v>
      </c>
      <c r="BK134" s="30">
        <f t="shared" si="9"/>
        <v>0</v>
      </c>
      <c r="BL134" s="62">
        <f t="shared" si="10"/>
        <v>0</v>
      </c>
      <c r="BM134" s="33">
        <v>112.95</v>
      </c>
      <c r="BN134" s="9">
        <v>0</v>
      </c>
      <c r="BO134" s="7" t="s">
        <v>5592</v>
      </c>
      <c r="BP134" s="7" t="s">
        <v>5593</v>
      </c>
      <c r="BQ134" s="7" t="s">
        <v>4101</v>
      </c>
      <c r="BR134" s="7" t="s">
        <v>504</v>
      </c>
      <c r="BS134" s="7" t="s">
        <v>4120</v>
      </c>
      <c r="BT134" s="7" t="s">
        <v>5594</v>
      </c>
      <c r="BU134" s="7" t="s">
        <v>5595</v>
      </c>
      <c r="BV134" s="7" t="s">
        <v>5596</v>
      </c>
      <c r="BW134" s="7" t="s">
        <v>5597</v>
      </c>
      <c r="BX134" s="7" t="s">
        <v>4138</v>
      </c>
      <c r="BY134" s="7">
        <v>0</v>
      </c>
      <c r="BZ134" s="7">
        <v>0</v>
      </c>
      <c r="CA134" s="7">
        <v>0</v>
      </c>
      <c r="CB134" s="7">
        <v>0</v>
      </c>
      <c r="CC134" s="7">
        <v>0</v>
      </c>
      <c r="CD134" s="9">
        <v>0</v>
      </c>
    </row>
    <row r="135" spans="1:82" hidden="1" x14ac:dyDescent="0.25">
      <c r="A135" s="72" t="s">
        <v>988</v>
      </c>
      <c r="B135" s="11" t="s">
        <v>61</v>
      </c>
      <c r="C135" s="11" t="s">
        <v>62</v>
      </c>
      <c r="D135" s="11" t="s">
        <v>989</v>
      </c>
      <c r="E135" s="11" t="s">
        <v>989</v>
      </c>
      <c r="F135" s="11" t="s">
        <v>64</v>
      </c>
      <c r="G135" s="11" t="s">
        <v>989</v>
      </c>
      <c r="H135" s="11" t="s">
        <v>281</v>
      </c>
      <c r="I135" s="11" t="s">
        <v>66</v>
      </c>
      <c r="J135" s="11" t="s">
        <v>282</v>
      </c>
      <c r="K135" s="11">
        <v>325.47000000000003</v>
      </c>
      <c r="L135" s="11" t="s">
        <v>67</v>
      </c>
      <c r="M135" s="11" t="s">
        <v>68</v>
      </c>
      <c r="N135" s="11" t="s">
        <v>69</v>
      </c>
      <c r="O135" s="12">
        <v>45134.599050925928</v>
      </c>
      <c r="P135" s="12">
        <v>45500.470104166663</v>
      </c>
      <c r="Q135" s="11" t="s">
        <v>70</v>
      </c>
      <c r="R135" s="12">
        <v>45500</v>
      </c>
      <c r="S135" s="11" t="s">
        <v>71</v>
      </c>
      <c r="T135" s="11" t="s">
        <v>104</v>
      </c>
      <c r="U135" s="11" t="s">
        <v>73</v>
      </c>
      <c r="V135" s="11" t="s">
        <v>73</v>
      </c>
      <c r="W135" s="11" t="s">
        <v>433</v>
      </c>
      <c r="X135" s="11" t="s">
        <v>75</v>
      </c>
      <c r="Y135" s="11" t="s">
        <v>122</v>
      </c>
      <c r="Z135" s="11" t="s">
        <v>990</v>
      </c>
      <c r="AA135" s="11" t="s">
        <v>78</v>
      </c>
      <c r="AB135" s="12"/>
      <c r="AC135" s="12"/>
      <c r="AD135" s="11"/>
      <c r="AE135" s="11" t="s">
        <v>78</v>
      </c>
      <c r="AF135" s="11" t="s">
        <v>78</v>
      </c>
      <c r="AG135" s="12"/>
      <c r="AH135" s="11" t="s">
        <v>991</v>
      </c>
      <c r="AI135" s="11" t="s">
        <v>78</v>
      </c>
      <c r="AJ135" s="11" t="b">
        <v>0</v>
      </c>
      <c r="AK135" s="11" t="s">
        <v>992</v>
      </c>
      <c r="AL135" s="11" t="b">
        <v>0</v>
      </c>
      <c r="AM135" s="11" t="b">
        <v>0</v>
      </c>
      <c r="AN135" s="11" t="b">
        <v>0</v>
      </c>
      <c r="AO135" s="11" t="b">
        <v>0</v>
      </c>
      <c r="AP135" s="11" t="b">
        <v>0</v>
      </c>
      <c r="AQ135" s="11" t="s">
        <v>84</v>
      </c>
      <c r="AR135" s="11" t="b">
        <v>0</v>
      </c>
      <c r="AS135" s="11" t="s">
        <v>710</v>
      </c>
      <c r="AT135" s="11" t="s">
        <v>78</v>
      </c>
      <c r="AU135" s="11" t="s">
        <v>78</v>
      </c>
      <c r="AV135" s="12">
        <v>45119</v>
      </c>
      <c r="AW135" s="11" t="s">
        <v>85</v>
      </c>
      <c r="AX135" s="11" t="s">
        <v>86</v>
      </c>
      <c r="AY135" s="11" t="s">
        <v>87</v>
      </c>
      <c r="AZ135" s="11" t="b">
        <v>0</v>
      </c>
      <c r="BA135" s="11">
        <v>0</v>
      </c>
      <c r="BB135" s="11">
        <v>0</v>
      </c>
      <c r="BC135" s="28"/>
      <c r="BD135" s="11">
        <v>0</v>
      </c>
      <c r="BE135" s="28"/>
      <c r="BF135" s="54">
        <v>0</v>
      </c>
      <c r="BG135" s="28">
        <v>0</v>
      </c>
      <c r="BH135" s="28">
        <v>325.47000000000003</v>
      </c>
      <c r="BI135" s="28">
        <v>325.47000000000003</v>
      </c>
      <c r="BJ135" s="28">
        <v>356.28</v>
      </c>
      <c r="BK135" s="30">
        <f t="shared" si="9"/>
        <v>0</v>
      </c>
      <c r="BL135" s="62">
        <f t="shared" si="10"/>
        <v>0</v>
      </c>
      <c r="BM135" s="28">
        <v>78.12</v>
      </c>
      <c r="BN135" s="13">
        <v>0</v>
      </c>
      <c r="BO135" s="11" t="s">
        <v>6934</v>
      </c>
      <c r="BP135" s="11" t="s">
        <v>6935</v>
      </c>
      <c r="BQ135" s="11" t="s">
        <v>4101</v>
      </c>
      <c r="BR135" s="11" t="s">
        <v>504</v>
      </c>
      <c r="BS135" s="11" t="s">
        <v>4203</v>
      </c>
      <c r="BT135" s="11" t="s">
        <v>6936</v>
      </c>
      <c r="BU135" s="11" t="s">
        <v>6937</v>
      </c>
      <c r="BV135" s="11" t="s">
        <v>6938</v>
      </c>
      <c r="BW135" s="11" t="s">
        <v>6939</v>
      </c>
      <c r="BX135" s="11" t="s">
        <v>4130</v>
      </c>
      <c r="BY135" s="11">
        <v>0</v>
      </c>
      <c r="BZ135" s="11">
        <v>0</v>
      </c>
      <c r="CA135" s="11">
        <v>0</v>
      </c>
      <c r="CB135" s="11">
        <v>0</v>
      </c>
      <c r="CC135" s="11">
        <v>0</v>
      </c>
      <c r="CD135" s="13">
        <v>0</v>
      </c>
    </row>
    <row r="136" spans="1:82" hidden="1" x14ac:dyDescent="0.25">
      <c r="A136" s="73" t="s">
        <v>2305</v>
      </c>
      <c r="B136" s="7" t="s">
        <v>2271</v>
      </c>
      <c r="C136" s="7" t="s">
        <v>2272</v>
      </c>
      <c r="D136" s="7" t="s">
        <v>2306</v>
      </c>
      <c r="E136" s="7" t="s">
        <v>1274</v>
      </c>
      <c r="F136" s="7" t="s">
        <v>64</v>
      </c>
      <c r="G136" s="7" t="s">
        <v>1274</v>
      </c>
      <c r="H136" s="7" t="s">
        <v>281</v>
      </c>
      <c r="I136" s="7" t="s">
        <v>2274</v>
      </c>
      <c r="J136" s="7" t="s">
        <v>2275</v>
      </c>
      <c r="K136" s="7">
        <v>117.84</v>
      </c>
      <c r="L136" s="7" t="s">
        <v>67</v>
      </c>
      <c r="M136" s="7" t="s">
        <v>68</v>
      </c>
      <c r="N136" s="7" t="s">
        <v>69</v>
      </c>
      <c r="O136" s="8">
        <v>42736.519305555557</v>
      </c>
      <c r="P136" s="8">
        <v>45292.519305555557</v>
      </c>
      <c r="Q136" s="7" t="s">
        <v>70</v>
      </c>
      <c r="R136" s="8">
        <v>45231</v>
      </c>
      <c r="S136" s="7" t="s">
        <v>71</v>
      </c>
      <c r="T136" s="7" t="s">
        <v>514</v>
      </c>
      <c r="U136" s="7" t="s">
        <v>73</v>
      </c>
      <c r="V136" s="7" t="s">
        <v>73</v>
      </c>
      <c r="W136" s="7" t="s">
        <v>105</v>
      </c>
      <c r="X136" s="7" t="s">
        <v>106</v>
      </c>
      <c r="Y136" s="7" t="s">
        <v>2276</v>
      </c>
      <c r="Z136" s="7" t="s">
        <v>2307</v>
      </c>
      <c r="AA136" s="7" t="s">
        <v>78</v>
      </c>
      <c r="AB136" s="8"/>
      <c r="AC136" s="8"/>
      <c r="AD136" s="7"/>
      <c r="AE136" s="7" t="s">
        <v>78</v>
      </c>
      <c r="AF136" s="7" t="s">
        <v>78</v>
      </c>
      <c r="AG136" s="8"/>
      <c r="AH136" s="7" t="s">
        <v>78</v>
      </c>
      <c r="AI136" s="7" t="s">
        <v>78</v>
      </c>
      <c r="AJ136" s="7" t="b">
        <v>0</v>
      </c>
      <c r="AK136" s="7" t="s">
        <v>2308</v>
      </c>
      <c r="AL136" s="7" t="b">
        <v>0</v>
      </c>
      <c r="AM136" s="7" t="b">
        <v>0</v>
      </c>
      <c r="AN136" s="7" t="b">
        <v>0</v>
      </c>
      <c r="AO136" s="7" t="b">
        <v>0</v>
      </c>
      <c r="AP136" s="7" t="b">
        <v>0</v>
      </c>
      <c r="AQ136" s="7" t="s">
        <v>84</v>
      </c>
      <c r="AR136" s="7" t="b">
        <v>0</v>
      </c>
      <c r="AS136" s="7" t="s">
        <v>1258</v>
      </c>
      <c r="AT136" s="7" t="s">
        <v>78</v>
      </c>
      <c r="AU136" s="7" t="s">
        <v>78</v>
      </c>
      <c r="AV136" s="8">
        <v>42740</v>
      </c>
      <c r="AW136" s="7" t="s">
        <v>85</v>
      </c>
      <c r="AX136" s="7" t="s">
        <v>86</v>
      </c>
      <c r="AY136" s="7" t="s">
        <v>87</v>
      </c>
      <c r="AZ136" s="7" t="b">
        <v>0</v>
      </c>
      <c r="BA136" s="7">
        <v>0</v>
      </c>
      <c r="BB136" s="7">
        <v>0</v>
      </c>
      <c r="BC136" s="33"/>
      <c r="BD136" s="7">
        <v>0</v>
      </c>
      <c r="BE136" s="33"/>
      <c r="BF136" s="55">
        <v>0</v>
      </c>
      <c r="BG136" s="33">
        <v>0</v>
      </c>
      <c r="BH136" s="33">
        <v>117.84</v>
      </c>
      <c r="BI136" s="33">
        <v>115.59</v>
      </c>
      <c r="BJ136" s="33">
        <v>125.22</v>
      </c>
      <c r="BK136" s="30">
        <f t="shared" si="9"/>
        <v>2.25</v>
      </c>
      <c r="BL136" s="62">
        <f t="shared" si="10"/>
        <v>1.9093686354378817E-2</v>
      </c>
      <c r="BM136" s="33">
        <v>26.01</v>
      </c>
      <c r="BN136" s="9">
        <v>0</v>
      </c>
      <c r="BO136" s="11" t="s">
        <v>5467</v>
      </c>
      <c r="BP136" s="11" t="s">
        <v>5468</v>
      </c>
      <c r="BQ136" s="11" t="s">
        <v>4101</v>
      </c>
      <c r="BR136" s="11" t="s">
        <v>4373</v>
      </c>
      <c r="BS136" s="11" t="s">
        <v>4374</v>
      </c>
      <c r="BT136" s="11" t="s">
        <v>4110</v>
      </c>
      <c r="BU136" s="11" t="s">
        <v>5469</v>
      </c>
      <c r="BV136" s="11" t="s">
        <v>5470</v>
      </c>
      <c r="BW136" s="11" t="s">
        <v>5471</v>
      </c>
      <c r="BX136" s="11" t="s">
        <v>4130</v>
      </c>
      <c r="BY136" s="11">
        <v>0</v>
      </c>
      <c r="BZ136" s="11">
        <v>0</v>
      </c>
      <c r="CA136" s="11">
        <v>0</v>
      </c>
      <c r="CB136" s="11">
        <v>0</v>
      </c>
      <c r="CC136" s="11">
        <v>0</v>
      </c>
      <c r="CD136" s="13">
        <v>0</v>
      </c>
    </row>
    <row r="137" spans="1:82" hidden="1" x14ac:dyDescent="0.25">
      <c r="A137" s="72" t="s">
        <v>2309</v>
      </c>
      <c r="B137" s="11" t="s">
        <v>2271</v>
      </c>
      <c r="C137" s="11" t="s">
        <v>2272</v>
      </c>
      <c r="D137" s="11" t="s">
        <v>1274</v>
      </c>
      <c r="E137" s="11" t="s">
        <v>1274</v>
      </c>
      <c r="F137" s="11" t="s">
        <v>64</v>
      </c>
      <c r="G137" s="11" t="s">
        <v>1274</v>
      </c>
      <c r="H137" s="11" t="s">
        <v>281</v>
      </c>
      <c r="I137" s="11" t="s">
        <v>2274</v>
      </c>
      <c r="J137" s="11" t="s">
        <v>2275</v>
      </c>
      <c r="K137" s="11">
        <v>116.52</v>
      </c>
      <c r="L137" s="11" t="s">
        <v>67</v>
      </c>
      <c r="M137" s="11" t="s">
        <v>68</v>
      </c>
      <c r="N137" s="11" t="s">
        <v>69</v>
      </c>
      <c r="O137" s="12">
        <v>42736.522997685184</v>
      </c>
      <c r="P137" s="12">
        <v>45292.522997685184</v>
      </c>
      <c r="Q137" s="11" t="s">
        <v>70</v>
      </c>
      <c r="R137" s="12">
        <v>45231</v>
      </c>
      <c r="S137" s="11" t="s">
        <v>71</v>
      </c>
      <c r="T137" s="11" t="s">
        <v>514</v>
      </c>
      <c r="U137" s="11" t="s">
        <v>73</v>
      </c>
      <c r="V137" s="11" t="s">
        <v>73</v>
      </c>
      <c r="W137" s="11" t="s">
        <v>105</v>
      </c>
      <c r="X137" s="11" t="s">
        <v>106</v>
      </c>
      <c r="Y137" s="11" t="s">
        <v>2276</v>
      </c>
      <c r="Z137" s="11" t="s">
        <v>2310</v>
      </c>
      <c r="AA137" s="11" t="s">
        <v>78</v>
      </c>
      <c r="AB137" s="12"/>
      <c r="AC137" s="12"/>
      <c r="AD137" s="11"/>
      <c r="AE137" s="11" t="s">
        <v>78</v>
      </c>
      <c r="AF137" s="11" t="s">
        <v>78</v>
      </c>
      <c r="AG137" s="12"/>
      <c r="AH137" s="11" t="s">
        <v>78</v>
      </c>
      <c r="AI137" s="11" t="s">
        <v>78</v>
      </c>
      <c r="AJ137" s="11" t="b">
        <v>0</v>
      </c>
      <c r="AK137" s="11" t="s">
        <v>2311</v>
      </c>
      <c r="AL137" s="11" t="b">
        <v>0</v>
      </c>
      <c r="AM137" s="11" t="b">
        <v>0</v>
      </c>
      <c r="AN137" s="11" t="b">
        <v>0</v>
      </c>
      <c r="AO137" s="11" t="b">
        <v>0</v>
      </c>
      <c r="AP137" s="11" t="b">
        <v>0</v>
      </c>
      <c r="AQ137" s="11" t="s">
        <v>84</v>
      </c>
      <c r="AR137" s="11" t="b">
        <v>0</v>
      </c>
      <c r="AS137" s="11" t="s">
        <v>1258</v>
      </c>
      <c r="AT137" s="11" t="s">
        <v>78</v>
      </c>
      <c r="AU137" s="11" t="s">
        <v>78</v>
      </c>
      <c r="AV137" s="12">
        <v>42746</v>
      </c>
      <c r="AW137" s="11" t="s">
        <v>85</v>
      </c>
      <c r="AX137" s="11" t="s">
        <v>86</v>
      </c>
      <c r="AY137" s="11" t="s">
        <v>87</v>
      </c>
      <c r="AZ137" s="11" t="b">
        <v>0</v>
      </c>
      <c r="BA137" s="11">
        <v>0</v>
      </c>
      <c r="BB137" s="11">
        <v>0</v>
      </c>
      <c r="BC137" s="28"/>
      <c r="BD137" s="11">
        <v>0</v>
      </c>
      <c r="BE137" s="28"/>
      <c r="BF137" s="54">
        <v>0</v>
      </c>
      <c r="BG137" s="28">
        <v>0</v>
      </c>
      <c r="BH137" s="28">
        <v>116.52</v>
      </c>
      <c r="BI137" s="28">
        <v>114.3</v>
      </c>
      <c r="BJ137" s="28">
        <v>123.72</v>
      </c>
      <c r="BK137" s="30">
        <f t="shared" ref="BK137:BK200" si="11">+BH137-BI137</f>
        <v>2.2199999999999989</v>
      </c>
      <c r="BL137" s="62">
        <f t="shared" ref="BL137:BL200" si="12">+(BK137/BH137)</f>
        <v>1.9052523171987634E-2</v>
      </c>
      <c r="BM137" s="28">
        <v>25.65</v>
      </c>
      <c r="BN137" s="13">
        <v>0</v>
      </c>
      <c r="BO137" s="7" t="s">
        <v>5472</v>
      </c>
      <c r="BP137" s="7" t="s">
        <v>5468</v>
      </c>
      <c r="BQ137" s="7" t="s">
        <v>4101</v>
      </c>
      <c r="BR137" s="7" t="s">
        <v>5473</v>
      </c>
      <c r="BS137" s="7" t="s">
        <v>4374</v>
      </c>
      <c r="BT137" s="7" t="s">
        <v>4110</v>
      </c>
      <c r="BU137" s="7" t="s">
        <v>5469</v>
      </c>
      <c r="BV137" s="7" t="s">
        <v>5470</v>
      </c>
      <c r="BW137" s="7" t="s">
        <v>5471</v>
      </c>
      <c r="BX137" s="7" t="s">
        <v>4130</v>
      </c>
      <c r="BY137" s="7">
        <v>0</v>
      </c>
      <c r="BZ137" s="7">
        <v>0</v>
      </c>
      <c r="CA137" s="7">
        <v>0</v>
      </c>
      <c r="CB137" s="7">
        <v>0</v>
      </c>
      <c r="CC137" s="7">
        <v>0</v>
      </c>
      <c r="CD137" s="9">
        <v>0</v>
      </c>
    </row>
    <row r="138" spans="1:82" hidden="1" x14ac:dyDescent="0.25">
      <c r="A138" s="73" t="s">
        <v>1273</v>
      </c>
      <c r="B138" s="7" t="s">
        <v>1174</v>
      </c>
      <c r="C138" s="7" t="s">
        <v>1175</v>
      </c>
      <c r="D138" s="7" t="s">
        <v>1274</v>
      </c>
      <c r="E138" s="7" t="s">
        <v>1274</v>
      </c>
      <c r="F138" s="7" t="s">
        <v>64</v>
      </c>
      <c r="G138" s="7" t="s">
        <v>1274</v>
      </c>
      <c r="H138" s="7" t="s">
        <v>281</v>
      </c>
      <c r="I138" s="7" t="s">
        <v>1176</v>
      </c>
      <c r="J138" s="7" t="s">
        <v>1177</v>
      </c>
      <c r="K138" s="7">
        <v>1160.1600000000001</v>
      </c>
      <c r="L138" s="7" t="s">
        <v>67</v>
      </c>
      <c r="M138" s="7" t="s">
        <v>68</v>
      </c>
      <c r="N138" s="7" t="s">
        <v>69</v>
      </c>
      <c r="O138" s="8">
        <v>42886.376319444447</v>
      </c>
      <c r="P138" s="8">
        <v>45443.376319444447</v>
      </c>
      <c r="Q138" s="7" t="s">
        <v>70</v>
      </c>
      <c r="R138" s="8">
        <v>45260</v>
      </c>
      <c r="S138" s="7" t="s">
        <v>71</v>
      </c>
      <c r="T138" s="7" t="s">
        <v>514</v>
      </c>
      <c r="U138" s="7" t="s">
        <v>73</v>
      </c>
      <c r="V138" s="7" t="s">
        <v>73</v>
      </c>
      <c r="W138" s="7" t="s">
        <v>105</v>
      </c>
      <c r="X138" s="7" t="s">
        <v>106</v>
      </c>
      <c r="Y138" s="7" t="s">
        <v>1178</v>
      </c>
      <c r="Z138" s="7" t="s">
        <v>1275</v>
      </c>
      <c r="AA138" s="7" t="s">
        <v>78</v>
      </c>
      <c r="AB138" s="8"/>
      <c r="AC138" s="8"/>
      <c r="AD138" s="7"/>
      <c r="AE138" s="7" t="s">
        <v>78</v>
      </c>
      <c r="AF138" s="7" t="s">
        <v>78</v>
      </c>
      <c r="AG138" s="8"/>
      <c r="AH138" s="7" t="s">
        <v>78</v>
      </c>
      <c r="AI138" s="7" t="s">
        <v>78</v>
      </c>
      <c r="AJ138" s="7" t="b">
        <v>0</v>
      </c>
      <c r="AK138" s="7" t="s">
        <v>1276</v>
      </c>
      <c r="AL138" s="7" t="b">
        <v>0</v>
      </c>
      <c r="AM138" s="7" t="b">
        <v>0</v>
      </c>
      <c r="AN138" s="7" t="b">
        <v>0</v>
      </c>
      <c r="AO138" s="7" t="b">
        <v>0</v>
      </c>
      <c r="AP138" s="7" t="b">
        <v>0</v>
      </c>
      <c r="AQ138" s="7" t="s">
        <v>84</v>
      </c>
      <c r="AR138" s="7" t="b">
        <v>0</v>
      </c>
      <c r="AS138" s="7" t="s">
        <v>1277</v>
      </c>
      <c r="AT138" s="7" t="s">
        <v>1258</v>
      </c>
      <c r="AU138" s="7" t="s">
        <v>78</v>
      </c>
      <c r="AV138" s="8">
        <v>42831</v>
      </c>
      <c r="AW138" s="7" t="s">
        <v>85</v>
      </c>
      <c r="AX138" s="7" t="s">
        <v>86</v>
      </c>
      <c r="AY138" s="7" t="s">
        <v>87</v>
      </c>
      <c r="AZ138" s="7" t="b">
        <v>0</v>
      </c>
      <c r="BA138" s="7">
        <v>0</v>
      </c>
      <c r="BB138" s="7">
        <v>0</v>
      </c>
      <c r="BC138" s="33"/>
      <c r="BD138" s="7">
        <v>0</v>
      </c>
      <c r="BE138" s="33"/>
      <c r="BF138" s="55">
        <v>0</v>
      </c>
      <c r="BG138" s="33">
        <v>0</v>
      </c>
      <c r="BH138" s="33">
        <v>1160.1600000000001</v>
      </c>
      <c r="BI138" s="33">
        <v>1113.8399999999999</v>
      </c>
      <c r="BJ138" s="33">
        <v>1137.8399999999999</v>
      </c>
      <c r="BK138" s="30">
        <f t="shared" si="11"/>
        <v>46.320000000000164</v>
      </c>
      <c r="BL138" s="62">
        <f t="shared" si="12"/>
        <v>3.9925527513446558E-2</v>
      </c>
      <c r="BM138" s="33">
        <v>222.8</v>
      </c>
      <c r="BN138" s="9">
        <v>0</v>
      </c>
      <c r="BO138" s="7" t="s">
        <v>5472</v>
      </c>
      <c r="BP138" s="7" t="s">
        <v>5468</v>
      </c>
      <c r="BQ138" s="7" t="s">
        <v>4101</v>
      </c>
      <c r="BR138" s="7" t="s">
        <v>5473</v>
      </c>
      <c r="BS138" s="7" t="s">
        <v>4374</v>
      </c>
      <c r="BT138" s="7" t="s">
        <v>4110</v>
      </c>
      <c r="BU138" s="7" t="s">
        <v>5469</v>
      </c>
      <c r="BV138" s="7" t="s">
        <v>5470</v>
      </c>
      <c r="BW138" s="7" t="s">
        <v>5471</v>
      </c>
      <c r="BX138" s="7" t="s">
        <v>4130</v>
      </c>
      <c r="BY138" s="7">
        <v>0</v>
      </c>
      <c r="BZ138" s="7">
        <v>0</v>
      </c>
      <c r="CA138" s="7">
        <v>0</v>
      </c>
      <c r="CB138" s="7">
        <v>0</v>
      </c>
      <c r="CC138" s="7">
        <v>0</v>
      </c>
      <c r="CD138" s="9">
        <v>0</v>
      </c>
    </row>
    <row r="139" spans="1:82" hidden="1" x14ac:dyDescent="0.25">
      <c r="A139" s="72" t="s">
        <v>3124</v>
      </c>
      <c r="B139" s="11" t="s">
        <v>3125</v>
      </c>
      <c r="C139" s="11" t="s">
        <v>3126</v>
      </c>
      <c r="D139" s="11" t="s">
        <v>1246</v>
      </c>
      <c r="E139" s="11" t="s">
        <v>1246</v>
      </c>
      <c r="F139" s="11" t="s">
        <v>64</v>
      </c>
      <c r="G139" s="11" t="s">
        <v>1246</v>
      </c>
      <c r="H139" s="11" t="s">
        <v>1739</v>
      </c>
      <c r="I139" s="11" t="s">
        <v>3127</v>
      </c>
      <c r="J139" s="11"/>
      <c r="K139" s="11">
        <v>893.85</v>
      </c>
      <c r="L139" s="11" t="s">
        <v>67</v>
      </c>
      <c r="M139" s="11" t="s">
        <v>68</v>
      </c>
      <c r="N139" s="11" t="s">
        <v>69</v>
      </c>
      <c r="O139" s="12">
        <v>37226</v>
      </c>
      <c r="P139" s="12">
        <v>45261</v>
      </c>
      <c r="Q139" s="11" t="s">
        <v>70</v>
      </c>
      <c r="R139" s="12">
        <v>45261</v>
      </c>
      <c r="S139" s="11" t="s">
        <v>91</v>
      </c>
      <c r="T139" s="11" t="s">
        <v>104</v>
      </c>
      <c r="U139" s="11" t="s">
        <v>73</v>
      </c>
      <c r="V139" s="11" t="s">
        <v>73</v>
      </c>
      <c r="W139" s="11" t="s">
        <v>74</v>
      </c>
      <c r="X139" s="11" t="s">
        <v>106</v>
      </c>
      <c r="Y139" s="11" t="s">
        <v>3128</v>
      </c>
      <c r="Z139" s="11" t="s">
        <v>3129</v>
      </c>
      <c r="AA139" s="11" t="s">
        <v>78</v>
      </c>
      <c r="AB139" s="12"/>
      <c r="AC139" s="12"/>
      <c r="AD139" s="11"/>
      <c r="AE139" s="11" t="s">
        <v>78</v>
      </c>
      <c r="AF139" s="11" t="s">
        <v>78</v>
      </c>
      <c r="AG139" s="12"/>
      <c r="AH139" s="11" t="s">
        <v>78</v>
      </c>
      <c r="AI139" s="11" t="s">
        <v>78</v>
      </c>
      <c r="AJ139" s="11" t="b">
        <v>1</v>
      </c>
      <c r="AK139" s="11" t="s">
        <v>3130</v>
      </c>
      <c r="AL139" s="11" t="b">
        <v>0</v>
      </c>
      <c r="AM139" s="11" t="b">
        <v>0</v>
      </c>
      <c r="AN139" s="11" t="b">
        <v>0</v>
      </c>
      <c r="AO139" s="11" t="b">
        <v>0</v>
      </c>
      <c r="AP139" s="11" t="b">
        <v>0</v>
      </c>
      <c r="AQ139" s="11" t="s">
        <v>96</v>
      </c>
      <c r="AR139" s="11" t="b">
        <v>0</v>
      </c>
      <c r="AS139" s="11" t="s">
        <v>78</v>
      </c>
      <c r="AT139" s="11" t="s">
        <v>78</v>
      </c>
      <c r="AU139" s="11" t="s">
        <v>78</v>
      </c>
      <c r="AV139" s="12">
        <v>37412</v>
      </c>
      <c r="AW139" s="11" t="s">
        <v>85</v>
      </c>
      <c r="AX139" s="11" t="s">
        <v>86</v>
      </c>
      <c r="AY139" s="11" t="s">
        <v>87</v>
      </c>
      <c r="AZ139" s="11" t="b">
        <v>0</v>
      </c>
      <c r="BA139" s="11">
        <v>1</v>
      </c>
      <c r="BB139" s="11">
        <v>1</v>
      </c>
      <c r="BC139" s="28">
        <v>1818.36</v>
      </c>
      <c r="BD139" s="11">
        <v>0</v>
      </c>
      <c r="BE139" s="28"/>
      <c r="BF139" s="54">
        <v>0</v>
      </c>
      <c r="BG139" s="28">
        <v>0</v>
      </c>
      <c r="BH139" s="28">
        <v>893.85</v>
      </c>
      <c r="BI139" s="28">
        <v>893.85</v>
      </c>
      <c r="BJ139" s="28">
        <v>895.19</v>
      </c>
      <c r="BK139" s="30">
        <f t="shared" si="11"/>
        <v>0</v>
      </c>
      <c r="BL139" s="62">
        <f t="shared" si="12"/>
        <v>0</v>
      </c>
      <c r="BM139" s="28">
        <v>134.08000000000001</v>
      </c>
      <c r="BN139" s="13">
        <v>0</v>
      </c>
      <c r="BO139" s="7" t="s">
        <v>4192</v>
      </c>
      <c r="BP139" s="7" t="s">
        <v>4193</v>
      </c>
      <c r="BQ139" s="7" t="s">
        <v>4101</v>
      </c>
      <c r="BR139" s="7" t="s">
        <v>4194</v>
      </c>
      <c r="BS139" s="7" t="s">
        <v>4195</v>
      </c>
      <c r="BT139" s="7" t="s">
        <v>4196</v>
      </c>
      <c r="BU139" s="7" t="s">
        <v>4197</v>
      </c>
      <c r="BV139" s="7" t="s">
        <v>4198</v>
      </c>
      <c r="BW139" s="7" t="s">
        <v>4199</v>
      </c>
      <c r="BX139" s="7" t="s">
        <v>4200</v>
      </c>
      <c r="BY139" s="7">
        <v>0</v>
      </c>
      <c r="BZ139" s="7">
        <v>0</v>
      </c>
      <c r="CA139" s="7">
        <v>0</v>
      </c>
      <c r="CB139" s="7">
        <v>0</v>
      </c>
      <c r="CC139" s="7">
        <v>0</v>
      </c>
      <c r="CD139" s="9">
        <v>0</v>
      </c>
    </row>
    <row r="140" spans="1:82" hidden="1" x14ac:dyDescent="0.25">
      <c r="A140" s="72" t="s">
        <v>1245</v>
      </c>
      <c r="B140" s="11" t="s">
        <v>1174</v>
      </c>
      <c r="C140" s="11" t="s">
        <v>1175</v>
      </c>
      <c r="D140" s="11" t="s">
        <v>1246</v>
      </c>
      <c r="E140" s="11" t="s">
        <v>1246</v>
      </c>
      <c r="F140" s="11" t="s">
        <v>64</v>
      </c>
      <c r="G140" s="11" t="s">
        <v>1246</v>
      </c>
      <c r="H140" s="11" t="s">
        <v>281</v>
      </c>
      <c r="I140" s="11" t="s">
        <v>1176</v>
      </c>
      <c r="J140" s="11" t="s">
        <v>1177</v>
      </c>
      <c r="K140" s="11">
        <v>711.6</v>
      </c>
      <c r="L140" s="11" t="s">
        <v>67</v>
      </c>
      <c r="M140" s="11" t="s">
        <v>68</v>
      </c>
      <c r="N140" s="11" t="s">
        <v>69</v>
      </c>
      <c r="O140" s="12">
        <v>41944.49858796296</v>
      </c>
      <c r="P140" s="12">
        <v>45231.49858796296</v>
      </c>
      <c r="Q140" s="11" t="s">
        <v>70</v>
      </c>
      <c r="R140" s="12">
        <v>45231</v>
      </c>
      <c r="S140" s="11" t="s">
        <v>71</v>
      </c>
      <c r="T140" s="11" t="s">
        <v>104</v>
      </c>
      <c r="U140" s="11" t="s">
        <v>73</v>
      </c>
      <c r="V140" s="11" t="s">
        <v>73</v>
      </c>
      <c r="W140" s="11" t="s">
        <v>74</v>
      </c>
      <c r="X140" s="11" t="s">
        <v>106</v>
      </c>
      <c r="Y140" s="11" t="s">
        <v>1178</v>
      </c>
      <c r="Z140" s="11" t="s">
        <v>1247</v>
      </c>
      <c r="AA140" s="11" t="s">
        <v>78</v>
      </c>
      <c r="AB140" s="12"/>
      <c r="AC140" s="12"/>
      <c r="AD140" s="11"/>
      <c r="AE140" s="11" t="s">
        <v>78</v>
      </c>
      <c r="AF140" s="11" t="s">
        <v>78</v>
      </c>
      <c r="AG140" s="12"/>
      <c r="AH140" s="11" t="s">
        <v>1248</v>
      </c>
      <c r="AI140" s="11" t="s">
        <v>78</v>
      </c>
      <c r="AJ140" s="11" t="b">
        <v>0</v>
      </c>
      <c r="AK140" s="11" t="s">
        <v>1249</v>
      </c>
      <c r="AL140" s="11" t="b">
        <v>0</v>
      </c>
      <c r="AM140" s="11" t="b">
        <v>0</v>
      </c>
      <c r="AN140" s="11" t="b">
        <v>0</v>
      </c>
      <c r="AO140" s="11" t="b">
        <v>0</v>
      </c>
      <c r="AP140" s="11" t="b">
        <v>0</v>
      </c>
      <c r="AQ140" s="11" t="s">
        <v>84</v>
      </c>
      <c r="AR140" s="11" t="b">
        <v>0</v>
      </c>
      <c r="AS140" s="11" t="s">
        <v>317</v>
      </c>
      <c r="AT140" s="11" t="s">
        <v>78</v>
      </c>
      <c r="AU140" s="11" t="s">
        <v>78</v>
      </c>
      <c r="AV140" s="12">
        <v>41995</v>
      </c>
      <c r="AW140" s="11" t="s">
        <v>85</v>
      </c>
      <c r="AX140" s="11" t="s">
        <v>86</v>
      </c>
      <c r="AY140" s="11" t="s">
        <v>87</v>
      </c>
      <c r="AZ140" s="11" t="b">
        <v>0</v>
      </c>
      <c r="BA140" s="11">
        <v>0</v>
      </c>
      <c r="BB140" s="11">
        <v>0</v>
      </c>
      <c r="BC140" s="25"/>
      <c r="BD140" s="11">
        <v>0</v>
      </c>
      <c r="BE140" s="25"/>
      <c r="BF140" s="54">
        <v>0</v>
      </c>
      <c r="BG140" s="25">
        <v>0</v>
      </c>
      <c r="BH140" s="25">
        <v>711.6</v>
      </c>
      <c r="BI140" s="28">
        <v>711.6</v>
      </c>
      <c r="BJ140" s="28">
        <v>722.46</v>
      </c>
      <c r="BK140" s="30">
        <f t="shared" si="11"/>
        <v>0</v>
      </c>
      <c r="BL140" s="62">
        <f t="shared" si="12"/>
        <v>0</v>
      </c>
      <c r="BM140" s="28">
        <v>142.32</v>
      </c>
      <c r="BN140" s="13">
        <v>0</v>
      </c>
      <c r="BO140" s="11" t="s">
        <v>4192</v>
      </c>
      <c r="BP140" s="11" t="s">
        <v>4193</v>
      </c>
      <c r="BQ140" s="11" t="s">
        <v>4101</v>
      </c>
      <c r="BR140" s="11" t="s">
        <v>4194</v>
      </c>
      <c r="BS140" s="11" t="s">
        <v>4195</v>
      </c>
      <c r="BT140" s="11" t="s">
        <v>4196</v>
      </c>
      <c r="BU140" s="11" t="s">
        <v>4197</v>
      </c>
      <c r="BV140" s="11" t="s">
        <v>4198</v>
      </c>
      <c r="BW140" s="11" t="s">
        <v>4199</v>
      </c>
      <c r="BX140" s="11" t="s">
        <v>4200</v>
      </c>
      <c r="BY140" s="11">
        <v>0</v>
      </c>
      <c r="BZ140" s="11">
        <v>0</v>
      </c>
      <c r="CA140" s="11">
        <v>0</v>
      </c>
      <c r="CB140" s="11">
        <v>0</v>
      </c>
      <c r="CC140" s="11">
        <v>0</v>
      </c>
      <c r="CD140" s="13">
        <v>0</v>
      </c>
    </row>
    <row r="141" spans="1:82" hidden="1" x14ac:dyDescent="0.25">
      <c r="A141" s="72" t="s">
        <v>2771</v>
      </c>
      <c r="B141" s="11" t="s">
        <v>1395</v>
      </c>
      <c r="C141" s="11" t="s">
        <v>1396</v>
      </c>
      <c r="D141" s="11" t="s">
        <v>2772</v>
      </c>
      <c r="E141" s="11" t="s">
        <v>2773</v>
      </c>
      <c r="F141" s="11" t="s">
        <v>64</v>
      </c>
      <c r="G141" s="11" t="s">
        <v>2773</v>
      </c>
      <c r="H141" s="11" t="s">
        <v>2330</v>
      </c>
      <c r="I141" s="11" t="s">
        <v>1397</v>
      </c>
      <c r="J141" s="11" t="s">
        <v>2631</v>
      </c>
      <c r="K141" s="11">
        <v>423.63</v>
      </c>
      <c r="L141" s="11" t="s">
        <v>67</v>
      </c>
      <c r="M141" s="11" t="s">
        <v>68</v>
      </c>
      <c r="N141" s="11" t="s">
        <v>69</v>
      </c>
      <c r="O141" s="12">
        <v>42348.551168981481</v>
      </c>
      <c r="P141" s="12">
        <v>45270.551168981481</v>
      </c>
      <c r="Q141" s="11" t="s">
        <v>70</v>
      </c>
      <c r="R141" s="12">
        <v>45270</v>
      </c>
      <c r="S141" s="11" t="s">
        <v>71</v>
      </c>
      <c r="T141" s="11" t="s">
        <v>104</v>
      </c>
      <c r="U141" s="11" t="s">
        <v>73</v>
      </c>
      <c r="V141" s="11" t="s">
        <v>73</v>
      </c>
      <c r="W141" s="11" t="s">
        <v>287</v>
      </c>
      <c r="X141" s="11" t="s">
        <v>106</v>
      </c>
      <c r="Y141" s="11" t="s">
        <v>1421</v>
      </c>
      <c r="Z141" s="11" t="s">
        <v>2774</v>
      </c>
      <c r="AA141" s="11" t="s">
        <v>2775</v>
      </c>
      <c r="AB141" s="12"/>
      <c r="AC141" s="12"/>
      <c r="AD141" s="11"/>
      <c r="AE141" s="11" t="s">
        <v>78</v>
      </c>
      <c r="AF141" s="11" t="s">
        <v>78</v>
      </c>
      <c r="AG141" s="12"/>
      <c r="AH141" s="11" t="s">
        <v>2776</v>
      </c>
      <c r="AI141" s="11" t="s">
        <v>78</v>
      </c>
      <c r="AJ141" s="11" t="b">
        <v>0</v>
      </c>
      <c r="AK141" s="11" t="s">
        <v>2777</v>
      </c>
      <c r="AL141" s="11" t="b">
        <v>0</v>
      </c>
      <c r="AM141" s="11" t="b">
        <v>0</v>
      </c>
      <c r="AN141" s="11" t="b">
        <v>0</v>
      </c>
      <c r="AO141" s="11" t="b">
        <v>0</v>
      </c>
      <c r="AP141" s="11" t="b">
        <v>0</v>
      </c>
      <c r="AQ141" s="11" t="s">
        <v>84</v>
      </c>
      <c r="AR141" s="11" t="b">
        <v>0</v>
      </c>
      <c r="AS141" s="11" t="s">
        <v>1700</v>
      </c>
      <c r="AT141" s="11" t="s">
        <v>78</v>
      </c>
      <c r="AU141" s="11" t="s">
        <v>78</v>
      </c>
      <c r="AV141" s="12">
        <v>42349</v>
      </c>
      <c r="AW141" s="11" t="s">
        <v>85</v>
      </c>
      <c r="AX141" s="11" t="s">
        <v>86</v>
      </c>
      <c r="AY141" s="11" t="s">
        <v>87</v>
      </c>
      <c r="AZ141" s="11" t="b">
        <v>0</v>
      </c>
      <c r="BA141" s="11">
        <v>1</v>
      </c>
      <c r="BB141" s="11">
        <v>1</v>
      </c>
      <c r="BC141" s="28">
        <v>89.84</v>
      </c>
      <c r="BD141" s="11">
        <v>0</v>
      </c>
      <c r="BE141" s="28"/>
      <c r="BF141" s="54">
        <v>0</v>
      </c>
      <c r="BG141" s="28">
        <v>0</v>
      </c>
      <c r="BH141" s="28">
        <v>423.63</v>
      </c>
      <c r="BI141" s="28">
        <v>423.63</v>
      </c>
      <c r="BJ141" s="28">
        <v>495.64</v>
      </c>
      <c r="BK141" s="30">
        <f t="shared" si="11"/>
        <v>0</v>
      </c>
      <c r="BL141" s="62">
        <f t="shared" si="12"/>
        <v>0</v>
      </c>
      <c r="BM141" s="28">
        <v>105.91</v>
      </c>
      <c r="BN141" s="13">
        <v>0</v>
      </c>
      <c r="BO141" s="7" t="s">
        <v>5237</v>
      </c>
      <c r="BP141" s="7" t="s">
        <v>5238</v>
      </c>
      <c r="BQ141" s="7" t="s">
        <v>4101</v>
      </c>
      <c r="BR141" s="7" t="s">
        <v>504</v>
      </c>
      <c r="BS141" s="7" t="s">
        <v>4126</v>
      </c>
      <c r="BT141" s="7" t="s">
        <v>5239</v>
      </c>
      <c r="BU141" s="7" t="s">
        <v>78</v>
      </c>
      <c r="BV141" s="7" t="s">
        <v>5240</v>
      </c>
      <c r="BW141" s="7" t="s">
        <v>5241</v>
      </c>
      <c r="BX141" s="7" t="s">
        <v>4106</v>
      </c>
      <c r="BY141" s="7">
        <v>0</v>
      </c>
      <c r="BZ141" s="7">
        <v>0</v>
      </c>
      <c r="CA141" s="7">
        <v>0</v>
      </c>
      <c r="CB141" s="7">
        <v>0</v>
      </c>
      <c r="CC141" s="7">
        <v>0</v>
      </c>
      <c r="CD141" s="9">
        <v>0</v>
      </c>
    </row>
    <row r="142" spans="1:82" hidden="1" x14ac:dyDescent="0.25">
      <c r="A142" s="73" t="s">
        <v>1148</v>
      </c>
      <c r="B142" s="7" t="s">
        <v>1066</v>
      </c>
      <c r="C142" s="7" t="s">
        <v>1067</v>
      </c>
      <c r="D142" s="7" t="s">
        <v>1149</v>
      </c>
      <c r="E142" s="7" t="s">
        <v>1149</v>
      </c>
      <c r="F142" s="7" t="s">
        <v>64</v>
      </c>
      <c r="G142" s="7" t="s">
        <v>1149</v>
      </c>
      <c r="H142" s="7" t="s">
        <v>281</v>
      </c>
      <c r="I142" s="7" t="s">
        <v>1126</v>
      </c>
      <c r="J142" s="7" t="s">
        <v>320</v>
      </c>
      <c r="K142" s="7">
        <v>110.39</v>
      </c>
      <c r="L142" s="7" t="s">
        <v>67</v>
      </c>
      <c r="M142" s="7" t="s">
        <v>68</v>
      </c>
      <c r="N142" s="7" t="s">
        <v>69</v>
      </c>
      <c r="O142" s="8">
        <v>41941.572812500002</v>
      </c>
      <c r="P142" s="8">
        <v>45594.572812500002</v>
      </c>
      <c r="Q142" s="7" t="s">
        <v>70</v>
      </c>
      <c r="R142" s="8">
        <v>45594</v>
      </c>
      <c r="S142" s="7" t="s">
        <v>71</v>
      </c>
      <c r="T142" s="7" t="s">
        <v>104</v>
      </c>
      <c r="U142" s="7" t="s">
        <v>73</v>
      </c>
      <c r="V142" s="7" t="s">
        <v>73</v>
      </c>
      <c r="W142" s="7" t="s">
        <v>74</v>
      </c>
      <c r="X142" s="7" t="s">
        <v>75</v>
      </c>
      <c r="Y142" s="7" t="s">
        <v>1150</v>
      </c>
      <c r="Z142" s="7" t="s">
        <v>1151</v>
      </c>
      <c r="AA142" s="7" t="s">
        <v>78</v>
      </c>
      <c r="AB142" s="8"/>
      <c r="AC142" s="8"/>
      <c r="AD142" s="7"/>
      <c r="AE142" s="7" t="s">
        <v>78</v>
      </c>
      <c r="AF142" s="7" t="s">
        <v>78</v>
      </c>
      <c r="AG142" s="8"/>
      <c r="AH142" s="7" t="s">
        <v>1152</v>
      </c>
      <c r="AI142" s="7" t="s">
        <v>78</v>
      </c>
      <c r="AJ142" s="7" t="b">
        <v>0</v>
      </c>
      <c r="AK142" s="7" t="s">
        <v>1153</v>
      </c>
      <c r="AL142" s="7" t="b">
        <v>0</v>
      </c>
      <c r="AM142" s="7" t="b">
        <v>0</v>
      </c>
      <c r="AN142" s="7" t="b">
        <v>0</v>
      </c>
      <c r="AO142" s="7" t="b">
        <v>0</v>
      </c>
      <c r="AP142" s="7" t="b">
        <v>0</v>
      </c>
      <c r="AQ142" s="7" t="s">
        <v>84</v>
      </c>
      <c r="AR142" s="7" t="b">
        <v>0</v>
      </c>
      <c r="AS142" s="7" t="s">
        <v>317</v>
      </c>
      <c r="AT142" s="7" t="s">
        <v>78</v>
      </c>
      <c r="AU142" s="7" t="s">
        <v>78</v>
      </c>
      <c r="AV142" s="8">
        <v>41949</v>
      </c>
      <c r="AW142" s="7" t="s">
        <v>85</v>
      </c>
      <c r="AX142" s="7" t="s">
        <v>86</v>
      </c>
      <c r="AY142" s="7" t="s">
        <v>87</v>
      </c>
      <c r="AZ142" s="7" t="b">
        <v>0</v>
      </c>
      <c r="BA142" s="7">
        <v>0</v>
      </c>
      <c r="BB142" s="7">
        <v>0</v>
      </c>
      <c r="BC142" s="33"/>
      <c r="BD142" s="7">
        <v>0</v>
      </c>
      <c r="BE142" s="33"/>
      <c r="BF142" s="55">
        <v>0</v>
      </c>
      <c r="BG142" s="33">
        <v>0</v>
      </c>
      <c r="BH142" s="33">
        <v>110.39</v>
      </c>
      <c r="BI142" s="33">
        <v>110.39</v>
      </c>
      <c r="BJ142" s="33">
        <v>124.86</v>
      </c>
      <c r="BK142" s="30">
        <f t="shared" si="11"/>
        <v>0</v>
      </c>
      <c r="BL142" s="62">
        <f t="shared" si="12"/>
        <v>0</v>
      </c>
      <c r="BM142" s="33">
        <v>13.8</v>
      </c>
      <c r="BN142" s="9">
        <v>0</v>
      </c>
      <c r="BO142" s="7" t="s">
        <v>5005</v>
      </c>
      <c r="BP142" s="7" t="s">
        <v>5006</v>
      </c>
      <c r="BQ142" s="7" t="s">
        <v>4101</v>
      </c>
      <c r="BR142" s="7" t="s">
        <v>504</v>
      </c>
      <c r="BS142" s="7" t="s">
        <v>4148</v>
      </c>
      <c r="BT142" s="7" t="s">
        <v>4540</v>
      </c>
      <c r="BU142" s="7" t="s">
        <v>4541</v>
      </c>
      <c r="BV142" s="7" t="s">
        <v>5007</v>
      </c>
      <c r="BW142" s="7" t="s">
        <v>5008</v>
      </c>
      <c r="BX142" s="7" t="s">
        <v>4130</v>
      </c>
      <c r="BY142" s="7">
        <v>0</v>
      </c>
      <c r="BZ142" s="7">
        <v>0</v>
      </c>
      <c r="CA142" s="7">
        <v>0</v>
      </c>
      <c r="CB142" s="7">
        <v>0</v>
      </c>
      <c r="CC142" s="7">
        <v>0</v>
      </c>
      <c r="CD142" s="9">
        <v>0</v>
      </c>
    </row>
    <row r="143" spans="1:82" hidden="1" x14ac:dyDescent="0.25">
      <c r="A143" s="73" t="s">
        <v>3090</v>
      </c>
      <c r="B143" s="7" t="s">
        <v>1395</v>
      </c>
      <c r="C143" s="7" t="s">
        <v>1396</v>
      </c>
      <c r="D143" s="7" t="s">
        <v>294</v>
      </c>
      <c r="E143" s="7" t="s">
        <v>295</v>
      </c>
      <c r="F143" s="7" t="s">
        <v>64</v>
      </c>
      <c r="G143" s="7" t="s">
        <v>295</v>
      </c>
      <c r="H143" s="7" t="s">
        <v>2330</v>
      </c>
      <c r="I143" s="7" t="s">
        <v>1397</v>
      </c>
      <c r="J143" s="7" t="s">
        <v>2855</v>
      </c>
      <c r="K143" s="7">
        <v>168.7</v>
      </c>
      <c r="L143" s="7" t="s">
        <v>67</v>
      </c>
      <c r="M143" s="7" t="s">
        <v>68</v>
      </c>
      <c r="N143" s="7" t="s">
        <v>69</v>
      </c>
      <c r="O143" s="8">
        <v>44088.590937499997</v>
      </c>
      <c r="P143" s="8">
        <v>45549.590937499997</v>
      </c>
      <c r="Q143" s="7" t="s">
        <v>70</v>
      </c>
      <c r="R143" s="8">
        <v>45549</v>
      </c>
      <c r="S143" s="7" t="s">
        <v>71</v>
      </c>
      <c r="T143" s="7" t="s">
        <v>104</v>
      </c>
      <c r="U143" s="7" t="s">
        <v>73</v>
      </c>
      <c r="V143" s="7" t="s">
        <v>73</v>
      </c>
      <c r="W143" s="7" t="s">
        <v>74</v>
      </c>
      <c r="X143" s="7" t="s">
        <v>106</v>
      </c>
      <c r="Y143" s="7" t="s">
        <v>1485</v>
      </c>
      <c r="Z143" s="7" t="s">
        <v>3088</v>
      </c>
      <c r="AA143" s="7" t="s">
        <v>3091</v>
      </c>
      <c r="AB143" s="8"/>
      <c r="AC143" s="8"/>
      <c r="AD143" s="7"/>
      <c r="AE143" s="7" t="s">
        <v>78</v>
      </c>
      <c r="AF143" s="7" t="s">
        <v>78</v>
      </c>
      <c r="AG143" s="8"/>
      <c r="AH143" s="7" t="s">
        <v>78</v>
      </c>
      <c r="AI143" s="7" t="s">
        <v>78</v>
      </c>
      <c r="AJ143" s="7" t="b">
        <v>0</v>
      </c>
      <c r="AK143" s="7" t="s">
        <v>3092</v>
      </c>
      <c r="AL143" s="7" t="b">
        <v>0</v>
      </c>
      <c r="AM143" s="7" t="b">
        <v>0</v>
      </c>
      <c r="AN143" s="7" t="b">
        <v>0</v>
      </c>
      <c r="AO143" s="7" t="b">
        <v>0</v>
      </c>
      <c r="AP143" s="7" t="b">
        <v>0</v>
      </c>
      <c r="AQ143" s="7" t="s">
        <v>84</v>
      </c>
      <c r="AR143" s="7" t="b">
        <v>0</v>
      </c>
      <c r="AS143" s="7" t="s">
        <v>317</v>
      </c>
      <c r="AT143" s="7" t="s">
        <v>78</v>
      </c>
      <c r="AU143" s="7" t="s">
        <v>78</v>
      </c>
      <c r="AV143" s="8">
        <v>44091</v>
      </c>
      <c r="AW143" s="7" t="s">
        <v>85</v>
      </c>
      <c r="AX143" s="7" t="s">
        <v>86</v>
      </c>
      <c r="AY143" s="7" t="s">
        <v>87</v>
      </c>
      <c r="AZ143" s="7" t="b">
        <v>0</v>
      </c>
      <c r="BA143" s="7">
        <v>2</v>
      </c>
      <c r="BB143" s="7">
        <v>2</v>
      </c>
      <c r="BC143" s="33">
        <v>238.94</v>
      </c>
      <c r="BD143" s="7">
        <v>1</v>
      </c>
      <c r="BE143" s="33">
        <v>200</v>
      </c>
      <c r="BF143" s="55">
        <v>1</v>
      </c>
      <c r="BG143" s="33">
        <v>200</v>
      </c>
      <c r="BH143" s="33">
        <v>168.7</v>
      </c>
      <c r="BI143" s="33">
        <v>168.7</v>
      </c>
      <c r="BJ143" s="33">
        <v>195.2</v>
      </c>
      <c r="BK143" s="30">
        <f t="shared" si="11"/>
        <v>0</v>
      </c>
      <c r="BL143" s="62">
        <f t="shared" si="12"/>
        <v>0</v>
      </c>
      <c r="BM143" s="33">
        <v>42.18</v>
      </c>
      <c r="BN143" s="9">
        <v>0</v>
      </c>
      <c r="BO143" s="11" t="s">
        <v>5243</v>
      </c>
      <c r="BP143" s="11" t="s">
        <v>5244</v>
      </c>
      <c r="BQ143" s="11" t="s">
        <v>4101</v>
      </c>
      <c r="BR143" s="11" t="s">
        <v>504</v>
      </c>
      <c r="BS143" s="11" t="s">
        <v>4203</v>
      </c>
      <c r="BT143" s="11" t="s">
        <v>4330</v>
      </c>
      <c r="BU143" s="11" t="s">
        <v>4330</v>
      </c>
      <c r="BV143" s="11" t="s">
        <v>5245</v>
      </c>
      <c r="BW143" s="11" t="s">
        <v>6300</v>
      </c>
      <c r="BX143" s="11" t="s">
        <v>4130</v>
      </c>
      <c r="BY143" s="11">
        <v>0</v>
      </c>
      <c r="BZ143" s="11">
        <v>0</v>
      </c>
      <c r="CA143" s="11">
        <v>0</v>
      </c>
      <c r="CB143" s="11">
        <v>1</v>
      </c>
      <c r="CC143" s="11">
        <v>0</v>
      </c>
      <c r="CD143" s="13">
        <v>0</v>
      </c>
    </row>
    <row r="144" spans="1:82" hidden="1" x14ac:dyDescent="0.25">
      <c r="A144" s="72" t="s">
        <v>3121</v>
      </c>
      <c r="B144" s="11" t="s">
        <v>1395</v>
      </c>
      <c r="C144" s="11" t="s">
        <v>1396</v>
      </c>
      <c r="D144" s="11" t="s">
        <v>294</v>
      </c>
      <c r="E144" s="11" t="s">
        <v>295</v>
      </c>
      <c r="F144" s="11" t="s">
        <v>64</v>
      </c>
      <c r="G144" s="11" t="s">
        <v>295</v>
      </c>
      <c r="H144" s="11" t="s">
        <v>2330</v>
      </c>
      <c r="I144" s="11" t="s">
        <v>1397</v>
      </c>
      <c r="J144" s="11" t="s">
        <v>2691</v>
      </c>
      <c r="K144" s="11">
        <v>186.05</v>
      </c>
      <c r="L144" s="11" t="s">
        <v>67</v>
      </c>
      <c r="M144" s="11" t="s">
        <v>68</v>
      </c>
      <c r="N144" s="11" t="s">
        <v>69</v>
      </c>
      <c r="O144" s="12">
        <v>44440.586817129632</v>
      </c>
      <c r="P144" s="12">
        <v>45536.586817129632</v>
      </c>
      <c r="Q144" s="11" t="s">
        <v>70</v>
      </c>
      <c r="R144" s="12">
        <v>45536</v>
      </c>
      <c r="S144" s="11" t="s">
        <v>71</v>
      </c>
      <c r="T144" s="11" t="s">
        <v>104</v>
      </c>
      <c r="U144" s="11" t="s">
        <v>73</v>
      </c>
      <c r="V144" s="11" t="s">
        <v>73</v>
      </c>
      <c r="W144" s="11" t="s">
        <v>74</v>
      </c>
      <c r="X144" s="11" t="s">
        <v>106</v>
      </c>
      <c r="Y144" s="11" t="s">
        <v>1485</v>
      </c>
      <c r="Z144" s="11" t="s">
        <v>3088</v>
      </c>
      <c r="AA144" s="11" t="s">
        <v>3122</v>
      </c>
      <c r="AB144" s="12"/>
      <c r="AC144" s="12"/>
      <c r="AD144" s="11"/>
      <c r="AE144" s="11" t="s">
        <v>78</v>
      </c>
      <c r="AF144" s="11" t="s">
        <v>78</v>
      </c>
      <c r="AG144" s="12"/>
      <c r="AH144" s="11" t="s">
        <v>78</v>
      </c>
      <c r="AI144" s="11" t="s">
        <v>78</v>
      </c>
      <c r="AJ144" s="11" t="b">
        <v>0</v>
      </c>
      <c r="AK144" s="11" t="s">
        <v>3123</v>
      </c>
      <c r="AL144" s="11" t="b">
        <v>0</v>
      </c>
      <c r="AM144" s="11" t="b">
        <v>0</v>
      </c>
      <c r="AN144" s="11" t="b">
        <v>0</v>
      </c>
      <c r="AO144" s="11" t="b">
        <v>0</v>
      </c>
      <c r="AP144" s="11" t="b">
        <v>0</v>
      </c>
      <c r="AQ144" s="11" t="s">
        <v>84</v>
      </c>
      <c r="AR144" s="11" t="b">
        <v>0</v>
      </c>
      <c r="AS144" s="11" t="s">
        <v>1700</v>
      </c>
      <c r="AT144" s="11" t="s">
        <v>78</v>
      </c>
      <c r="AU144" s="11" t="s">
        <v>78</v>
      </c>
      <c r="AV144" s="12">
        <v>44445</v>
      </c>
      <c r="AW144" s="11" t="s">
        <v>85</v>
      </c>
      <c r="AX144" s="11" t="s">
        <v>86</v>
      </c>
      <c r="AY144" s="11" t="s">
        <v>87</v>
      </c>
      <c r="AZ144" s="11" t="b">
        <v>0</v>
      </c>
      <c r="BA144" s="11">
        <v>0</v>
      </c>
      <c r="BB144" s="11">
        <v>0</v>
      </c>
      <c r="BC144" s="28"/>
      <c r="BD144" s="11">
        <v>0</v>
      </c>
      <c r="BE144" s="28"/>
      <c r="BF144" s="54">
        <v>0</v>
      </c>
      <c r="BG144" s="28">
        <v>0</v>
      </c>
      <c r="BH144" s="28">
        <v>186.05</v>
      </c>
      <c r="BI144" s="28">
        <v>186.05</v>
      </c>
      <c r="BJ144" s="28">
        <v>213.17</v>
      </c>
      <c r="BK144" s="30">
        <f t="shared" si="11"/>
        <v>0</v>
      </c>
      <c r="BL144" s="62">
        <f t="shared" si="12"/>
        <v>0</v>
      </c>
      <c r="BM144" s="28">
        <v>46.53</v>
      </c>
      <c r="BN144" s="13">
        <v>0</v>
      </c>
      <c r="BO144" s="11" t="s">
        <v>5243</v>
      </c>
      <c r="BP144" s="11" t="s">
        <v>5244</v>
      </c>
      <c r="BQ144" s="11" t="s">
        <v>4101</v>
      </c>
      <c r="BR144" s="11" t="s">
        <v>504</v>
      </c>
      <c r="BS144" s="11" t="s">
        <v>4203</v>
      </c>
      <c r="BT144" s="11" t="s">
        <v>4330</v>
      </c>
      <c r="BU144" s="11" t="s">
        <v>4330</v>
      </c>
      <c r="BV144" s="11" t="s">
        <v>5245</v>
      </c>
      <c r="BW144" s="11" t="s">
        <v>6300</v>
      </c>
      <c r="BX144" s="11" t="s">
        <v>4130</v>
      </c>
      <c r="BY144" s="11">
        <v>1</v>
      </c>
      <c r="BZ144" s="11">
        <v>0</v>
      </c>
      <c r="CA144" s="11">
        <v>0</v>
      </c>
      <c r="CB144" s="11">
        <v>0</v>
      </c>
      <c r="CC144" s="11">
        <v>0</v>
      </c>
      <c r="CD144" s="13">
        <v>0</v>
      </c>
    </row>
    <row r="145" spans="1:82" hidden="1" x14ac:dyDescent="0.25">
      <c r="A145" s="72" t="s">
        <v>3509</v>
      </c>
      <c r="B145" s="11" t="s">
        <v>244</v>
      </c>
      <c r="C145" s="11" t="s">
        <v>245</v>
      </c>
      <c r="D145" s="11" t="s">
        <v>3495</v>
      </c>
      <c r="E145" s="11" t="s">
        <v>3495</v>
      </c>
      <c r="F145" s="11" t="s">
        <v>64</v>
      </c>
      <c r="G145" s="11" t="s">
        <v>3495</v>
      </c>
      <c r="H145" s="11" t="s">
        <v>2330</v>
      </c>
      <c r="I145" s="11" t="s">
        <v>248</v>
      </c>
      <c r="J145" s="11" t="s">
        <v>2605</v>
      </c>
      <c r="K145" s="11">
        <v>510.26</v>
      </c>
      <c r="L145" s="11" t="s">
        <v>67</v>
      </c>
      <c r="M145" s="11" t="s">
        <v>3402</v>
      </c>
      <c r="N145" s="11" t="s">
        <v>69</v>
      </c>
      <c r="O145" s="12">
        <v>43173.760289351849</v>
      </c>
      <c r="P145" s="12">
        <v>45365.760289351849</v>
      </c>
      <c r="Q145" s="11" t="s">
        <v>70</v>
      </c>
      <c r="R145" s="12">
        <v>45365</v>
      </c>
      <c r="S145" s="11" t="s">
        <v>71</v>
      </c>
      <c r="T145" s="11" t="s">
        <v>104</v>
      </c>
      <c r="U145" s="11" t="s">
        <v>3387</v>
      </c>
      <c r="V145" s="11" t="s">
        <v>3387</v>
      </c>
      <c r="W145" s="11" t="s">
        <v>74</v>
      </c>
      <c r="X145" s="11" t="s">
        <v>250</v>
      </c>
      <c r="Y145" s="11" t="s">
        <v>1463</v>
      </c>
      <c r="Z145" s="11" t="s">
        <v>3510</v>
      </c>
      <c r="AA145" s="11" t="s">
        <v>3511</v>
      </c>
      <c r="AB145" s="12"/>
      <c r="AC145" s="12"/>
      <c r="AD145" s="11"/>
      <c r="AE145" s="11" t="s">
        <v>78</v>
      </c>
      <c r="AF145" s="11" t="s">
        <v>78</v>
      </c>
      <c r="AG145" s="12"/>
      <c r="AH145" s="11" t="s">
        <v>78</v>
      </c>
      <c r="AI145" s="11" t="s">
        <v>78</v>
      </c>
      <c r="AJ145" s="11" t="b">
        <v>0</v>
      </c>
      <c r="AK145" s="11" t="s">
        <v>4008</v>
      </c>
      <c r="AL145" s="11" t="b">
        <v>0</v>
      </c>
      <c r="AM145" s="11" t="b">
        <v>0</v>
      </c>
      <c r="AN145" s="11" t="b">
        <v>0</v>
      </c>
      <c r="AO145" s="11" t="b">
        <v>0</v>
      </c>
      <c r="AP145" s="11" t="b">
        <v>0</v>
      </c>
      <c r="AQ145" s="11" t="s">
        <v>84</v>
      </c>
      <c r="AR145" s="11" t="b">
        <v>0</v>
      </c>
      <c r="AS145" s="11" t="s">
        <v>1700</v>
      </c>
      <c r="AT145" s="11" t="s">
        <v>78</v>
      </c>
      <c r="AU145" s="11" t="s">
        <v>78</v>
      </c>
      <c r="AV145" s="12">
        <v>43181</v>
      </c>
      <c r="AW145" s="11" t="s">
        <v>85</v>
      </c>
      <c r="AX145" s="11" t="s">
        <v>86</v>
      </c>
      <c r="AY145" s="11" t="s">
        <v>87</v>
      </c>
      <c r="AZ145" s="11" t="b">
        <v>0</v>
      </c>
      <c r="BA145" s="11">
        <v>2</v>
      </c>
      <c r="BB145" s="11">
        <v>2</v>
      </c>
      <c r="BC145" s="28">
        <v>1109.08</v>
      </c>
      <c r="BD145" s="11">
        <v>1</v>
      </c>
      <c r="BE145" s="28">
        <v>1000</v>
      </c>
      <c r="BF145" s="54">
        <v>1</v>
      </c>
      <c r="BG145" s="28">
        <v>1000</v>
      </c>
      <c r="BH145" s="28">
        <v>510.26</v>
      </c>
      <c r="BI145" s="28">
        <v>510.26</v>
      </c>
      <c r="BJ145" s="28">
        <v>603.67999999999995</v>
      </c>
      <c r="BK145" s="30">
        <f t="shared" si="11"/>
        <v>0</v>
      </c>
      <c r="BL145" s="62">
        <f t="shared" si="12"/>
        <v>0</v>
      </c>
      <c r="BM145" s="28">
        <v>127.56</v>
      </c>
      <c r="BN145" s="13">
        <v>0</v>
      </c>
      <c r="BO145" s="7" t="s">
        <v>5689</v>
      </c>
      <c r="BP145" s="7" t="s">
        <v>5690</v>
      </c>
      <c r="BQ145" s="7" t="s">
        <v>4460</v>
      </c>
      <c r="BR145" s="7" t="s">
        <v>5691</v>
      </c>
      <c r="BS145" s="7" t="s">
        <v>5552</v>
      </c>
      <c r="BT145" s="7" t="s">
        <v>5692</v>
      </c>
      <c r="BU145" s="7" t="s">
        <v>4838</v>
      </c>
      <c r="BV145" s="7" t="s">
        <v>4839</v>
      </c>
      <c r="BW145" s="7" t="s">
        <v>5693</v>
      </c>
      <c r="BX145" s="7" t="s">
        <v>5694</v>
      </c>
      <c r="BY145" s="7">
        <v>0</v>
      </c>
      <c r="BZ145" s="7">
        <v>0</v>
      </c>
      <c r="CA145" s="7">
        <v>1</v>
      </c>
      <c r="CB145" s="7">
        <v>0</v>
      </c>
      <c r="CC145" s="7">
        <v>0</v>
      </c>
      <c r="CD145" s="9">
        <v>0</v>
      </c>
    </row>
    <row r="146" spans="1:82" hidden="1" x14ac:dyDescent="0.25">
      <c r="A146" s="73" t="s">
        <v>3767</v>
      </c>
      <c r="B146" s="7" t="s">
        <v>259</v>
      </c>
      <c r="C146" s="7" t="s">
        <v>260</v>
      </c>
      <c r="D146" s="7" t="s">
        <v>3495</v>
      </c>
      <c r="E146" s="7" t="s">
        <v>3495</v>
      </c>
      <c r="F146" s="7" t="s">
        <v>64</v>
      </c>
      <c r="G146" s="7" t="s">
        <v>3495</v>
      </c>
      <c r="H146" s="7" t="s">
        <v>2330</v>
      </c>
      <c r="I146" s="7" t="s">
        <v>2037</v>
      </c>
      <c r="J146" s="7" t="s">
        <v>3768</v>
      </c>
      <c r="K146" s="7">
        <v>122.68</v>
      </c>
      <c r="L146" s="7" t="s">
        <v>67</v>
      </c>
      <c r="M146" s="7" t="s">
        <v>3402</v>
      </c>
      <c r="N146" s="7" t="s">
        <v>69</v>
      </c>
      <c r="O146" s="8">
        <v>43173.762291666666</v>
      </c>
      <c r="P146" s="8">
        <v>45365.762291666666</v>
      </c>
      <c r="Q146" s="7" t="s">
        <v>70</v>
      </c>
      <c r="R146" s="8">
        <v>45365</v>
      </c>
      <c r="S146" s="7" t="s">
        <v>71</v>
      </c>
      <c r="T146" s="7" t="s">
        <v>104</v>
      </c>
      <c r="U146" s="7" t="s">
        <v>3387</v>
      </c>
      <c r="V146" s="7" t="s">
        <v>3387</v>
      </c>
      <c r="W146" s="7" t="s">
        <v>74</v>
      </c>
      <c r="X146" s="7" t="s">
        <v>250</v>
      </c>
      <c r="Y146" s="7" t="s">
        <v>3555</v>
      </c>
      <c r="Z146" s="7" t="s">
        <v>3769</v>
      </c>
      <c r="AA146" s="7" t="s">
        <v>3770</v>
      </c>
      <c r="AB146" s="8"/>
      <c r="AC146" s="8"/>
      <c r="AD146" s="7"/>
      <c r="AE146" s="7" t="s">
        <v>78</v>
      </c>
      <c r="AF146" s="7" t="s">
        <v>78</v>
      </c>
      <c r="AG146" s="8"/>
      <c r="AH146" s="7" t="s">
        <v>78</v>
      </c>
      <c r="AI146" s="7" t="s">
        <v>78</v>
      </c>
      <c r="AJ146" s="7" t="b">
        <v>0</v>
      </c>
      <c r="AK146" s="7" t="s">
        <v>3997</v>
      </c>
      <c r="AL146" s="7" t="b">
        <v>0</v>
      </c>
      <c r="AM146" s="7" t="b">
        <v>0</v>
      </c>
      <c r="AN146" s="7" t="b">
        <v>0</v>
      </c>
      <c r="AO146" s="7" t="b">
        <v>0</v>
      </c>
      <c r="AP146" s="7" t="b">
        <v>0</v>
      </c>
      <c r="AQ146" s="7" t="s">
        <v>84</v>
      </c>
      <c r="AR146" s="7" t="b">
        <v>0</v>
      </c>
      <c r="AS146" s="7" t="s">
        <v>1700</v>
      </c>
      <c r="AT146" s="7" t="s">
        <v>78</v>
      </c>
      <c r="AU146" s="7" t="s">
        <v>78</v>
      </c>
      <c r="AV146" s="8">
        <v>43182</v>
      </c>
      <c r="AW146" s="7" t="s">
        <v>85</v>
      </c>
      <c r="AX146" s="7" t="s">
        <v>86</v>
      </c>
      <c r="AY146" s="7" t="s">
        <v>87</v>
      </c>
      <c r="AZ146" s="7" t="b">
        <v>0</v>
      </c>
      <c r="BA146" s="7">
        <v>0</v>
      </c>
      <c r="BB146" s="7">
        <v>0</v>
      </c>
      <c r="BC146" s="33"/>
      <c r="BD146" s="7">
        <v>0</v>
      </c>
      <c r="BE146" s="33"/>
      <c r="BF146" s="55">
        <v>0</v>
      </c>
      <c r="BG146" s="33">
        <v>0</v>
      </c>
      <c r="BH146" s="33">
        <v>122.68</v>
      </c>
      <c r="BI146" s="33">
        <v>122.68</v>
      </c>
      <c r="BJ146" s="33">
        <v>146.76</v>
      </c>
      <c r="BK146" s="30">
        <f t="shared" si="11"/>
        <v>0</v>
      </c>
      <c r="BL146" s="62">
        <f t="shared" si="12"/>
        <v>0</v>
      </c>
      <c r="BM146" s="33">
        <v>30.68</v>
      </c>
      <c r="BN146" s="9">
        <v>0</v>
      </c>
      <c r="BO146" s="11" t="s">
        <v>5689</v>
      </c>
      <c r="BP146" s="11" t="s">
        <v>5690</v>
      </c>
      <c r="BQ146" s="11" t="s">
        <v>4460</v>
      </c>
      <c r="BR146" s="11" t="s">
        <v>5691</v>
      </c>
      <c r="BS146" s="11" t="s">
        <v>5552</v>
      </c>
      <c r="BT146" s="11" t="s">
        <v>5692</v>
      </c>
      <c r="BU146" s="11" t="s">
        <v>4838</v>
      </c>
      <c r="BV146" s="11" t="s">
        <v>4839</v>
      </c>
      <c r="BW146" s="11" t="s">
        <v>5693</v>
      </c>
      <c r="BX146" s="11" t="s">
        <v>5694</v>
      </c>
      <c r="BY146" s="11">
        <v>0</v>
      </c>
      <c r="BZ146" s="11">
        <v>0</v>
      </c>
      <c r="CA146" s="11">
        <v>0</v>
      </c>
      <c r="CB146" s="11">
        <v>0</v>
      </c>
      <c r="CC146" s="11">
        <v>0</v>
      </c>
      <c r="CD146" s="13">
        <v>0</v>
      </c>
    </row>
    <row r="147" spans="1:82" hidden="1" x14ac:dyDescent="0.25">
      <c r="A147" s="72" t="s">
        <v>3785</v>
      </c>
      <c r="B147" s="11" t="s">
        <v>1395</v>
      </c>
      <c r="C147" s="11" t="s">
        <v>1396</v>
      </c>
      <c r="D147" s="11" t="s">
        <v>3495</v>
      </c>
      <c r="E147" s="11" t="s">
        <v>3495</v>
      </c>
      <c r="F147" s="11" t="s">
        <v>64</v>
      </c>
      <c r="G147" s="11" t="s">
        <v>3495</v>
      </c>
      <c r="H147" s="11" t="s">
        <v>2330</v>
      </c>
      <c r="I147" s="11" t="s">
        <v>1397</v>
      </c>
      <c r="J147" s="11" t="s">
        <v>2691</v>
      </c>
      <c r="K147" s="11">
        <v>94.79</v>
      </c>
      <c r="L147" s="11" t="s">
        <v>67</v>
      </c>
      <c r="M147" s="11" t="s">
        <v>3402</v>
      </c>
      <c r="N147" s="11" t="s">
        <v>69</v>
      </c>
      <c r="O147" s="12">
        <v>43173.760810185187</v>
      </c>
      <c r="P147" s="12">
        <v>45365.760810185187</v>
      </c>
      <c r="Q147" s="11" t="s">
        <v>70</v>
      </c>
      <c r="R147" s="12">
        <v>45365</v>
      </c>
      <c r="S147" s="11" t="s">
        <v>71</v>
      </c>
      <c r="T147" s="11" t="s">
        <v>104</v>
      </c>
      <c r="U147" s="11" t="s">
        <v>3387</v>
      </c>
      <c r="V147" s="11" t="s">
        <v>3387</v>
      </c>
      <c r="W147" s="11" t="s">
        <v>74</v>
      </c>
      <c r="X147" s="11" t="s">
        <v>106</v>
      </c>
      <c r="Y147" s="11" t="s">
        <v>1485</v>
      </c>
      <c r="Z147" s="11" t="s">
        <v>3786</v>
      </c>
      <c r="AA147" s="11" t="s">
        <v>3787</v>
      </c>
      <c r="AB147" s="12"/>
      <c r="AC147" s="12"/>
      <c r="AD147" s="11"/>
      <c r="AE147" s="11" t="s">
        <v>78</v>
      </c>
      <c r="AF147" s="11" t="s">
        <v>78</v>
      </c>
      <c r="AG147" s="12"/>
      <c r="AH147" s="11" t="s">
        <v>78</v>
      </c>
      <c r="AI147" s="11" t="s">
        <v>78</v>
      </c>
      <c r="AJ147" s="11" t="b">
        <v>0</v>
      </c>
      <c r="AK147" s="11" t="s">
        <v>3995</v>
      </c>
      <c r="AL147" s="11" t="b">
        <v>0</v>
      </c>
      <c r="AM147" s="11" t="b">
        <v>0</v>
      </c>
      <c r="AN147" s="11" t="b">
        <v>0</v>
      </c>
      <c r="AO147" s="11" t="b">
        <v>0</v>
      </c>
      <c r="AP147" s="11" t="b">
        <v>0</v>
      </c>
      <c r="AQ147" s="11" t="s">
        <v>84</v>
      </c>
      <c r="AR147" s="11" t="b">
        <v>0</v>
      </c>
      <c r="AS147" s="11" t="s">
        <v>1700</v>
      </c>
      <c r="AT147" s="11" t="s">
        <v>78</v>
      </c>
      <c r="AU147" s="11" t="s">
        <v>78</v>
      </c>
      <c r="AV147" s="12">
        <v>43186</v>
      </c>
      <c r="AW147" s="11" t="s">
        <v>85</v>
      </c>
      <c r="AX147" s="11" t="s">
        <v>86</v>
      </c>
      <c r="AY147" s="11" t="s">
        <v>87</v>
      </c>
      <c r="AZ147" s="11" t="b">
        <v>0</v>
      </c>
      <c r="BA147" s="11">
        <v>0</v>
      </c>
      <c r="BB147" s="11">
        <v>0</v>
      </c>
      <c r="BC147" s="28"/>
      <c r="BD147" s="11">
        <v>0</v>
      </c>
      <c r="BE147" s="28"/>
      <c r="BF147" s="54">
        <v>0</v>
      </c>
      <c r="BG147" s="28">
        <v>0</v>
      </c>
      <c r="BH147" s="28">
        <v>94.79</v>
      </c>
      <c r="BI147" s="28">
        <v>94.79</v>
      </c>
      <c r="BJ147" s="28">
        <v>108.92</v>
      </c>
      <c r="BK147" s="30">
        <f t="shared" si="11"/>
        <v>0</v>
      </c>
      <c r="BL147" s="62">
        <f t="shared" si="12"/>
        <v>0</v>
      </c>
      <c r="BM147" s="28">
        <v>23.71</v>
      </c>
      <c r="BN147" s="13">
        <v>0</v>
      </c>
      <c r="BO147" s="7" t="s">
        <v>5689</v>
      </c>
      <c r="BP147" s="7" t="s">
        <v>5690</v>
      </c>
      <c r="BQ147" s="7" t="s">
        <v>4460</v>
      </c>
      <c r="BR147" s="7" t="s">
        <v>5691</v>
      </c>
      <c r="BS147" s="7" t="s">
        <v>5552</v>
      </c>
      <c r="BT147" s="7" t="s">
        <v>5692</v>
      </c>
      <c r="BU147" s="7" t="s">
        <v>4838</v>
      </c>
      <c r="BV147" s="7" t="s">
        <v>4839</v>
      </c>
      <c r="BW147" s="7" t="s">
        <v>5693</v>
      </c>
      <c r="BX147" s="7" t="s">
        <v>5694</v>
      </c>
      <c r="BY147" s="7">
        <v>0</v>
      </c>
      <c r="BZ147" s="7">
        <v>0</v>
      </c>
      <c r="CA147" s="7">
        <v>0</v>
      </c>
      <c r="CB147" s="7">
        <v>0</v>
      </c>
      <c r="CC147" s="7">
        <v>0</v>
      </c>
      <c r="CD147" s="9">
        <v>0</v>
      </c>
    </row>
    <row r="148" spans="1:82" hidden="1" x14ac:dyDescent="0.25">
      <c r="A148" s="73" t="s">
        <v>3788</v>
      </c>
      <c r="B148" s="7" t="s">
        <v>1395</v>
      </c>
      <c r="C148" s="7" t="s">
        <v>1396</v>
      </c>
      <c r="D148" s="7" t="s">
        <v>3495</v>
      </c>
      <c r="E148" s="7" t="s">
        <v>3495</v>
      </c>
      <c r="F148" s="7" t="s">
        <v>64</v>
      </c>
      <c r="G148" s="7" t="s">
        <v>3495</v>
      </c>
      <c r="H148" s="7" t="s">
        <v>2330</v>
      </c>
      <c r="I148" s="7" t="s">
        <v>1397</v>
      </c>
      <c r="J148" s="7" t="s">
        <v>2691</v>
      </c>
      <c r="K148" s="7">
        <v>94.79</v>
      </c>
      <c r="L148" s="7" t="s">
        <v>67</v>
      </c>
      <c r="M148" s="7" t="s">
        <v>3402</v>
      </c>
      <c r="N148" s="7" t="s">
        <v>69</v>
      </c>
      <c r="O148" s="8">
        <v>43173.761805555558</v>
      </c>
      <c r="P148" s="8">
        <v>45365.761805555558</v>
      </c>
      <c r="Q148" s="7" t="s">
        <v>70</v>
      </c>
      <c r="R148" s="8">
        <v>45365</v>
      </c>
      <c r="S148" s="7" t="s">
        <v>71</v>
      </c>
      <c r="T148" s="7" t="s">
        <v>104</v>
      </c>
      <c r="U148" s="7" t="s">
        <v>3387</v>
      </c>
      <c r="V148" s="7" t="s">
        <v>3387</v>
      </c>
      <c r="W148" s="7" t="s">
        <v>74</v>
      </c>
      <c r="X148" s="7" t="s">
        <v>106</v>
      </c>
      <c r="Y148" s="7" t="s">
        <v>1485</v>
      </c>
      <c r="Z148" s="7" t="s">
        <v>3789</v>
      </c>
      <c r="AA148" s="7" t="s">
        <v>3790</v>
      </c>
      <c r="AB148" s="8"/>
      <c r="AC148" s="8"/>
      <c r="AD148" s="7"/>
      <c r="AE148" s="7" t="s">
        <v>78</v>
      </c>
      <c r="AF148" s="7" t="s">
        <v>78</v>
      </c>
      <c r="AG148" s="8"/>
      <c r="AH148" s="7" t="s">
        <v>78</v>
      </c>
      <c r="AI148" s="7" t="s">
        <v>78</v>
      </c>
      <c r="AJ148" s="7" t="b">
        <v>0</v>
      </c>
      <c r="AK148" s="7" t="s">
        <v>3996</v>
      </c>
      <c r="AL148" s="7" t="b">
        <v>0</v>
      </c>
      <c r="AM148" s="7" t="b">
        <v>0</v>
      </c>
      <c r="AN148" s="7" t="b">
        <v>0</v>
      </c>
      <c r="AO148" s="7" t="b">
        <v>0</v>
      </c>
      <c r="AP148" s="7" t="b">
        <v>0</v>
      </c>
      <c r="AQ148" s="7" t="s">
        <v>84</v>
      </c>
      <c r="AR148" s="7" t="b">
        <v>0</v>
      </c>
      <c r="AS148" s="7" t="s">
        <v>1700</v>
      </c>
      <c r="AT148" s="7" t="s">
        <v>78</v>
      </c>
      <c r="AU148" s="7" t="s">
        <v>78</v>
      </c>
      <c r="AV148" s="8">
        <v>43186</v>
      </c>
      <c r="AW148" s="7" t="s">
        <v>85</v>
      </c>
      <c r="AX148" s="7" t="s">
        <v>86</v>
      </c>
      <c r="AY148" s="7" t="s">
        <v>87</v>
      </c>
      <c r="AZ148" s="7" t="b">
        <v>0</v>
      </c>
      <c r="BA148" s="7">
        <v>2</v>
      </c>
      <c r="BB148" s="7">
        <v>1</v>
      </c>
      <c r="BC148" s="33">
        <v>127.35</v>
      </c>
      <c r="BD148" s="7">
        <v>1</v>
      </c>
      <c r="BE148" s="33">
        <v>127.35</v>
      </c>
      <c r="BF148" s="55">
        <v>1</v>
      </c>
      <c r="BG148" s="33">
        <v>127.35</v>
      </c>
      <c r="BH148" s="33">
        <v>94.79</v>
      </c>
      <c r="BI148" s="33">
        <v>94.79</v>
      </c>
      <c r="BJ148" s="33">
        <v>108.92</v>
      </c>
      <c r="BK148" s="30">
        <f t="shared" si="11"/>
        <v>0</v>
      </c>
      <c r="BL148" s="62">
        <f t="shared" si="12"/>
        <v>0</v>
      </c>
      <c r="BM148" s="33">
        <v>23.71</v>
      </c>
      <c r="BN148" s="9">
        <v>0</v>
      </c>
      <c r="BO148" s="11" t="s">
        <v>5689</v>
      </c>
      <c r="BP148" s="11" t="s">
        <v>5690</v>
      </c>
      <c r="BQ148" s="11" t="s">
        <v>4460</v>
      </c>
      <c r="BR148" s="11" t="s">
        <v>5691</v>
      </c>
      <c r="BS148" s="11" t="s">
        <v>5552</v>
      </c>
      <c r="BT148" s="11" t="s">
        <v>5692</v>
      </c>
      <c r="BU148" s="11" t="s">
        <v>4838</v>
      </c>
      <c r="BV148" s="11" t="s">
        <v>4839</v>
      </c>
      <c r="BW148" s="11" t="s">
        <v>5693</v>
      </c>
      <c r="BX148" s="11" t="s">
        <v>5694</v>
      </c>
      <c r="BY148" s="11">
        <v>0</v>
      </c>
      <c r="BZ148" s="11">
        <v>0</v>
      </c>
      <c r="CA148" s="11">
        <v>0</v>
      </c>
      <c r="CB148" s="11">
        <v>0</v>
      </c>
      <c r="CC148" s="11">
        <v>0</v>
      </c>
      <c r="CD148" s="13">
        <v>0</v>
      </c>
    </row>
    <row r="149" spans="1:82" hidden="1" x14ac:dyDescent="0.25">
      <c r="A149" s="72" t="s">
        <v>3625</v>
      </c>
      <c r="B149" s="11" t="s">
        <v>1395</v>
      </c>
      <c r="C149" s="11" t="s">
        <v>1396</v>
      </c>
      <c r="D149" s="11" t="s">
        <v>3495</v>
      </c>
      <c r="E149" s="11" t="s">
        <v>3495</v>
      </c>
      <c r="F149" s="11" t="s">
        <v>64</v>
      </c>
      <c r="G149" s="11" t="s">
        <v>3495</v>
      </c>
      <c r="H149" s="11" t="s">
        <v>2330</v>
      </c>
      <c r="I149" s="11" t="s">
        <v>1397</v>
      </c>
      <c r="J149" s="11" t="s">
        <v>2691</v>
      </c>
      <c r="K149" s="11">
        <v>264.43</v>
      </c>
      <c r="L149" s="11" t="s">
        <v>67</v>
      </c>
      <c r="M149" s="11" t="s">
        <v>3402</v>
      </c>
      <c r="N149" s="11" t="s">
        <v>69</v>
      </c>
      <c r="O149" s="12">
        <v>43173.762974537036</v>
      </c>
      <c r="P149" s="12">
        <v>45365.762974537036</v>
      </c>
      <c r="Q149" s="11" t="s">
        <v>70</v>
      </c>
      <c r="R149" s="12">
        <v>45365</v>
      </c>
      <c r="S149" s="11" t="s">
        <v>71</v>
      </c>
      <c r="T149" s="11" t="s">
        <v>104</v>
      </c>
      <c r="U149" s="11" t="s">
        <v>3387</v>
      </c>
      <c r="V149" s="11" t="s">
        <v>3387</v>
      </c>
      <c r="W149" s="11" t="s">
        <v>74</v>
      </c>
      <c r="X149" s="11" t="s">
        <v>106</v>
      </c>
      <c r="Y149" s="11" t="s">
        <v>1624</v>
      </c>
      <c r="Z149" s="11" t="s">
        <v>3626</v>
      </c>
      <c r="AA149" s="11" t="s">
        <v>3627</v>
      </c>
      <c r="AB149" s="12"/>
      <c r="AC149" s="12"/>
      <c r="AD149" s="11"/>
      <c r="AE149" s="11" t="s">
        <v>78</v>
      </c>
      <c r="AF149" s="11" t="s">
        <v>78</v>
      </c>
      <c r="AG149" s="12"/>
      <c r="AH149" s="11" t="s">
        <v>78</v>
      </c>
      <c r="AI149" s="11" t="s">
        <v>78</v>
      </c>
      <c r="AJ149" s="11" t="b">
        <v>0</v>
      </c>
      <c r="AK149" s="11" t="s">
        <v>3999</v>
      </c>
      <c r="AL149" s="11" t="b">
        <v>0</v>
      </c>
      <c r="AM149" s="11" t="b">
        <v>0</v>
      </c>
      <c r="AN149" s="11" t="b">
        <v>0</v>
      </c>
      <c r="AO149" s="11" t="b">
        <v>0</v>
      </c>
      <c r="AP149" s="11" t="b">
        <v>0</v>
      </c>
      <c r="AQ149" s="11" t="s">
        <v>84</v>
      </c>
      <c r="AR149" s="11" t="b">
        <v>0</v>
      </c>
      <c r="AS149" s="11" t="s">
        <v>1700</v>
      </c>
      <c r="AT149" s="11" t="s">
        <v>78</v>
      </c>
      <c r="AU149" s="11" t="s">
        <v>78</v>
      </c>
      <c r="AV149" s="12">
        <v>43185</v>
      </c>
      <c r="AW149" s="11" t="s">
        <v>85</v>
      </c>
      <c r="AX149" s="11" t="s">
        <v>86</v>
      </c>
      <c r="AY149" s="11" t="s">
        <v>87</v>
      </c>
      <c r="AZ149" s="11" t="b">
        <v>0</v>
      </c>
      <c r="BA149" s="11">
        <v>2</v>
      </c>
      <c r="BB149" s="11">
        <v>2</v>
      </c>
      <c r="BC149" s="28">
        <v>269.04000000000002</v>
      </c>
      <c r="BD149" s="11">
        <v>0</v>
      </c>
      <c r="BE149" s="28"/>
      <c r="BF149" s="54">
        <v>0</v>
      </c>
      <c r="BG149" s="28">
        <v>0</v>
      </c>
      <c r="BH149" s="28">
        <v>264.43</v>
      </c>
      <c r="BI149" s="28">
        <v>264.43</v>
      </c>
      <c r="BJ149" s="28">
        <v>303.27</v>
      </c>
      <c r="BK149" s="30">
        <f t="shared" si="11"/>
        <v>0</v>
      </c>
      <c r="BL149" s="62">
        <f t="shared" si="12"/>
        <v>0</v>
      </c>
      <c r="BM149" s="28">
        <v>66.11</v>
      </c>
      <c r="BN149" s="13">
        <v>0</v>
      </c>
      <c r="BO149" s="7" t="s">
        <v>5689</v>
      </c>
      <c r="BP149" s="7" t="s">
        <v>5690</v>
      </c>
      <c r="BQ149" s="7" t="s">
        <v>4460</v>
      </c>
      <c r="BR149" s="7" t="s">
        <v>5691</v>
      </c>
      <c r="BS149" s="7" t="s">
        <v>5552</v>
      </c>
      <c r="BT149" s="7" t="s">
        <v>5692</v>
      </c>
      <c r="BU149" s="7" t="s">
        <v>4838</v>
      </c>
      <c r="BV149" s="7" t="s">
        <v>4839</v>
      </c>
      <c r="BW149" s="7" t="s">
        <v>5693</v>
      </c>
      <c r="BX149" s="7" t="s">
        <v>5694</v>
      </c>
      <c r="BY149" s="7">
        <v>0</v>
      </c>
      <c r="BZ149" s="7">
        <v>0</v>
      </c>
      <c r="CA149" s="7">
        <v>0</v>
      </c>
      <c r="CB149" s="7">
        <v>0</v>
      </c>
      <c r="CC149" s="7">
        <v>0</v>
      </c>
      <c r="CD149" s="9">
        <v>0</v>
      </c>
    </row>
    <row r="150" spans="1:82" hidden="1" x14ac:dyDescent="0.25">
      <c r="A150" s="73" t="s">
        <v>1595</v>
      </c>
      <c r="B150" s="7" t="s">
        <v>1395</v>
      </c>
      <c r="C150" s="7" t="s">
        <v>1396</v>
      </c>
      <c r="D150" s="7" t="s">
        <v>1596</v>
      </c>
      <c r="E150" s="7" t="s">
        <v>1596</v>
      </c>
      <c r="F150" s="7" t="s">
        <v>64</v>
      </c>
      <c r="G150" s="7" t="s">
        <v>1596</v>
      </c>
      <c r="H150" s="7" t="s">
        <v>281</v>
      </c>
      <c r="I150" s="7" t="s">
        <v>1397</v>
      </c>
      <c r="J150" s="7" t="s">
        <v>1406</v>
      </c>
      <c r="K150" s="7">
        <v>331.08</v>
      </c>
      <c r="L150" s="7" t="s">
        <v>67</v>
      </c>
      <c r="M150" s="7" t="s">
        <v>68</v>
      </c>
      <c r="N150" s="7" t="s">
        <v>69</v>
      </c>
      <c r="O150" s="8">
        <v>42317.418414351851</v>
      </c>
      <c r="P150" s="8">
        <v>45239.418414351851</v>
      </c>
      <c r="Q150" s="7" t="s">
        <v>70</v>
      </c>
      <c r="R150" s="8">
        <v>45239</v>
      </c>
      <c r="S150" s="7" t="s">
        <v>71</v>
      </c>
      <c r="T150" s="7" t="s">
        <v>104</v>
      </c>
      <c r="U150" s="7" t="s">
        <v>73</v>
      </c>
      <c r="V150" s="7" t="s">
        <v>73</v>
      </c>
      <c r="W150" s="7" t="s">
        <v>314</v>
      </c>
      <c r="X150" s="7" t="s">
        <v>106</v>
      </c>
      <c r="Y150" s="7" t="s">
        <v>1398</v>
      </c>
      <c r="Z150" s="7" t="s">
        <v>1597</v>
      </c>
      <c r="AA150" s="7" t="s">
        <v>78</v>
      </c>
      <c r="AB150" s="8"/>
      <c r="AC150" s="8"/>
      <c r="AD150" s="7"/>
      <c r="AE150" s="7" t="s">
        <v>78</v>
      </c>
      <c r="AF150" s="7" t="s">
        <v>78</v>
      </c>
      <c r="AG150" s="8"/>
      <c r="AH150" s="7" t="s">
        <v>78</v>
      </c>
      <c r="AI150" s="7" t="s">
        <v>78</v>
      </c>
      <c r="AJ150" s="7" t="b">
        <v>0</v>
      </c>
      <c r="AK150" s="7" t="s">
        <v>1598</v>
      </c>
      <c r="AL150" s="7" t="b">
        <v>0</v>
      </c>
      <c r="AM150" s="7" t="b">
        <v>0</v>
      </c>
      <c r="AN150" s="7" t="b">
        <v>0</v>
      </c>
      <c r="AO150" s="7" t="b">
        <v>0</v>
      </c>
      <c r="AP150" s="7" t="b">
        <v>0</v>
      </c>
      <c r="AQ150" s="7" t="s">
        <v>84</v>
      </c>
      <c r="AR150" s="7" t="b">
        <v>0</v>
      </c>
      <c r="AS150" s="7" t="s">
        <v>317</v>
      </c>
      <c r="AT150" s="7" t="s">
        <v>78</v>
      </c>
      <c r="AU150" s="7" t="s">
        <v>78</v>
      </c>
      <c r="AV150" s="8">
        <v>42328</v>
      </c>
      <c r="AW150" s="7" t="s">
        <v>85</v>
      </c>
      <c r="AX150" s="7" t="s">
        <v>86</v>
      </c>
      <c r="AY150" s="7" t="s">
        <v>87</v>
      </c>
      <c r="AZ150" s="7" t="b">
        <v>0</v>
      </c>
      <c r="BA150" s="7">
        <v>1</v>
      </c>
      <c r="BB150" s="7">
        <v>1</v>
      </c>
      <c r="BC150" s="33">
        <v>370.26</v>
      </c>
      <c r="BD150" s="7">
        <v>1</v>
      </c>
      <c r="BE150" s="33">
        <v>370.26</v>
      </c>
      <c r="BF150" s="55">
        <v>1</v>
      </c>
      <c r="BG150" s="33">
        <v>370.26</v>
      </c>
      <c r="BH150" s="33">
        <v>331.08</v>
      </c>
      <c r="BI150" s="33">
        <v>331.08</v>
      </c>
      <c r="BJ150" s="33">
        <v>382.82</v>
      </c>
      <c r="BK150" s="30">
        <f t="shared" si="11"/>
        <v>0</v>
      </c>
      <c r="BL150" s="62">
        <f t="shared" si="12"/>
        <v>0</v>
      </c>
      <c r="BM150" s="33">
        <v>91.05</v>
      </c>
      <c r="BN150" s="9">
        <v>0</v>
      </c>
      <c r="BO150" s="7" t="s">
        <v>5223</v>
      </c>
      <c r="BP150" s="7" t="s">
        <v>5224</v>
      </c>
      <c r="BQ150" s="7" t="s">
        <v>4101</v>
      </c>
      <c r="BR150" s="7" t="s">
        <v>504</v>
      </c>
      <c r="BS150" s="7" t="s">
        <v>4412</v>
      </c>
      <c r="BT150" s="7" t="s">
        <v>5225</v>
      </c>
      <c r="BU150" s="7" t="s">
        <v>5226</v>
      </c>
      <c r="BV150" s="7" t="s">
        <v>5227</v>
      </c>
      <c r="BW150" s="7" t="s">
        <v>5228</v>
      </c>
      <c r="BX150" s="7" t="s">
        <v>4123</v>
      </c>
      <c r="BY150" s="7">
        <v>0</v>
      </c>
      <c r="BZ150" s="7">
        <v>0</v>
      </c>
      <c r="CA150" s="7">
        <v>0</v>
      </c>
      <c r="CB150" s="7">
        <v>0</v>
      </c>
      <c r="CC150" s="7">
        <v>0</v>
      </c>
      <c r="CD150" s="9">
        <v>0</v>
      </c>
    </row>
    <row r="151" spans="1:82" hidden="1" x14ac:dyDescent="0.25">
      <c r="A151" s="73" t="s">
        <v>3462</v>
      </c>
      <c r="B151" s="7" t="s">
        <v>1395</v>
      </c>
      <c r="C151" s="7" t="s">
        <v>1396</v>
      </c>
      <c r="D151" s="7" t="s">
        <v>3410</v>
      </c>
      <c r="E151" s="7" t="s">
        <v>3410</v>
      </c>
      <c r="F151" s="7" t="s">
        <v>64</v>
      </c>
      <c r="G151" s="7" t="s">
        <v>3410</v>
      </c>
      <c r="H151" s="7" t="s">
        <v>296</v>
      </c>
      <c r="I151" s="7" t="s">
        <v>1397</v>
      </c>
      <c r="J151" s="7" t="s">
        <v>2205</v>
      </c>
      <c r="K151" s="7">
        <v>787.1</v>
      </c>
      <c r="L151" s="7" t="s">
        <v>67</v>
      </c>
      <c r="M151" s="7" t="s">
        <v>3402</v>
      </c>
      <c r="N151" s="7" t="s">
        <v>69</v>
      </c>
      <c r="O151" s="8">
        <v>44244.618263888886</v>
      </c>
      <c r="P151" s="8">
        <v>45339.506597222222</v>
      </c>
      <c r="Q151" s="7" t="s">
        <v>70</v>
      </c>
      <c r="R151" s="8">
        <v>45339</v>
      </c>
      <c r="S151" s="7" t="s">
        <v>71</v>
      </c>
      <c r="T151" s="7" t="s">
        <v>72</v>
      </c>
      <c r="U151" s="7" t="s">
        <v>3387</v>
      </c>
      <c r="V151" s="7" t="s">
        <v>3387</v>
      </c>
      <c r="W151" s="7" t="s">
        <v>287</v>
      </c>
      <c r="X151" s="7" t="s">
        <v>106</v>
      </c>
      <c r="Y151" s="7" t="s">
        <v>1421</v>
      </c>
      <c r="Z151" s="7" t="s">
        <v>3463</v>
      </c>
      <c r="AA151" s="7" t="s">
        <v>78</v>
      </c>
      <c r="AB151" s="8"/>
      <c r="AC151" s="8"/>
      <c r="AD151" s="7"/>
      <c r="AE151" s="7" t="s">
        <v>78</v>
      </c>
      <c r="AF151" s="7" t="s">
        <v>78</v>
      </c>
      <c r="AG151" s="8"/>
      <c r="AH151" s="7" t="s">
        <v>3464</v>
      </c>
      <c r="AI151" s="7" t="s">
        <v>78</v>
      </c>
      <c r="AJ151" s="7" t="b">
        <v>0</v>
      </c>
      <c r="AK151" s="7" t="s">
        <v>4060</v>
      </c>
      <c r="AL151" s="7" t="b">
        <v>0</v>
      </c>
      <c r="AM151" s="7" t="b">
        <v>0</v>
      </c>
      <c r="AN151" s="7" t="b">
        <v>0</v>
      </c>
      <c r="AO151" s="7" t="b">
        <v>0</v>
      </c>
      <c r="AP151" s="7" t="b">
        <v>0</v>
      </c>
      <c r="AQ151" s="7" t="s">
        <v>84</v>
      </c>
      <c r="AR151" s="7" t="b">
        <v>0</v>
      </c>
      <c r="AS151" s="7" t="s">
        <v>78</v>
      </c>
      <c r="AT151" s="7" t="s">
        <v>78</v>
      </c>
      <c r="AU151" s="7" t="s">
        <v>78</v>
      </c>
      <c r="AV151" s="8">
        <v>44263</v>
      </c>
      <c r="AW151" s="7" t="s">
        <v>85</v>
      </c>
      <c r="AX151" s="7" t="s">
        <v>86</v>
      </c>
      <c r="AY151" s="7" t="s">
        <v>87</v>
      </c>
      <c r="AZ151" s="7" t="b">
        <v>0</v>
      </c>
      <c r="BA151" s="7">
        <v>1</v>
      </c>
      <c r="BB151" s="7">
        <v>1</v>
      </c>
      <c r="BC151" s="33">
        <v>500</v>
      </c>
      <c r="BD151" s="7">
        <v>0</v>
      </c>
      <c r="BE151" s="33"/>
      <c r="BF151" s="55">
        <v>0</v>
      </c>
      <c r="BG151" s="33">
        <v>0</v>
      </c>
      <c r="BH151" s="33">
        <v>787.1</v>
      </c>
      <c r="BI151" s="33">
        <v>787.1</v>
      </c>
      <c r="BJ151" s="33">
        <v>923.74</v>
      </c>
      <c r="BK151" s="30">
        <f t="shared" si="11"/>
        <v>0</v>
      </c>
      <c r="BL151" s="62">
        <f t="shared" si="12"/>
        <v>0</v>
      </c>
      <c r="BM151" s="33">
        <v>196.78</v>
      </c>
      <c r="BN151" s="9">
        <v>0</v>
      </c>
      <c r="BO151" s="7" t="s">
        <v>4410</v>
      </c>
      <c r="BP151" s="7" t="s">
        <v>4411</v>
      </c>
      <c r="BQ151" s="7" t="s">
        <v>4101</v>
      </c>
      <c r="BR151" s="7" t="s">
        <v>504</v>
      </c>
      <c r="BS151" s="7" t="s">
        <v>4412</v>
      </c>
      <c r="BT151" s="7" t="s">
        <v>4413</v>
      </c>
      <c r="BU151" s="7" t="s">
        <v>4414</v>
      </c>
      <c r="BV151" s="7" t="s">
        <v>4415</v>
      </c>
      <c r="BW151" s="7" t="s">
        <v>4416</v>
      </c>
      <c r="BX151" s="7" t="s">
        <v>4417</v>
      </c>
      <c r="BY151" s="7">
        <v>0</v>
      </c>
      <c r="BZ151" s="7">
        <v>0</v>
      </c>
      <c r="CA151" s="7">
        <v>0</v>
      </c>
      <c r="CB151" s="7">
        <v>0</v>
      </c>
      <c r="CC151" s="7">
        <v>1</v>
      </c>
      <c r="CD151" s="9">
        <v>0</v>
      </c>
    </row>
    <row r="152" spans="1:82" hidden="1" x14ac:dyDescent="0.25">
      <c r="A152" s="73" t="s">
        <v>3446</v>
      </c>
      <c r="B152" s="7" t="s">
        <v>1174</v>
      </c>
      <c r="C152" s="7" t="s">
        <v>1175</v>
      </c>
      <c r="D152" s="7" t="s">
        <v>3410</v>
      </c>
      <c r="E152" s="7" t="s">
        <v>3410</v>
      </c>
      <c r="F152" s="7" t="s">
        <v>64</v>
      </c>
      <c r="G152" s="7" t="s">
        <v>3410</v>
      </c>
      <c r="H152" s="7" t="s">
        <v>281</v>
      </c>
      <c r="I152" s="7" t="s">
        <v>1176</v>
      </c>
      <c r="J152" s="7" t="s">
        <v>1177</v>
      </c>
      <c r="K152" s="7">
        <v>1463.86</v>
      </c>
      <c r="L152" s="7" t="s">
        <v>67</v>
      </c>
      <c r="M152" s="7" t="s">
        <v>3402</v>
      </c>
      <c r="N152" s="7" t="s">
        <v>69</v>
      </c>
      <c r="O152" s="8">
        <v>40909</v>
      </c>
      <c r="P152" s="8">
        <v>45292</v>
      </c>
      <c r="Q152" s="7" t="s">
        <v>70</v>
      </c>
      <c r="R152" s="8">
        <v>45292</v>
      </c>
      <c r="S152" s="7" t="s">
        <v>71</v>
      </c>
      <c r="T152" s="7" t="s">
        <v>72</v>
      </c>
      <c r="U152" s="7" t="s">
        <v>3387</v>
      </c>
      <c r="V152" s="7" t="s">
        <v>3387</v>
      </c>
      <c r="W152" s="7" t="s">
        <v>74</v>
      </c>
      <c r="X152" s="7" t="s">
        <v>106</v>
      </c>
      <c r="Y152" s="7" t="s">
        <v>1178</v>
      </c>
      <c r="Z152" s="7" t="s">
        <v>3447</v>
      </c>
      <c r="AA152" s="7" t="s">
        <v>78</v>
      </c>
      <c r="AB152" s="8"/>
      <c r="AC152" s="8"/>
      <c r="AD152" s="7"/>
      <c r="AE152" s="7" t="s">
        <v>78</v>
      </c>
      <c r="AF152" s="7" t="s">
        <v>78</v>
      </c>
      <c r="AG152" s="8"/>
      <c r="AH152" s="7" t="s">
        <v>3448</v>
      </c>
      <c r="AI152" s="7" t="s">
        <v>78</v>
      </c>
      <c r="AJ152" s="7" t="b">
        <v>0</v>
      </c>
      <c r="AK152" s="7" t="s">
        <v>3948</v>
      </c>
      <c r="AL152" s="7" t="b">
        <v>0</v>
      </c>
      <c r="AM152" s="7" t="b">
        <v>0</v>
      </c>
      <c r="AN152" s="7" t="b">
        <v>0</v>
      </c>
      <c r="AO152" s="7" t="b">
        <v>0</v>
      </c>
      <c r="AP152" s="7" t="b">
        <v>0</v>
      </c>
      <c r="AQ152" s="7" t="s">
        <v>84</v>
      </c>
      <c r="AR152" s="7" t="b">
        <v>0</v>
      </c>
      <c r="AS152" s="7" t="s">
        <v>1182</v>
      </c>
      <c r="AT152" s="7" t="s">
        <v>78</v>
      </c>
      <c r="AU152" s="7" t="s">
        <v>78</v>
      </c>
      <c r="AV152" s="8">
        <v>40941</v>
      </c>
      <c r="AW152" s="7" t="s">
        <v>85</v>
      </c>
      <c r="AX152" s="7" t="s">
        <v>86</v>
      </c>
      <c r="AY152" s="7" t="s">
        <v>87</v>
      </c>
      <c r="AZ152" s="7" t="b">
        <v>0</v>
      </c>
      <c r="BA152" s="7">
        <v>0</v>
      </c>
      <c r="BB152" s="7">
        <v>0</v>
      </c>
      <c r="BC152" s="33"/>
      <c r="BD152" s="7">
        <v>0</v>
      </c>
      <c r="BE152" s="33"/>
      <c r="BF152" s="55">
        <v>0</v>
      </c>
      <c r="BG152" s="33">
        <v>0</v>
      </c>
      <c r="BH152" s="33">
        <v>1463.86</v>
      </c>
      <c r="BI152" s="33">
        <v>1463.86</v>
      </c>
      <c r="BJ152" s="33">
        <v>1483.6</v>
      </c>
      <c r="BK152" s="30">
        <f t="shared" si="11"/>
        <v>0</v>
      </c>
      <c r="BL152" s="62">
        <f t="shared" si="12"/>
        <v>0</v>
      </c>
      <c r="BM152" s="33">
        <v>311.08</v>
      </c>
      <c r="BN152" s="9">
        <v>0</v>
      </c>
      <c r="BO152" s="11" t="s">
        <v>4410</v>
      </c>
      <c r="BP152" s="11" t="s">
        <v>4411</v>
      </c>
      <c r="BQ152" s="11" t="s">
        <v>4101</v>
      </c>
      <c r="BR152" s="11" t="s">
        <v>504</v>
      </c>
      <c r="BS152" s="11" t="s">
        <v>4412</v>
      </c>
      <c r="BT152" s="11" t="s">
        <v>4413</v>
      </c>
      <c r="BU152" s="11" t="s">
        <v>4414</v>
      </c>
      <c r="BV152" s="11" t="s">
        <v>4415</v>
      </c>
      <c r="BW152" s="11" t="s">
        <v>4416</v>
      </c>
      <c r="BX152" s="11" t="s">
        <v>4417</v>
      </c>
      <c r="BY152" s="11">
        <v>0</v>
      </c>
      <c r="BZ152" s="11">
        <v>0</v>
      </c>
      <c r="CA152" s="11">
        <v>0</v>
      </c>
      <c r="CB152" s="11">
        <v>0</v>
      </c>
      <c r="CC152" s="11">
        <v>0</v>
      </c>
      <c r="CD152" s="13">
        <v>0</v>
      </c>
    </row>
    <row r="153" spans="1:82" hidden="1" x14ac:dyDescent="0.25">
      <c r="A153" s="73" t="s">
        <v>1715</v>
      </c>
      <c r="B153" s="7" t="s">
        <v>1395</v>
      </c>
      <c r="C153" s="7" t="s">
        <v>1396</v>
      </c>
      <c r="D153" s="7" t="s">
        <v>1716</v>
      </c>
      <c r="E153" s="7" t="s">
        <v>1716</v>
      </c>
      <c r="F153" s="7" t="s">
        <v>64</v>
      </c>
      <c r="G153" s="7" t="s">
        <v>1716</v>
      </c>
      <c r="H153" s="7" t="s">
        <v>281</v>
      </c>
      <c r="I153" s="7" t="s">
        <v>1397</v>
      </c>
      <c r="J153" s="7" t="s">
        <v>1406</v>
      </c>
      <c r="K153" s="7">
        <v>244.41</v>
      </c>
      <c r="L153" s="7" t="s">
        <v>67</v>
      </c>
      <c r="M153" s="7" t="s">
        <v>68</v>
      </c>
      <c r="N153" s="7" t="s">
        <v>69</v>
      </c>
      <c r="O153" s="8">
        <v>43714.522557870368</v>
      </c>
      <c r="P153" s="8">
        <v>45541.618807870371</v>
      </c>
      <c r="Q153" s="7" t="s">
        <v>70</v>
      </c>
      <c r="R153" s="8">
        <v>45541</v>
      </c>
      <c r="S153" s="7" t="s">
        <v>71</v>
      </c>
      <c r="T153" s="7" t="s">
        <v>104</v>
      </c>
      <c r="U153" s="7" t="s">
        <v>73</v>
      </c>
      <c r="V153" s="7" t="s">
        <v>73</v>
      </c>
      <c r="W153" s="7" t="s">
        <v>287</v>
      </c>
      <c r="X153" s="7" t="s">
        <v>106</v>
      </c>
      <c r="Y153" s="7" t="s">
        <v>1398</v>
      </c>
      <c r="Z153" s="7" t="s">
        <v>1717</v>
      </c>
      <c r="AA153" s="7" t="s">
        <v>78</v>
      </c>
      <c r="AB153" s="8"/>
      <c r="AC153" s="8"/>
      <c r="AD153" s="7"/>
      <c r="AE153" s="7" t="s">
        <v>78</v>
      </c>
      <c r="AF153" s="7" t="s">
        <v>78</v>
      </c>
      <c r="AG153" s="8"/>
      <c r="AH153" s="7" t="s">
        <v>1718</v>
      </c>
      <c r="AI153" s="7" t="s">
        <v>78</v>
      </c>
      <c r="AJ153" s="7" t="b">
        <v>0</v>
      </c>
      <c r="AK153" s="7" t="s">
        <v>1719</v>
      </c>
      <c r="AL153" s="7" t="b">
        <v>0</v>
      </c>
      <c r="AM153" s="7" t="b">
        <v>0</v>
      </c>
      <c r="AN153" s="7" t="b">
        <v>0</v>
      </c>
      <c r="AO153" s="7" t="b">
        <v>0</v>
      </c>
      <c r="AP153" s="7" t="b">
        <v>0</v>
      </c>
      <c r="AQ153" s="7" t="s">
        <v>84</v>
      </c>
      <c r="AR153" s="7" t="b">
        <v>0</v>
      </c>
      <c r="AS153" s="7" t="s">
        <v>317</v>
      </c>
      <c r="AT153" s="7" t="s">
        <v>78</v>
      </c>
      <c r="AU153" s="7" t="s">
        <v>78</v>
      </c>
      <c r="AV153" s="8">
        <v>43706</v>
      </c>
      <c r="AW153" s="7" t="s">
        <v>85</v>
      </c>
      <c r="AX153" s="7" t="s">
        <v>86</v>
      </c>
      <c r="AY153" s="7" t="s">
        <v>87</v>
      </c>
      <c r="AZ153" s="7" t="b">
        <v>0</v>
      </c>
      <c r="BA153" s="7">
        <v>1</v>
      </c>
      <c r="BB153" s="7">
        <v>1</v>
      </c>
      <c r="BC153" s="33">
        <v>65.05</v>
      </c>
      <c r="BD153" s="7">
        <v>0</v>
      </c>
      <c r="BE153" s="33"/>
      <c r="BF153" s="55">
        <v>0</v>
      </c>
      <c r="BG153" s="33">
        <v>0</v>
      </c>
      <c r="BH153" s="33">
        <v>244.41</v>
      </c>
      <c r="BI153" s="33">
        <v>244.41</v>
      </c>
      <c r="BJ153" s="33">
        <v>279.68</v>
      </c>
      <c r="BK153" s="30">
        <f t="shared" si="11"/>
        <v>0</v>
      </c>
      <c r="BL153" s="62">
        <f t="shared" si="12"/>
        <v>0</v>
      </c>
      <c r="BM153" s="33">
        <v>67.19</v>
      </c>
      <c r="BN153" s="9">
        <v>0</v>
      </c>
      <c r="BO153" s="7" t="s">
        <v>6084</v>
      </c>
      <c r="BP153" s="7" t="s">
        <v>6085</v>
      </c>
      <c r="BQ153" s="7" t="s">
        <v>4101</v>
      </c>
      <c r="BR153" s="7" t="s">
        <v>504</v>
      </c>
      <c r="BS153" s="7" t="s">
        <v>4203</v>
      </c>
      <c r="BT153" s="7" t="s">
        <v>4110</v>
      </c>
      <c r="BU153" s="7" t="s">
        <v>6086</v>
      </c>
      <c r="BV153" s="7" t="s">
        <v>6087</v>
      </c>
      <c r="BW153" s="7" t="s">
        <v>6088</v>
      </c>
      <c r="BX153" s="7" t="s">
        <v>4138</v>
      </c>
      <c r="BY153" s="7">
        <v>1</v>
      </c>
      <c r="BZ153" s="7">
        <v>0</v>
      </c>
      <c r="CA153" s="7">
        <v>0</v>
      </c>
      <c r="CB153" s="7">
        <v>0</v>
      </c>
      <c r="CC153" s="7">
        <v>0</v>
      </c>
      <c r="CD153" s="9">
        <v>0</v>
      </c>
    </row>
    <row r="154" spans="1:82" hidden="1" x14ac:dyDescent="0.25">
      <c r="A154" s="73" t="s">
        <v>2624</v>
      </c>
      <c r="B154" s="7" t="s">
        <v>1395</v>
      </c>
      <c r="C154" s="7" t="s">
        <v>1396</v>
      </c>
      <c r="D154" s="7" t="s">
        <v>2625</v>
      </c>
      <c r="E154" s="7" t="s">
        <v>2625</v>
      </c>
      <c r="F154" s="7" t="s">
        <v>64</v>
      </c>
      <c r="G154" s="7" t="s">
        <v>2625</v>
      </c>
      <c r="H154" s="7" t="s">
        <v>2330</v>
      </c>
      <c r="I154" s="7" t="s">
        <v>1397</v>
      </c>
      <c r="J154" s="7"/>
      <c r="K154" s="7">
        <v>285.85000000000002</v>
      </c>
      <c r="L154" s="7" t="s">
        <v>67</v>
      </c>
      <c r="M154" s="7" t="s">
        <v>68</v>
      </c>
      <c r="N154" s="7" t="s">
        <v>69</v>
      </c>
      <c r="O154" s="8">
        <v>41453.702939814815</v>
      </c>
      <c r="P154" s="8">
        <v>45471.702939814815</v>
      </c>
      <c r="Q154" s="7" t="s">
        <v>70</v>
      </c>
      <c r="R154" s="8">
        <v>45471</v>
      </c>
      <c r="S154" s="7" t="s">
        <v>71</v>
      </c>
      <c r="T154" s="7" t="s">
        <v>104</v>
      </c>
      <c r="U154" s="7" t="s">
        <v>73</v>
      </c>
      <c r="V154" s="7" t="s">
        <v>73</v>
      </c>
      <c r="W154" s="7" t="s">
        <v>135</v>
      </c>
      <c r="X154" s="7" t="s">
        <v>106</v>
      </c>
      <c r="Y154" s="7" t="s">
        <v>1624</v>
      </c>
      <c r="Z154" s="7" t="s">
        <v>2626</v>
      </c>
      <c r="AA154" s="7" t="s">
        <v>2627</v>
      </c>
      <c r="AB154" s="8"/>
      <c r="AC154" s="8"/>
      <c r="AD154" s="7"/>
      <c r="AE154" s="7" t="s">
        <v>78</v>
      </c>
      <c r="AF154" s="7" t="s">
        <v>78</v>
      </c>
      <c r="AG154" s="8"/>
      <c r="AH154" s="7" t="s">
        <v>78</v>
      </c>
      <c r="AI154" s="7" t="s">
        <v>78</v>
      </c>
      <c r="AJ154" s="7" t="b">
        <v>0</v>
      </c>
      <c r="AK154" s="7" t="s">
        <v>2628</v>
      </c>
      <c r="AL154" s="7" t="b">
        <v>0</v>
      </c>
      <c r="AM154" s="7" t="b">
        <v>0</v>
      </c>
      <c r="AN154" s="7" t="b">
        <v>0</v>
      </c>
      <c r="AO154" s="7" t="b">
        <v>0</v>
      </c>
      <c r="AP154" s="7" t="b">
        <v>0</v>
      </c>
      <c r="AQ154" s="7" t="s">
        <v>84</v>
      </c>
      <c r="AR154" s="7" t="b">
        <v>0</v>
      </c>
      <c r="AS154" s="7" t="s">
        <v>1700</v>
      </c>
      <c r="AT154" s="7" t="s">
        <v>78</v>
      </c>
      <c r="AU154" s="7" t="s">
        <v>78</v>
      </c>
      <c r="AV154" s="8">
        <v>41458</v>
      </c>
      <c r="AW154" s="7" t="s">
        <v>85</v>
      </c>
      <c r="AX154" s="7" t="s">
        <v>86</v>
      </c>
      <c r="AY154" s="7" t="s">
        <v>87</v>
      </c>
      <c r="AZ154" s="7" t="b">
        <v>0</v>
      </c>
      <c r="BA154" s="7">
        <v>1</v>
      </c>
      <c r="BB154" s="7">
        <v>1</v>
      </c>
      <c r="BC154" s="33">
        <v>42.35</v>
      </c>
      <c r="BD154" s="7">
        <v>0</v>
      </c>
      <c r="BE154" s="33"/>
      <c r="BF154" s="55">
        <v>0</v>
      </c>
      <c r="BG154" s="33">
        <v>0</v>
      </c>
      <c r="BH154" s="33">
        <v>285.85000000000002</v>
      </c>
      <c r="BI154" s="33">
        <v>285.85000000000002</v>
      </c>
      <c r="BJ154" s="33">
        <v>332.91</v>
      </c>
      <c r="BK154" s="30">
        <f t="shared" si="11"/>
        <v>0</v>
      </c>
      <c r="BL154" s="62">
        <f t="shared" si="12"/>
        <v>0</v>
      </c>
      <c r="BM154" s="33">
        <v>71.459999999999994</v>
      </c>
      <c r="BN154" s="9">
        <v>0</v>
      </c>
      <c r="BO154" s="7" t="s">
        <v>4591</v>
      </c>
      <c r="BP154" s="7" t="s">
        <v>4592</v>
      </c>
      <c r="BQ154" s="7" t="s">
        <v>4101</v>
      </c>
      <c r="BR154" s="7" t="s">
        <v>504</v>
      </c>
      <c r="BS154" s="7" t="s">
        <v>4133</v>
      </c>
      <c r="BT154" s="7" t="s">
        <v>4593</v>
      </c>
      <c r="BU154" s="7" t="s">
        <v>4594</v>
      </c>
      <c r="BV154" s="7" t="s">
        <v>4595</v>
      </c>
      <c r="BW154" s="7" t="s">
        <v>4596</v>
      </c>
      <c r="BX154" s="7" t="s">
        <v>4138</v>
      </c>
      <c r="BY154" s="7">
        <v>0</v>
      </c>
      <c r="BZ154" s="7">
        <v>0</v>
      </c>
      <c r="CA154" s="7">
        <v>0</v>
      </c>
      <c r="CB154" s="7">
        <v>0</v>
      </c>
      <c r="CC154" s="7">
        <v>0</v>
      </c>
      <c r="CD154" s="9">
        <v>0</v>
      </c>
    </row>
    <row r="155" spans="1:82" hidden="1" x14ac:dyDescent="0.25">
      <c r="A155" s="73" t="s">
        <v>799</v>
      </c>
      <c r="B155" s="7" t="s">
        <v>61</v>
      </c>
      <c r="C155" s="7" t="s">
        <v>62</v>
      </c>
      <c r="D155" s="7" t="s">
        <v>619</v>
      </c>
      <c r="E155" s="7" t="s">
        <v>619</v>
      </c>
      <c r="F155" s="7" t="s">
        <v>64</v>
      </c>
      <c r="G155" s="7" t="s">
        <v>619</v>
      </c>
      <c r="H155" s="7" t="s">
        <v>281</v>
      </c>
      <c r="I155" s="7" t="s">
        <v>66</v>
      </c>
      <c r="J155" s="7" t="s">
        <v>282</v>
      </c>
      <c r="K155" s="7">
        <v>253.11</v>
      </c>
      <c r="L155" s="7" t="s">
        <v>67</v>
      </c>
      <c r="M155" s="7" t="s">
        <v>68</v>
      </c>
      <c r="N155" s="7" t="s">
        <v>69</v>
      </c>
      <c r="O155" s="8">
        <v>44930.739178240743</v>
      </c>
      <c r="P155" s="8">
        <v>45295.31391203704</v>
      </c>
      <c r="Q155" s="7" t="s">
        <v>70</v>
      </c>
      <c r="R155" s="8">
        <v>45295</v>
      </c>
      <c r="S155" s="7" t="s">
        <v>71</v>
      </c>
      <c r="T155" s="7" t="s">
        <v>104</v>
      </c>
      <c r="U155" s="7" t="s">
        <v>73</v>
      </c>
      <c r="V155" s="7" t="s">
        <v>73</v>
      </c>
      <c r="W155" s="7" t="s">
        <v>287</v>
      </c>
      <c r="X155" s="7" t="s">
        <v>75</v>
      </c>
      <c r="Y155" s="7" t="s">
        <v>122</v>
      </c>
      <c r="Z155" s="7" t="s">
        <v>800</v>
      </c>
      <c r="AA155" s="7" t="s">
        <v>78</v>
      </c>
      <c r="AB155" s="8"/>
      <c r="AC155" s="8"/>
      <c r="AD155" s="7"/>
      <c r="AE155" s="7" t="s">
        <v>78</v>
      </c>
      <c r="AF155" s="7" t="s">
        <v>78</v>
      </c>
      <c r="AG155" s="8"/>
      <c r="AH155" s="7" t="s">
        <v>801</v>
      </c>
      <c r="AI155" s="7" t="s">
        <v>78</v>
      </c>
      <c r="AJ155" s="7" t="b">
        <v>0</v>
      </c>
      <c r="AK155" s="7" t="s">
        <v>802</v>
      </c>
      <c r="AL155" s="7" t="b">
        <v>0</v>
      </c>
      <c r="AM155" s="7" t="b">
        <v>0</v>
      </c>
      <c r="AN155" s="7" t="b">
        <v>0</v>
      </c>
      <c r="AO155" s="7" t="b">
        <v>0</v>
      </c>
      <c r="AP155" s="7" t="b">
        <v>0</v>
      </c>
      <c r="AQ155" s="7" t="s">
        <v>84</v>
      </c>
      <c r="AR155" s="7" t="b">
        <v>0</v>
      </c>
      <c r="AS155" s="7" t="s">
        <v>710</v>
      </c>
      <c r="AT155" s="7" t="s">
        <v>78</v>
      </c>
      <c r="AU155" s="7" t="s">
        <v>78</v>
      </c>
      <c r="AV155" s="8">
        <v>44922</v>
      </c>
      <c r="AW155" s="7" t="s">
        <v>85</v>
      </c>
      <c r="AX155" s="7" t="s">
        <v>86</v>
      </c>
      <c r="AY155" s="7" t="s">
        <v>87</v>
      </c>
      <c r="AZ155" s="7" t="b">
        <v>0</v>
      </c>
      <c r="BA155" s="7">
        <v>0</v>
      </c>
      <c r="BB155" s="7">
        <v>0</v>
      </c>
      <c r="BC155" s="33"/>
      <c r="BD155" s="7">
        <v>0</v>
      </c>
      <c r="BE155" s="33"/>
      <c r="BF155" s="55">
        <v>0</v>
      </c>
      <c r="BG155" s="33">
        <v>0</v>
      </c>
      <c r="BH155" s="33">
        <v>253.11</v>
      </c>
      <c r="BI155" s="33">
        <v>253.11</v>
      </c>
      <c r="BJ155" s="33">
        <v>278.18</v>
      </c>
      <c r="BK155" s="30">
        <f t="shared" si="11"/>
        <v>0</v>
      </c>
      <c r="BL155" s="62">
        <f t="shared" si="12"/>
        <v>0</v>
      </c>
      <c r="BM155" s="33">
        <v>60.74</v>
      </c>
      <c r="BN155" s="9">
        <v>0</v>
      </c>
      <c r="BO155" s="7" t="s">
        <v>6763</v>
      </c>
      <c r="BP155" s="7" t="s">
        <v>6764</v>
      </c>
      <c r="BQ155" s="7" t="s">
        <v>4101</v>
      </c>
      <c r="BR155" s="7" t="s">
        <v>504</v>
      </c>
      <c r="BS155" s="7" t="s">
        <v>4203</v>
      </c>
      <c r="BT155" s="7" t="s">
        <v>6765</v>
      </c>
      <c r="BU155" s="7" t="s">
        <v>6311</v>
      </c>
      <c r="BV155" s="7" t="s">
        <v>6312</v>
      </c>
      <c r="BW155" s="7" t="s">
        <v>6766</v>
      </c>
      <c r="BX155" s="7" t="s">
        <v>4123</v>
      </c>
      <c r="BY155" s="7">
        <v>0</v>
      </c>
      <c r="BZ155" s="7">
        <v>0</v>
      </c>
      <c r="CA155" s="7">
        <v>0</v>
      </c>
      <c r="CB155" s="7">
        <v>0</v>
      </c>
      <c r="CC155" s="7">
        <v>0</v>
      </c>
      <c r="CD155" s="9">
        <v>0</v>
      </c>
    </row>
    <row r="156" spans="1:82" hidden="1" x14ac:dyDescent="0.25">
      <c r="A156" s="73" t="s">
        <v>2791</v>
      </c>
      <c r="B156" s="7" t="s">
        <v>1395</v>
      </c>
      <c r="C156" s="7" t="s">
        <v>1396</v>
      </c>
      <c r="D156" s="7" t="s">
        <v>2792</v>
      </c>
      <c r="E156" s="7" t="s">
        <v>2793</v>
      </c>
      <c r="F156" s="7" t="s">
        <v>64</v>
      </c>
      <c r="G156" s="7" t="s">
        <v>2793</v>
      </c>
      <c r="H156" s="7" t="s">
        <v>2330</v>
      </c>
      <c r="I156" s="7" t="s">
        <v>1397</v>
      </c>
      <c r="J156" s="7" t="s">
        <v>2691</v>
      </c>
      <c r="K156" s="7">
        <v>282.98</v>
      </c>
      <c r="L156" s="7" t="s">
        <v>67</v>
      </c>
      <c r="M156" s="7" t="s">
        <v>68</v>
      </c>
      <c r="N156" s="7" t="s">
        <v>69</v>
      </c>
      <c r="O156" s="8">
        <v>42603.538032407407</v>
      </c>
      <c r="P156" s="8">
        <v>45525.538032407407</v>
      </c>
      <c r="Q156" s="7" t="s">
        <v>70</v>
      </c>
      <c r="R156" s="8">
        <v>45525</v>
      </c>
      <c r="S156" s="7" t="s">
        <v>71</v>
      </c>
      <c r="T156" s="7" t="s">
        <v>104</v>
      </c>
      <c r="U156" s="7" t="s">
        <v>73</v>
      </c>
      <c r="V156" s="7" t="s">
        <v>73</v>
      </c>
      <c r="W156" s="7" t="s">
        <v>74</v>
      </c>
      <c r="X156" s="7" t="s">
        <v>106</v>
      </c>
      <c r="Y156" s="7" t="s">
        <v>1398</v>
      </c>
      <c r="Z156" s="7" t="s">
        <v>1412</v>
      </c>
      <c r="AA156" s="7" t="s">
        <v>2794</v>
      </c>
      <c r="AB156" s="8"/>
      <c r="AC156" s="8"/>
      <c r="AD156" s="7"/>
      <c r="AE156" s="7" t="s">
        <v>78</v>
      </c>
      <c r="AF156" s="7" t="s">
        <v>78</v>
      </c>
      <c r="AG156" s="8"/>
      <c r="AH156" s="7" t="s">
        <v>2795</v>
      </c>
      <c r="AI156" s="7" t="s">
        <v>78</v>
      </c>
      <c r="AJ156" s="7" t="b">
        <v>0</v>
      </c>
      <c r="AK156" s="7" t="s">
        <v>2796</v>
      </c>
      <c r="AL156" s="7" t="b">
        <v>0</v>
      </c>
      <c r="AM156" s="7" t="b">
        <v>0</v>
      </c>
      <c r="AN156" s="7" t="b">
        <v>0</v>
      </c>
      <c r="AO156" s="7" t="b">
        <v>0</v>
      </c>
      <c r="AP156" s="7" t="b">
        <v>0</v>
      </c>
      <c r="AQ156" s="7" t="s">
        <v>84</v>
      </c>
      <c r="AR156" s="7" t="b">
        <v>0</v>
      </c>
      <c r="AS156" s="7" t="s">
        <v>2351</v>
      </c>
      <c r="AT156" s="7" t="s">
        <v>78</v>
      </c>
      <c r="AU156" s="7" t="s">
        <v>78</v>
      </c>
      <c r="AV156" s="8">
        <v>42683</v>
      </c>
      <c r="AW156" s="7" t="s">
        <v>85</v>
      </c>
      <c r="AX156" s="7" t="s">
        <v>86</v>
      </c>
      <c r="AY156" s="7" t="s">
        <v>87</v>
      </c>
      <c r="AZ156" s="7" t="b">
        <v>0</v>
      </c>
      <c r="BA156" s="7">
        <v>5</v>
      </c>
      <c r="BB156" s="7">
        <v>3</v>
      </c>
      <c r="BC156" s="33">
        <v>2721.9</v>
      </c>
      <c r="BD156" s="7">
        <v>1</v>
      </c>
      <c r="BE156" s="33">
        <v>2428.38</v>
      </c>
      <c r="BF156" s="55">
        <v>1</v>
      </c>
      <c r="BG156" s="33">
        <v>2428.38</v>
      </c>
      <c r="BH156" s="33">
        <v>282.98</v>
      </c>
      <c r="BI156" s="33">
        <v>282.98</v>
      </c>
      <c r="BJ156" s="33">
        <v>328.82</v>
      </c>
      <c r="BK156" s="30">
        <f t="shared" si="11"/>
        <v>0</v>
      </c>
      <c r="BL156" s="62">
        <f t="shared" si="12"/>
        <v>0</v>
      </c>
      <c r="BM156" s="33">
        <v>70.739999999999995</v>
      </c>
      <c r="BN156" s="9">
        <v>0</v>
      </c>
      <c r="BO156" s="11" t="s">
        <v>5403</v>
      </c>
      <c r="BP156" s="11" t="s">
        <v>5404</v>
      </c>
      <c r="BQ156" s="11" t="s">
        <v>4316</v>
      </c>
      <c r="BR156" s="11" t="s">
        <v>5405</v>
      </c>
      <c r="BS156" s="11" t="s">
        <v>5406</v>
      </c>
      <c r="BT156" s="11" t="s">
        <v>4110</v>
      </c>
      <c r="BU156" s="11" t="s">
        <v>5407</v>
      </c>
      <c r="BV156" s="11" t="s">
        <v>5408</v>
      </c>
      <c r="BW156" s="11" t="s">
        <v>5409</v>
      </c>
      <c r="BX156" s="11" t="s">
        <v>4145</v>
      </c>
      <c r="BY156" s="11">
        <v>0</v>
      </c>
      <c r="BZ156" s="11">
        <v>0</v>
      </c>
      <c r="CA156" s="11">
        <v>1</v>
      </c>
      <c r="CB156" s="11">
        <v>0</v>
      </c>
      <c r="CC156" s="11">
        <v>0</v>
      </c>
      <c r="CD156" s="13">
        <v>0</v>
      </c>
    </row>
    <row r="157" spans="1:82" hidden="1" x14ac:dyDescent="0.25">
      <c r="A157" s="72" t="s">
        <v>3289</v>
      </c>
      <c r="B157" s="11" t="s">
        <v>2271</v>
      </c>
      <c r="C157" s="11" t="s">
        <v>2272</v>
      </c>
      <c r="D157" s="11" t="s">
        <v>1217</v>
      </c>
      <c r="E157" s="11" t="s">
        <v>1217</v>
      </c>
      <c r="F157" s="11" t="s">
        <v>64</v>
      </c>
      <c r="G157" s="11" t="s">
        <v>1217</v>
      </c>
      <c r="H157" s="11" t="s">
        <v>2330</v>
      </c>
      <c r="I157" s="11" t="s">
        <v>2274</v>
      </c>
      <c r="J157" s="11" t="s">
        <v>3286</v>
      </c>
      <c r="K157" s="11">
        <v>338.26</v>
      </c>
      <c r="L157" s="11" t="s">
        <v>67</v>
      </c>
      <c r="M157" s="11" t="s">
        <v>68</v>
      </c>
      <c r="N157" s="11" t="s">
        <v>69</v>
      </c>
      <c r="O157" s="12">
        <v>40884.613819444443</v>
      </c>
      <c r="P157" s="12">
        <v>45267.613819444443</v>
      </c>
      <c r="Q157" s="11" t="s">
        <v>70</v>
      </c>
      <c r="R157" s="12">
        <v>45267</v>
      </c>
      <c r="S157" s="11" t="s">
        <v>71</v>
      </c>
      <c r="T157" s="11" t="s">
        <v>104</v>
      </c>
      <c r="U157" s="11" t="s">
        <v>73</v>
      </c>
      <c r="V157" s="11" t="s">
        <v>73</v>
      </c>
      <c r="W157" s="11" t="s">
        <v>151</v>
      </c>
      <c r="X157" s="11" t="s">
        <v>106</v>
      </c>
      <c r="Y157" s="11" t="s">
        <v>2276</v>
      </c>
      <c r="Z157" s="11" t="s">
        <v>3290</v>
      </c>
      <c r="AA157" s="11" t="s">
        <v>78</v>
      </c>
      <c r="AB157" s="12"/>
      <c r="AC157" s="12"/>
      <c r="AD157" s="11"/>
      <c r="AE157" s="11" t="s">
        <v>78</v>
      </c>
      <c r="AF157" s="11" t="s">
        <v>78</v>
      </c>
      <c r="AG157" s="12"/>
      <c r="AH157" s="11" t="s">
        <v>78</v>
      </c>
      <c r="AI157" s="11" t="s">
        <v>78</v>
      </c>
      <c r="AJ157" s="11" t="b">
        <v>0</v>
      </c>
      <c r="AK157" s="11" t="s">
        <v>3291</v>
      </c>
      <c r="AL157" s="11" t="b">
        <v>0</v>
      </c>
      <c r="AM157" s="11" t="b">
        <v>0</v>
      </c>
      <c r="AN157" s="11" t="b">
        <v>0</v>
      </c>
      <c r="AO157" s="11" t="b">
        <v>0</v>
      </c>
      <c r="AP157" s="11" t="b">
        <v>0</v>
      </c>
      <c r="AQ157" s="11" t="s">
        <v>84</v>
      </c>
      <c r="AR157" s="11" t="b">
        <v>0</v>
      </c>
      <c r="AS157" s="11" t="s">
        <v>2351</v>
      </c>
      <c r="AT157" s="11" t="s">
        <v>78</v>
      </c>
      <c r="AU157" s="11" t="s">
        <v>78</v>
      </c>
      <c r="AV157" s="12">
        <v>40947</v>
      </c>
      <c r="AW157" s="11" t="s">
        <v>85</v>
      </c>
      <c r="AX157" s="11" t="s">
        <v>86</v>
      </c>
      <c r="AY157" s="11" t="s">
        <v>87</v>
      </c>
      <c r="AZ157" s="11" t="b">
        <v>0</v>
      </c>
      <c r="BA157" s="11">
        <v>0</v>
      </c>
      <c r="BB157" s="11">
        <v>0</v>
      </c>
      <c r="BC157" s="28"/>
      <c r="BD157" s="11">
        <v>0</v>
      </c>
      <c r="BE157" s="28"/>
      <c r="BF157" s="54">
        <v>0</v>
      </c>
      <c r="BG157" s="28">
        <v>0</v>
      </c>
      <c r="BH157" s="28">
        <v>338.26</v>
      </c>
      <c r="BI157" s="28">
        <v>338.26</v>
      </c>
      <c r="BJ157" s="28">
        <v>365.82</v>
      </c>
      <c r="BK157" s="30">
        <f t="shared" si="11"/>
        <v>0</v>
      </c>
      <c r="BL157" s="62">
        <f t="shared" si="12"/>
        <v>0</v>
      </c>
      <c r="BM157" s="28">
        <v>67.650000000000006</v>
      </c>
      <c r="BN157" s="13">
        <v>0</v>
      </c>
      <c r="BO157" s="11" t="s">
        <v>4399</v>
      </c>
      <c r="BP157" s="11" t="s">
        <v>4400</v>
      </c>
      <c r="BQ157" s="11" t="s">
        <v>4101</v>
      </c>
      <c r="BR157" s="11" t="s">
        <v>504</v>
      </c>
      <c r="BS157" s="11" t="s">
        <v>4148</v>
      </c>
      <c r="BT157" s="11" t="s">
        <v>4401</v>
      </c>
      <c r="BU157" s="11" t="s">
        <v>4402</v>
      </c>
      <c r="BV157" s="11" t="s">
        <v>4403</v>
      </c>
      <c r="BW157" s="11" t="s">
        <v>4404</v>
      </c>
      <c r="BX157" s="11" t="s">
        <v>4106</v>
      </c>
      <c r="BY157" s="11">
        <v>0</v>
      </c>
      <c r="BZ157" s="11">
        <v>0</v>
      </c>
      <c r="CA157" s="11">
        <v>0</v>
      </c>
      <c r="CB157" s="11">
        <v>0</v>
      </c>
      <c r="CC157" s="11">
        <v>0</v>
      </c>
      <c r="CD157" s="13">
        <v>0</v>
      </c>
    </row>
    <row r="158" spans="1:82" hidden="1" x14ac:dyDescent="0.25">
      <c r="A158" s="72" t="s">
        <v>1216</v>
      </c>
      <c r="B158" s="11" t="s">
        <v>1174</v>
      </c>
      <c r="C158" s="11" t="s">
        <v>1175</v>
      </c>
      <c r="D158" s="11" t="s">
        <v>1217</v>
      </c>
      <c r="E158" s="11" t="s">
        <v>1217</v>
      </c>
      <c r="F158" s="11" t="s">
        <v>64</v>
      </c>
      <c r="G158" s="11" t="s">
        <v>1217</v>
      </c>
      <c r="H158" s="11" t="s">
        <v>281</v>
      </c>
      <c r="I158" s="11" t="s">
        <v>1176</v>
      </c>
      <c r="J158" s="11" t="s">
        <v>1177</v>
      </c>
      <c r="K158" s="11">
        <v>838.2</v>
      </c>
      <c r="L158" s="11" t="s">
        <v>67</v>
      </c>
      <c r="M158" s="11" t="s">
        <v>68</v>
      </c>
      <c r="N158" s="11" t="s">
        <v>69</v>
      </c>
      <c r="O158" s="12">
        <v>41617.438715277778</v>
      </c>
      <c r="P158" s="12">
        <v>45269.438715277778</v>
      </c>
      <c r="Q158" s="11" t="s">
        <v>70</v>
      </c>
      <c r="R158" s="12">
        <v>45269</v>
      </c>
      <c r="S158" s="11" t="s">
        <v>71</v>
      </c>
      <c r="T158" s="11" t="s">
        <v>104</v>
      </c>
      <c r="U158" s="11" t="s">
        <v>73</v>
      </c>
      <c r="V158" s="11" t="s">
        <v>73</v>
      </c>
      <c r="W158" s="11" t="s">
        <v>74</v>
      </c>
      <c r="X158" s="11" t="s">
        <v>106</v>
      </c>
      <c r="Y158" s="11" t="s">
        <v>1178</v>
      </c>
      <c r="Z158" s="11" t="s">
        <v>1218</v>
      </c>
      <c r="AA158" s="11" t="s">
        <v>78</v>
      </c>
      <c r="AB158" s="12"/>
      <c r="AC158" s="12"/>
      <c r="AD158" s="11"/>
      <c r="AE158" s="11" t="s">
        <v>78</v>
      </c>
      <c r="AF158" s="11" t="s">
        <v>78</v>
      </c>
      <c r="AG158" s="12"/>
      <c r="AH158" s="11" t="s">
        <v>1219</v>
      </c>
      <c r="AI158" s="11" t="s">
        <v>78</v>
      </c>
      <c r="AJ158" s="11" t="b">
        <v>0</v>
      </c>
      <c r="AK158" s="11" t="s">
        <v>1220</v>
      </c>
      <c r="AL158" s="11" t="b">
        <v>0</v>
      </c>
      <c r="AM158" s="11" t="b">
        <v>0</v>
      </c>
      <c r="AN158" s="11" t="b">
        <v>0</v>
      </c>
      <c r="AO158" s="11" t="b">
        <v>0</v>
      </c>
      <c r="AP158" s="11" t="b">
        <v>0</v>
      </c>
      <c r="AQ158" s="11" t="s">
        <v>84</v>
      </c>
      <c r="AR158" s="11" t="b">
        <v>0</v>
      </c>
      <c r="AS158" s="11" t="s">
        <v>1210</v>
      </c>
      <c r="AT158" s="11" t="s">
        <v>78</v>
      </c>
      <c r="AU158" s="11" t="s">
        <v>78</v>
      </c>
      <c r="AV158" s="12">
        <v>41621</v>
      </c>
      <c r="AW158" s="11" t="s">
        <v>85</v>
      </c>
      <c r="AX158" s="11" t="s">
        <v>86</v>
      </c>
      <c r="AY158" s="11" t="s">
        <v>87</v>
      </c>
      <c r="AZ158" s="11" t="b">
        <v>0</v>
      </c>
      <c r="BA158" s="11">
        <v>0</v>
      </c>
      <c r="BB158" s="11">
        <v>0</v>
      </c>
      <c r="BC158" s="28"/>
      <c r="BD158" s="11">
        <v>0</v>
      </c>
      <c r="BE158" s="28"/>
      <c r="BF158" s="54">
        <v>0</v>
      </c>
      <c r="BG158" s="28">
        <v>0</v>
      </c>
      <c r="BH158" s="28">
        <v>838.2</v>
      </c>
      <c r="BI158" s="28">
        <v>838.2</v>
      </c>
      <c r="BJ158" s="28">
        <v>838.38</v>
      </c>
      <c r="BK158" s="30">
        <f t="shared" si="11"/>
        <v>0</v>
      </c>
      <c r="BL158" s="62">
        <f t="shared" si="12"/>
        <v>0</v>
      </c>
      <c r="BM158" s="28">
        <v>167.64</v>
      </c>
      <c r="BN158" s="13">
        <v>0</v>
      </c>
      <c r="BO158" s="7" t="s">
        <v>4399</v>
      </c>
      <c r="BP158" s="7" t="s">
        <v>4400</v>
      </c>
      <c r="BQ158" s="7" t="s">
        <v>4101</v>
      </c>
      <c r="BR158" s="7" t="s">
        <v>504</v>
      </c>
      <c r="BS158" s="7" t="s">
        <v>4148</v>
      </c>
      <c r="BT158" s="7" t="s">
        <v>4401</v>
      </c>
      <c r="BU158" s="7" t="s">
        <v>4402</v>
      </c>
      <c r="BV158" s="7" t="s">
        <v>4403</v>
      </c>
      <c r="BW158" s="7" t="s">
        <v>4404</v>
      </c>
      <c r="BX158" s="7" t="s">
        <v>4106</v>
      </c>
      <c r="BY158" s="7">
        <v>0</v>
      </c>
      <c r="BZ158" s="7">
        <v>0</v>
      </c>
      <c r="CA158" s="7">
        <v>0</v>
      </c>
      <c r="CB158" s="7">
        <v>0</v>
      </c>
      <c r="CC158" s="7">
        <v>0</v>
      </c>
      <c r="CD158" s="9">
        <v>0</v>
      </c>
    </row>
    <row r="159" spans="1:82" hidden="1" x14ac:dyDescent="0.25">
      <c r="A159" s="73" t="s">
        <v>3074</v>
      </c>
      <c r="B159" s="7" t="s">
        <v>1395</v>
      </c>
      <c r="C159" s="7" t="s">
        <v>1396</v>
      </c>
      <c r="D159" s="7" t="s">
        <v>3075</v>
      </c>
      <c r="E159" s="7" t="s">
        <v>3075</v>
      </c>
      <c r="F159" s="7" t="s">
        <v>64</v>
      </c>
      <c r="G159" s="7" t="s">
        <v>3075</v>
      </c>
      <c r="H159" s="7" t="s">
        <v>2330</v>
      </c>
      <c r="I159" s="7" t="s">
        <v>1397</v>
      </c>
      <c r="J159" s="7" t="s">
        <v>2691</v>
      </c>
      <c r="K159" s="7">
        <v>254.18</v>
      </c>
      <c r="L159" s="7" t="s">
        <v>67</v>
      </c>
      <c r="M159" s="7" t="s">
        <v>68</v>
      </c>
      <c r="N159" s="7" t="s">
        <v>69</v>
      </c>
      <c r="O159" s="8">
        <v>44035.582476851851</v>
      </c>
      <c r="P159" s="8">
        <v>45496.550995370373</v>
      </c>
      <c r="Q159" s="7" t="s">
        <v>70</v>
      </c>
      <c r="R159" s="8">
        <v>45314</v>
      </c>
      <c r="S159" s="7" t="s">
        <v>71</v>
      </c>
      <c r="T159" s="7" t="s">
        <v>72</v>
      </c>
      <c r="U159" s="7" t="s">
        <v>73</v>
      </c>
      <c r="V159" s="7" t="s">
        <v>73</v>
      </c>
      <c r="W159" s="7" t="s">
        <v>92</v>
      </c>
      <c r="X159" s="7" t="s">
        <v>106</v>
      </c>
      <c r="Y159" s="7" t="s">
        <v>2756</v>
      </c>
      <c r="Z159" s="7" t="s">
        <v>3076</v>
      </c>
      <c r="AA159" s="7" t="s">
        <v>504</v>
      </c>
      <c r="AB159" s="8"/>
      <c r="AC159" s="8"/>
      <c r="AD159" s="7"/>
      <c r="AE159" s="7" t="s">
        <v>78</v>
      </c>
      <c r="AF159" s="7" t="s">
        <v>78</v>
      </c>
      <c r="AG159" s="8"/>
      <c r="AH159" s="7" t="s">
        <v>3077</v>
      </c>
      <c r="AI159" s="7" t="s">
        <v>78</v>
      </c>
      <c r="AJ159" s="7" t="b">
        <v>0</v>
      </c>
      <c r="AK159" s="7" t="s">
        <v>3078</v>
      </c>
      <c r="AL159" s="7" t="b">
        <v>0</v>
      </c>
      <c r="AM159" s="7" t="b">
        <v>0</v>
      </c>
      <c r="AN159" s="7" t="b">
        <v>0</v>
      </c>
      <c r="AO159" s="7" t="b">
        <v>0</v>
      </c>
      <c r="AP159" s="7" t="b">
        <v>0</v>
      </c>
      <c r="AQ159" s="7" t="s">
        <v>84</v>
      </c>
      <c r="AR159" s="7" t="b">
        <v>0</v>
      </c>
      <c r="AS159" s="7" t="s">
        <v>1700</v>
      </c>
      <c r="AT159" s="7" t="s">
        <v>78</v>
      </c>
      <c r="AU159" s="7" t="s">
        <v>78</v>
      </c>
      <c r="AV159" s="8">
        <v>44014</v>
      </c>
      <c r="AW159" s="7" t="s">
        <v>85</v>
      </c>
      <c r="AX159" s="7" t="s">
        <v>86</v>
      </c>
      <c r="AY159" s="7" t="s">
        <v>87</v>
      </c>
      <c r="AZ159" s="7" t="b">
        <v>0</v>
      </c>
      <c r="BA159" s="7">
        <v>0</v>
      </c>
      <c r="BB159" s="7">
        <v>0</v>
      </c>
      <c r="BC159" s="33"/>
      <c r="BD159" s="7">
        <v>0</v>
      </c>
      <c r="BE159" s="33"/>
      <c r="BF159" s="55">
        <v>0</v>
      </c>
      <c r="BG159" s="33">
        <v>0</v>
      </c>
      <c r="BH159" s="33">
        <v>254.18</v>
      </c>
      <c r="BI159" s="33">
        <v>241.59</v>
      </c>
      <c r="BJ159" s="33">
        <v>276.43</v>
      </c>
      <c r="BK159" s="30">
        <f t="shared" si="11"/>
        <v>12.590000000000003</v>
      </c>
      <c r="BL159" s="62">
        <f t="shared" si="12"/>
        <v>4.9531827838539627E-2</v>
      </c>
      <c r="BM159" s="33">
        <v>60.4</v>
      </c>
      <c r="BN159" s="9">
        <v>0</v>
      </c>
      <c r="BO159" s="11" t="s">
        <v>6254</v>
      </c>
      <c r="BP159" s="11" t="s">
        <v>6255</v>
      </c>
      <c r="BQ159" s="11" t="s">
        <v>4101</v>
      </c>
      <c r="BR159" s="11" t="s">
        <v>6256</v>
      </c>
      <c r="BS159" s="11" t="s">
        <v>4203</v>
      </c>
      <c r="BT159" s="11" t="s">
        <v>6257</v>
      </c>
      <c r="BU159" s="11" t="s">
        <v>6258</v>
      </c>
      <c r="BV159" s="11" t="s">
        <v>6259</v>
      </c>
      <c r="BW159" s="11" t="s">
        <v>6260</v>
      </c>
      <c r="BX159" s="11" t="s">
        <v>4138</v>
      </c>
      <c r="BY159" s="11">
        <v>0</v>
      </c>
      <c r="BZ159" s="11">
        <v>0</v>
      </c>
      <c r="CA159" s="11">
        <v>0</v>
      </c>
      <c r="CB159" s="11">
        <v>0</v>
      </c>
      <c r="CC159" s="11">
        <v>0</v>
      </c>
      <c r="CD159" s="13">
        <v>0</v>
      </c>
    </row>
    <row r="160" spans="1:82" hidden="1" x14ac:dyDescent="0.25">
      <c r="A160" s="72" t="s">
        <v>2209</v>
      </c>
      <c r="B160" s="11" t="s">
        <v>2188</v>
      </c>
      <c r="C160" s="11" t="s">
        <v>2189</v>
      </c>
      <c r="D160" s="11" t="s">
        <v>2210</v>
      </c>
      <c r="E160" s="11" t="s">
        <v>1684</v>
      </c>
      <c r="F160" s="11" t="s">
        <v>64</v>
      </c>
      <c r="G160" s="11" t="s">
        <v>1684</v>
      </c>
      <c r="H160" s="11" t="s">
        <v>281</v>
      </c>
      <c r="I160" s="11" t="s">
        <v>2191</v>
      </c>
      <c r="J160" s="11" t="s">
        <v>2197</v>
      </c>
      <c r="K160" s="11">
        <v>20</v>
      </c>
      <c r="L160" s="11" t="s">
        <v>67</v>
      </c>
      <c r="M160" s="11" t="s">
        <v>68</v>
      </c>
      <c r="N160" s="11" t="s">
        <v>69</v>
      </c>
      <c r="O160" s="12">
        <v>44856.533495370371</v>
      </c>
      <c r="P160" s="12">
        <v>45587.600972222222</v>
      </c>
      <c r="Q160" s="11" t="s">
        <v>70</v>
      </c>
      <c r="R160" s="12">
        <v>45587</v>
      </c>
      <c r="S160" s="11" t="s">
        <v>71</v>
      </c>
      <c r="T160" s="11" t="s">
        <v>104</v>
      </c>
      <c r="U160" s="11" t="s">
        <v>73</v>
      </c>
      <c r="V160" s="11" t="s">
        <v>73</v>
      </c>
      <c r="W160" s="11" t="s">
        <v>105</v>
      </c>
      <c r="X160" s="11" t="s">
        <v>106</v>
      </c>
      <c r="Y160" s="11" t="s">
        <v>2192</v>
      </c>
      <c r="Z160" s="11" t="s">
        <v>2211</v>
      </c>
      <c r="AA160" s="11" t="s">
        <v>78</v>
      </c>
      <c r="AB160" s="12"/>
      <c r="AC160" s="12"/>
      <c r="AD160" s="11"/>
      <c r="AE160" s="11" t="s">
        <v>78</v>
      </c>
      <c r="AF160" s="11" t="s">
        <v>78</v>
      </c>
      <c r="AG160" s="12"/>
      <c r="AH160" s="11" t="s">
        <v>2212</v>
      </c>
      <c r="AI160" s="11" t="s">
        <v>78</v>
      </c>
      <c r="AJ160" s="11" t="b">
        <v>0</v>
      </c>
      <c r="AK160" s="11" t="s">
        <v>2213</v>
      </c>
      <c r="AL160" s="11" t="b">
        <v>0</v>
      </c>
      <c r="AM160" s="11" t="b">
        <v>0</v>
      </c>
      <c r="AN160" s="11" t="b">
        <v>0</v>
      </c>
      <c r="AO160" s="11" t="b">
        <v>0</v>
      </c>
      <c r="AP160" s="11" t="b">
        <v>0</v>
      </c>
      <c r="AQ160" s="11" t="s">
        <v>84</v>
      </c>
      <c r="AR160" s="11" t="b">
        <v>0</v>
      </c>
      <c r="AS160" s="11" t="s">
        <v>710</v>
      </c>
      <c r="AT160" s="11" t="s">
        <v>78</v>
      </c>
      <c r="AU160" s="11" t="s">
        <v>78</v>
      </c>
      <c r="AV160" s="12">
        <v>44824</v>
      </c>
      <c r="AW160" s="11" t="s">
        <v>85</v>
      </c>
      <c r="AX160" s="11" t="s">
        <v>86</v>
      </c>
      <c r="AY160" s="11" t="s">
        <v>87</v>
      </c>
      <c r="AZ160" s="11" t="b">
        <v>0</v>
      </c>
      <c r="BA160" s="11">
        <v>0</v>
      </c>
      <c r="BB160" s="11">
        <v>0</v>
      </c>
      <c r="BC160" s="25"/>
      <c r="BD160" s="11">
        <v>0</v>
      </c>
      <c r="BE160" s="25"/>
      <c r="BF160" s="54">
        <v>0</v>
      </c>
      <c r="BG160" s="25">
        <v>0</v>
      </c>
      <c r="BH160" s="25">
        <v>20</v>
      </c>
      <c r="BI160" s="28">
        <v>20</v>
      </c>
      <c r="BJ160" s="28">
        <v>21.63</v>
      </c>
      <c r="BK160" s="30">
        <f t="shared" si="11"/>
        <v>0</v>
      </c>
      <c r="BL160" s="62">
        <f t="shared" si="12"/>
        <v>0</v>
      </c>
      <c r="BM160" s="28">
        <v>4.5999999999999996</v>
      </c>
      <c r="BN160" s="13">
        <v>0</v>
      </c>
      <c r="BO160" s="11" t="s">
        <v>6625</v>
      </c>
      <c r="BP160" s="11" t="s">
        <v>6626</v>
      </c>
      <c r="BQ160" s="11" t="s">
        <v>4101</v>
      </c>
      <c r="BR160" s="11" t="s">
        <v>504</v>
      </c>
      <c r="BS160" s="11" t="s">
        <v>4177</v>
      </c>
      <c r="BT160" s="11" t="s">
        <v>4337</v>
      </c>
      <c r="BU160" s="11" t="s">
        <v>6627</v>
      </c>
      <c r="BV160" s="11" t="s">
        <v>6307</v>
      </c>
      <c r="BW160" s="11" t="s">
        <v>6628</v>
      </c>
      <c r="BX160" s="11" t="s">
        <v>4138</v>
      </c>
      <c r="BY160" s="11">
        <v>0</v>
      </c>
      <c r="BZ160" s="11">
        <v>0</v>
      </c>
      <c r="CA160" s="11">
        <v>0</v>
      </c>
      <c r="CB160" s="11">
        <v>0</v>
      </c>
      <c r="CC160" s="11">
        <v>0</v>
      </c>
      <c r="CD160" s="13">
        <v>0</v>
      </c>
    </row>
    <row r="161" spans="1:82" hidden="1" x14ac:dyDescent="0.25">
      <c r="A161" s="73" t="s">
        <v>1394</v>
      </c>
      <c r="B161" s="7" t="s">
        <v>1395</v>
      </c>
      <c r="C161" s="7" t="s">
        <v>1396</v>
      </c>
      <c r="D161" s="7" t="s">
        <v>638</v>
      </c>
      <c r="E161" s="7" t="s">
        <v>638</v>
      </c>
      <c r="F161" s="7" t="s">
        <v>64</v>
      </c>
      <c r="G161" s="7" t="s">
        <v>638</v>
      </c>
      <c r="H161" s="7" t="s">
        <v>281</v>
      </c>
      <c r="I161" s="7" t="s">
        <v>1397</v>
      </c>
      <c r="J161" s="7"/>
      <c r="K161" s="7">
        <v>401</v>
      </c>
      <c r="L161" s="7" t="s">
        <v>67</v>
      </c>
      <c r="M161" s="7" t="s">
        <v>68</v>
      </c>
      <c r="N161" s="7" t="s">
        <v>69</v>
      </c>
      <c r="O161" s="8">
        <v>33696</v>
      </c>
      <c r="P161" s="8">
        <v>45384</v>
      </c>
      <c r="Q161" s="11" t="s">
        <v>70</v>
      </c>
      <c r="R161" s="8">
        <v>45384</v>
      </c>
      <c r="S161" s="7" t="s">
        <v>71</v>
      </c>
      <c r="T161" s="7" t="s">
        <v>104</v>
      </c>
      <c r="U161" s="7" t="s">
        <v>73</v>
      </c>
      <c r="V161" s="7" t="s">
        <v>73</v>
      </c>
      <c r="W161" s="7" t="s">
        <v>74</v>
      </c>
      <c r="X161" s="7" t="s">
        <v>106</v>
      </c>
      <c r="Y161" s="7" t="s">
        <v>1398</v>
      </c>
      <c r="Z161" s="7" t="s">
        <v>1399</v>
      </c>
      <c r="AA161" s="7" t="s">
        <v>78</v>
      </c>
      <c r="AB161" s="8"/>
      <c r="AC161" s="8"/>
      <c r="AD161" s="7"/>
      <c r="AE161" s="7" t="s">
        <v>78</v>
      </c>
      <c r="AF161" s="7" t="s">
        <v>78</v>
      </c>
      <c r="AG161" s="8"/>
      <c r="AH161" s="7" t="s">
        <v>78</v>
      </c>
      <c r="AI161" s="7" t="s">
        <v>78</v>
      </c>
      <c r="AJ161" s="7" t="b">
        <v>1</v>
      </c>
      <c r="AK161" s="7" t="s">
        <v>1400</v>
      </c>
      <c r="AL161" s="7" t="b">
        <v>0</v>
      </c>
      <c r="AM161" s="7" t="b">
        <v>0</v>
      </c>
      <c r="AN161" s="7" t="b">
        <v>0</v>
      </c>
      <c r="AO161" s="7" t="b">
        <v>0</v>
      </c>
      <c r="AP161" s="7" t="b">
        <v>0</v>
      </c>
      <c r="AQ161" s="7" t="s">
        <v>84</v>
      </c>
      <c r="AR161" s="7" t="b">
        <v>0</v>
      </c>
      <c r="AS161" s="7" t="s">
        <v>1233</v>
      </c>
      <c r="AT161" s="7" t="s">
        <v>78</v>
      </c>
      <c r="AU161" s="7" t="s">
        <v>78</v>
      </c>
      <c r="AV161" s="8">
        <v>35851</v>
      </c>
      <c r="AW161" s="7" t="s">
        <v>85</v>
      </c>
      <c r="AX161" s="7" t="s">
        <v>86</v>
      </c>
      <c r="AY161" s="7" t="s">
        <v>87</v>
      </c>
      <c r="AZ161" s="7" t="b">
        <v>0</v>
      </c>
      <c r="BA161" s="7">
        <v>4</v>
      </c>
      <c r="BB161" s="7">
        <v>3</v>
      </c>
      <c r="BC161" s="33">
        <v>748.13</v>
      </c>
      <c r="BD161" s="7">
        <v>0</v>
      </c>
      <c r="BE161" s="33"/>
      <c r="BF161" s="55">
        <v>0</v>
      </c>
      <c r="BG161" s="33">
        <v>0</v>
      </c>
      <c r="BH161" s="33">
        <v>401</v>
      </c>
      <c r="BI161" s="33">
        <v>401</v>
      </c>
      <c r="BJ161" s="33">
        <v>458.15</v>
      </c>
      <c r="BK161" s="30">
        <f t="shared" si="11"/>
        <v>0</v>
      </c>
      <c r="BL161" s="62">
        <f t="shared" si="12"/>
        <v>0</v>
      </c>
      <c r="BM161" s="33">
        <v>110.27</v>
      </c>
      <c r="BN161" s="9">
        <v>0</v>
      </c>
      <c r="BO161" s="11" t="s">
        <v>4131</v>
      </c>
      <c r="BP161" s="11" t="s">
        <v>4132</v>
      </c>
      <c r="BQ161" s="11" t="s">
        <v>4101</v>
      </c>
      <c r="BR161" s="11" t="s">
        <v>504</v>
      </c>
      <c r="BS161" s="11" t="s">
        <v>4133</v>
      </c>
      <c r="BT161" s="11" t="s">
        <v>4134</v>
      </c>
      <c r="BU161" s="11" t="s">
        <v>4135</v>
      </c>
      <c r="BV161" s="11" t="s">
        <v>4136</v>
      </c>
      <c r="BW161" s="11" t="s">
        <v>4137</v>
      </c>
      <c r="BX161" s="11" t="s">
        <v>4138</v>
      </c>
      <c r="BY161" s="11">
        <v>0</v>
      </c>
      <c r="BZ161" s="11">
        <v>0</v>
      </c>
      <c r="CA161" s="11">
        <v>0</v>
      </c>
      <c r="CB161" s="11">
        <v>0</v>
      </c>
      <c r="CC161" s="11">
        <v>0</v>
      </c>
      <c r="CD161" s="13">
        <v>0</v>
      </c>
    </row>
    <row r="162" spans="1:82" hidden="1" x14ac:dyDescent="0.25">
      <c r="A162" s="73" t="s">
        <v>3481</v>
      </c>
      <c r="B162" s="7" t="s">
        <v>2147</v>
      </c>
      <c r="C162" s="7" t="s">
        <v>2148</v>
      </c>
      <c r="D162" s="7" t="s">
        <v>3482</v>
      </c>
      <c r="E162" s="7" t="s">
        <v>3482</v>
      </c>
      <c r="F162" s="7" t="s">
        <v>229</v>
      </c>
      <c r="G162" s="7" t="s">
        <v>3482</v>
      </c>
      <c r="H162" s="7" t="s">
        <v>281</v>
      </c>
      <c r="I162" s="7" t="s">
        <v>2150</v>
      </c>
      <c r="J162" s="7" t="s">
        <v>2148</v>
      </c>
      <c r="K162" s="7">
        <v>714.21</v>
      </c>
      <c r="L162" s="7" t="s">
        <v>67</v>
      </c>
      <c r="M162" s="7" t="s">
        <v>68</v>
      </c>
      <c r="N162" s="7" t="s">
        <v>3418</v>
      </c>
      <c r="O162" s="8">
        <v>43936.799502314818</v>
      </c>
      <c r="P162" s="8">
        <v>45397.799502314818</v>
      </c>
      <c r="Q162" s="7" t="s">
        <v>70</v>
      </c>
      <c r="R162" s="8">
        <v>45397</v>
      </c>
      <c r="S162" s="7" t="s">
        <v>71</v>
      </c>
      <c r="T162" s="7" t="s">
        <v>104</v>
      </c>
      <c r="U162" s="7" t="s">
        <v>3419</v>
      </c>
      <c r="V162" s="7" t="s">
        <v>3419</v>
      </c>
      <c r="W162" s="7" t="s">
        <v>314</v>
      </c>
      <c r="X162" s="7" t="s">
        <v>264</v>
      </c>
      <c r="Y162" s="7" t="s">
        <v>3033</v>
      </c>
      <c r="Z162" s="7" t="s">
        <v>3483</v>
      </c>
      <c r="AA162" s="7" t="s">
        <v>3484</v>
      </c>
      <c r="AB162" s="8"/>
      <c r="AC162" s="8"/>
      <c r="AD162" s="7"/>
      <c r="AE162" s="7" t="s">
        <v>78</v>
      </c>
      <c r="AF162" s="7" t="s">
        <v>78</v>
      </c>
      <c r="AG162" s="8"/>
      <c r="AH162" s="7" t="s">
        <v>78</v>
      </c>
      <c r="AI162" s="7" t="s">
        <v>78</v>
      </c>
      <c r="AJ162" s="7" t="b">
        <v>0</v>
      </c>
      <c r="AK162" s="7" t="s">
        <v>4033</v>
      </c>
      <c r="AL162" s="7" t="b">
        <v>1</v>
      </c>
      <c r="AM162" s="7" t="b">
        <v>0</v>
      </c>
      <c r="AN162" s="7" t="b">
        <v>0</v>
      </c>
      <c r="AO162" s="7" t="b">
        <v>0</v>
      </c>
      <c r="AP162" s="7" t="b">
        <v>0</v>
      </c>
      <c r="AQ162" s="7" t="s">
        <v>84</v>
      </c>
      <c r="AR162" s="7" t="b">
        <v>0</v>
      </c>
      <c r="AS162" s="7" t="s">
        <v>2071</v>
      </c>
      <c r="AT162" s="7" t="s">
        <v>78</v>
      </c>
      <c r="AU162" s="7" t="s">
        <v>78</v>
      </c>
      <c r="AV162" s="8">
        <v>43941</v>
      </c>
      <c r="AW162" s="7" t="s">
        <v>85</v>
      </c>
      <c r="AX162" s="7" t="s">
        <v>86</v>
      </c>
      <c r="AY162" s="7" t="s">
        <v>87</v>
      </c>
      <c r="AZ162" s="7" t="b">
        <v>0</v>
      </c>
      <c r="BA162" s="7">
        <v>0</v>
      </c>
      <c r="BB162" s="7">
        <v>0</v>
      </c>
      <c r="BC162" s="33"/>
      <c r="BD162" s="7">
        <v>0</v>
      </c>
      <c r="BE162" s="33"/>
      <c r="BF162" s="55">
        <v>0</v>
      </c>
      <c r="BG162" s="33">
        <v>0</v>
      </c>
      <c r="BH162" s="33">
        <v>714.21</v>
      </c>
      <c r="BI162" s="33">
        <v>714.21</v>
      </c>
      <c r="BJ162" s="33">
        <v>772.42</v>
      </c>
      <c r="BK162" s="30">
        <f t="shared" si="11"/>
        <v>0</v>
      </c>
      <c r="BL162" s="62">
        <f t="shared" si="12"/>
        <v>0</v>
      </c>
      <c r="BM162" s="33">
        <v>160.69999999999999</v>
      </c>
      <c r="BN162" s="9">
        <v>0</v>
      </c>
      <c r="BO162" s="7" t="s">
        <v>6201</v>
      </c>
      <c r="BP162" s="7" t="s">
        <v>6202</v>
      </c>
      <c r="BQ162" s="7" t="s">
        <v>4707</v>
      </c>
      <c r="BR162" s="7" t="s">
        <v>6203</v>
      </c>
      <c r="BS162" s="7" t="s">
        <v>6204</v>
      </c>
      <c r="BT162" s="7" t="s">
        <v>4110</v>
      </c>
      <c r="BU162" s="7" t="s">
        <v>78</v>
      </c>
      <c r="BV162" s="7" t="s">
        <v>6205</v>
      </c>
      <c r="BW162" s="7" t="s">
        <v>6206</v>
      </c>
      <c r="BX162" s="7" t="s">
        <v>4123</v>
      </c>
      <c r="BY162" s="7">
        <v>0</v>
      </c>
      <c r="BZ162" s="7">
        <v>0</v>
      </c>
      <c r="CA162" s="7">
        <v>0</v>
      </c>
      <c r="CB162" s="7">
        <v>0</v>
      </c>
      <c r="CC162" s="7">
        <v>0</v>
      </c>
      <c r="CD162" s="9">
        <v>0</v>
      </c>
    </row>
    <row r="163" spans="1:82" hidden="1" x14ac:dyDescent="0.25">
      <c r="A163" s="72" t="s">
        <v>2422</v>
      </c>
      <c r="B163" s="11" t="s">
        <v>61</v>
      </c>
      <c r="C163" s="11" t="s">
        <v>62</v>
      </c>
      <c r="D163" s="11" t="s">
        <v>2423</v>
      </c>
      <c r="E163" s="11" t="s">
        <v>2423</v>
      </c>
      <c r="F163" s="11" t="s">
        <v>64</v>
      </c>
      <c r="G163" s="11" t="s">
        <v>2423</v>
      </c>
      <c r="H163" s="11" t="s">
        <v>2330</v>
      </c>
      <c r="I163" s="11" t="s">
        <v>66</v>
      </c>
      <c r="J163" s="11" t="s">
        <v>2342</v>
      </c>
      <c r="K163" s="11">
        <v>362.19</v>
      </c>
      <c r="L163" s="11" t="s">
        <v>67</v>
      </c>
      <c r="M163" s="11" t="s">
        <v>68</v>
      </c>
      <c r="N163" s="11" t="s">
        <v>69</v>
      </c>
      <c r="O163" s="12">
        <v>42510</v>
      </c>
      <c r="P163" s="12">
        <v>45432</v>
      </c>
      <c r="Q163" s="11" t="s">
        <v>70</v>
      </c>
      <c r="R163" s="12">
        <v>45432</v>
      </c>
      <c r="S163" s="11" t="s">
        <v>71</v>
      </c>
      <c r="T163" s="11" t="s">
        <v>104</v>
      </c>
      <c r="U163" s="11" t="s">
        <v>73</v>
      </c>
      <c r="V163" s="11" t="s">
        <v>73</v>
      </c>
      <c r="W163" s="11" t="s">
        <v>74</v>
      </c>
      <c r="X163" s="11" t="s">
        <v>75</v>
      </c>
      <c r="Y163" s="11" t="s">
        <v>122</v>
      </c>
      <c r="Z163" s="11" t="s">
        <v>2424</v>
      </c>
      <c r="AA163" s="11" t="s">
        <v>78</v>
      </c>
      <c r="AB163" s="12"/>
      <c r="AC163" s="12"/>
      <c r="AD163" s="11"/>
      <c r="AE163" s="11" t="s">
        <v>78</v>
      </c>
      <c r="AF163" s="11" t="s">
        <v>78</v>
      </c>
      <c r="AG163" s="12"/>
      <c r="AH163" s="11" t="s">
        <v>2425</v>
      </c>
      <c r="AI163" s="11" t="s">
        <v>78</v>
      </c>
      <c r="AJ163" s="11" t="b">
        <v>0</v>
      </c>
      <c r="AK163" s="11" t="s">
        <v>2426</v>
      </c>
      <c r="AL163" s="11" t="b">
        <v>0</v>
      </c>
      <c r="AM163" s="11" t="b">
        <v>0</v>
      </c>
      <c r="AN163" s="11" t="b">
        <v>0</v>
      </c>
      <c r="AO163" s="11" t="b">
        <v>0</v>
      </c>
      <c r="AP163" s="11" t="b">
        <v>0</v>
      </c>
      <c r="AQ163" s="11" t="s">
        <v>84</v>
      </c>
      <c r="AR163" s="11" t="b">
        <v>0</v>
      </c>
      <c r="AS163" s="11" t="s">
        <v>1700</v>
      </c>
      <c r="AT163" s="11" t="s">
        <v>78</v>
      </c>
      <c r="AU163" s="11" t="s">
        <v>78</v>
      </c>
      <c r="AV163" s="12">
        <v>42523</v>
      </c>
      <c r="AW163" s="11" t="s">
        <v>85</v>
      </c>
      <c r="AX163" s="11" t="s">
        <v>86</v>
      </c>
      <c r="AY163" s="11" t="s">
        <v>87</v>
      </c>
      <c r="AZ163" s="11" t="b">
        <v>0</v>
      </c>
      <c r="BA163" s="11">
        <v>0</v>
      </c>
      <c r="BB163" s="11">
        <v>0</v>
      </c>
      <c r="BC163" s="28"/>
      <c r="BD163" s="11">
        <v>0</v>
      </c>
      <c r="BE163" s="28"/>
      <c r="BF163" s="54">
        <v>0</v>
      </c>
      <c r="BG163" s="28">
        <v>0</v>
      </c>
      <c r="BH163" s="28">
        <v>362.19</v>
      </c>
      <c r="BI163" s="28">
        <v>362.19</v>
      </c>
      <c r="BJ163" s="28">
        <v>397.92</v>
      </c>
      <c r="BK163" s="30">
        <f t="shared" si="11"/>
        <v>0</v>
      </c>
      <c r="BL163" s="62">
        <f t="shared" si="12"/>
        <v>0</v>
      </c>
      <c r="BM163" s="28">
        <v>43.46</v>
      </c>
      <c r="BN163" s="13">
        <v>0</v>
      </c>
      <c r="BO163" s="7" t="s">
        <v>5327</v>
      </c>
      <c r="BP163" s="7" t="s">
        <v>5328</v>
      </c>
      <c r="BQ163" s="7" t="s">
        <v>4101</v>
      </c>
      <c r="BR163" s="7" t="s">
        <v>504</v>
      </c>
      <c r="BS163" s="7" t="s">
        <v>4133</v>
      </c>
      <c r="BT163" s="7" t="s">
        <v>5329</v>
      </c>
      <c r="BU163" s="7" t="s">
        <v>5330</v>
      </c>
      <c r="BV163" s="7" t="s">
        <v>5331</v>
      </c>
      <c r="BW163" s="7" t="s">
        <v>5332</v>
      </c>
      <c r="BX163" s="7" t="s">
        <v>4123</v>
      </c>
      <c r="BY163" s="7">
        <v>0</v>
      </c>
      <c r="BZ163" s="7">
        <v>0</v>
      </c>
      <c r="CA163" s="7">
        <v>0</v>
      </c>
      <c r="CB163" s="7">
        <v>0</v>
      </c>
      <c r="CC163" s="7">
        <v>0</v>
      </c>
      <c r="CD163" s="9">
        <v>0</v>
      </c>
    </row>
    <row r="164" spans="1:82" hidden="1" x14ac:dyDescent="0.25">
      <c r="A164" s="73" t="s">
        <v>3791</v>
      </c>
      <c r="B164" s="7" t="s">
        <v>234</v>
      </c>
      <c r="C164" s="7" t="s">
        <v>235</v>
      </c>
      <c r="D164" s="7" t="s">
        <v>3676</v>
      </c>
      <c r="E164" s="7" t="s">
        <v>3574</v>
      </c>
      <c r="F164" s="7" t="s">
        <v>64</v>
      </c>
      <c r="G164" s="7" t="s">
        <v>3574</v>
      </c>
      <c r="H164" s="7" t="s">
        <v>456</v>
      </c>
      <c r="I164" s="7" t="s">
        <v>237</v>
      </c>
      <c r="J164" s="7"/>
      <c r="K164" s="7">
        <v>179.34</v>
      </c>
      <c r="L164" s="7" t="s">
        <v>67</v>
      </c>
      <c r="M164" s="7" t="s">
        <v>3402</v>
      </c>
      <c r="N164" s="7" t="s">
        <v>69</v>
      </c>
      <c r="O164" s="8">
        <v>44007</v>
      </c>
      <c r="P164" s="8">
        <v>45468.380891203706</v>
      </c>
      <c r="Q164" s="7" t="s">
        <v>70</v>
      </c>
      <c r="R164" s="8">
        <v>45468</v>
      </c>
      <c r="S164" s="7" t="s">
        <v>91</v>
      </c>
      <c r="T164" s="7" t="s">
        <v>104</v>
      </c>
      <c r="U164" s="7" t="s">
        <v>3387</v>
      </c>
      <c r="V164" s="7" t="s">
        <v>3387</v>
      </c>
      <c r="W164" s="7" t="s">
        <v>287</v>
      </c>
      <c r="X164" s="7" t="s">
        <v>75</v>
      </c>
      <c r="Y164" s="7" t="s">
        <v>1032</v>
      </c>
      <c r="Z164" s="7" t="s">
        <v>3792</v>
      </c>
      <c r="AA164" s="7" t="s">
        <v>78</v>
      </c>
      <c r="AB164" s="8"/>
      <c r="AC164" s="8"/>
      <c r="AD164" s="7"/>
      <c r="AE164" s="7" t="s">
        <v>78</v>
      </c>
      <c r="AF164" s="7" t="s">
        <v>78</v>
      </c>
      <c r="AG164" s="8"/>
      <c r="AH164" s="7" t="s">
        <v>3793</v>
      </c>
      <c r="AI164" s="7" t="s">
        <v>78</v>
      </c>
      <c r="AJ164" s="7" t="b">
        <v>0</v>
      </c>
      <c r="AK164" s="7" t="s">
        <v>4025</v>
      </c>
      <c r="AL164" s="7" t="b">
        <v>0</v>
      </c>
      <c r="AM164" s="7" t="b">
        <v>0</v>
      </c>
      <c r="AN164" s="7" t="b">
        <v>0</v>
      </c>
      <c r="AO164" s="7" t="b">
        <v>0</v>
      </c>
      <c r="AP164" s="7" t="b">
        <v>0</v>
      </c>
      <c r="AQ164" s="7" t="s">
        <v>96</v>
      </c>
      <c r="AR164" s="7" t="b">
        <v>0</v>
      </c>
      <c r="AS164" s="7" t="s">
        <v>78</v>
      </c>
      <c r="AT164" s="7" t="s">
        <v>78</v>
      </c>
      <c r="AU164" s="7" t="s">
        <v>78</v>
      </c>
      <c r="AV164" s="8">
        <v>43983</v>
      </c>
      <c r="AW164" s="7" t="s">
        <v>85</v>
      </c>
      <c r="AX164" s="7" t="s">
        <v>86</v>
      </c>
      <c r="AY164" s="7" t="s">
        <v>87</v>
      </c>
      <c r="AZ164" s="7" t="b">
        <v>0</v>
      </c>
      <c r="BA164" s="7">
        <v>1</v>
      </c>
      <c r="BB164" s="7">
        <v>1</v>
      </c>
      <c r="BC164" s="33">
        <v>150</v>
      </c>
      <c r="BD164" s="7">
        <v>1</v>
      </c>
      <c r="BE164" s="33">
        <v>150</v>
      </c>
      <c r="BF164" s="55">
        <v>1</v>
      </c>
      <c r="BG164" s="33">
        <v>150</v>
      </c>
      <c r="BH164" s="33">
        <v>179.34</v>
      </c>
      <c r="BI164" s="33">
        <v>202.35</v>
      </c>
      <c r="BJ164" s="33">
        <v>221.32</v>
      </c>
      <c r="BK164" s="30">
        <f t="shared" si="11"/>
        <v>-23.009999999999991</v>
      </c>
      <c r="BL164" s="62">
        <f t="shared" si="12"/>
        <v>-0.12830378052860483</v>
      </c>
      <c r="BM164" s="33">
        <v>20.23</v>
      </c>
      <c r="BN164" s="9">
        <v>0</v>
      </c>
      <c r="BO164" s="7" t="s">
        <v>6220</v>
      </c>
      <c r="BP164" s="7" t="s">
        <v>6221</v>
      </c>
      <c r="BQ164" s="7" t="s">
        <v>4101</v>
      </c>
      <c r="BR164" s="7" t="s">
        <v>4215</v>
      </c>
      <c r="BS164" s="7" t="s">
        <v>4216</v>
      </c>
      <c r="BT164" s="7" t="s">
        <v>4110</v>
      </c>
      <c r="BU164" s="7" t="s">
        <v>6222</v>
      </c>
      <c r="BV164" s="7" t="s">
        <v>5065</v>
      </c>
      <c r="BW164" s="7" t="s">
        <v>6223</v>
      </c>
      <c r="BX164" s="7" t="s">
        <v>4106</v>
      </c>
      <c r="BY164" s="7">
        <v>0</v>
      </c>
      <c r="BZ164" s="7">
        <v>0</v>
      </c>
      <c r="CA164" s="7">
        <v>0</v>
      </c>
      <c r="CB164" s="7">
        <v>0</v>
      </c>
      <c r="CC164" s="7">
        <v>1</v>
      </c>
      <c r="CD164" s="9">
        <v>0</v>
      </c>
    </row>
    <row r="165" spans="1:82" hidden="1" x14ac:dyDescent="0.25">
      <c r="A165" s="72" t="s">
        <v>3576</v>
      </c>
      <c r="B165" s="11" t="s">
        <v>1395</v>
      </c>
      <c r="C165" s="11" t="s">
        <v>1396</v>
      </c>
      <c r="D165" s="11" t="s">
        <v>3574</v>
      </c>
      <c r="E165" s="11" t="s">
        <v>3574</v>
      </c>
      <c r="F165" s="11" t="s">
        <v>64</v>
      </c>
      <c r="G165" s="11" t="s">
        <v>3574</v>
      </c>
      <c r="H165" s="11" t="s">
        <v>2330</v>
      </c>
      <c r="I165" s="11" t="s">
        <v>1397</v>
      </c>
      <c r="J165" s="11" t="s">
        <v>2691</v>
      </c>
      <c r="K165" s="11">
        <v>335.97</v>
      </c>
      <c r="L165" s="11" t="s">
        <v>67</v>
      </c>
      <c r="M165" s="11" t="s">
        <v>3402</v>
      </c>
      <c r="N165" s="11" t="s">
        <v>69</v>
      </c>
      <c r="O165" s="12">
        <v>44113</v>
      </c>
      <c r="P165" s="12">
        <v>45574.466481481482</v>
      </c>
      <c r="Q165" s="11" t="s">
        <v>70</v>
      </c>
      <c r="R165" s="12">
        <v>45574</v>
      </c>
      <c r="S165" s="11" t="s">
        <v>71</v>
      </c>
      <c r="T165" s="11" t="s">
        <v>104</v>
      </c>
      <c r="U165" s="11" t="s">
        <v>3387</v>
      </c>
      <c r="V165" s="11" t="s">
        <v>3387</v>
      </c>
      <c r="W165" s="11" t="s">
        <v>74</v>
      </c>
      <c r="X165" s="11" t="s">
        <v>106</v>
      </c>
      <c r="Y165" s="11" t="s">
        <v>1421</v>
      </c>
      <c r="Z165" s="11" t="s">
        <v>3577</v>
      </c>
      <c r="AA165" s="11" t="s">
        <v>78</v>
      </c>
      <c r="AB165" s="12"/>
      <c r="AC165" s="12"/>
      <c r="AD165" s="11"/>
      <c r="AE165" s="11" t="s">
        <v>78</v>
      </c>
      <c r="AF165" s="11" t="s">
        <v>78</v>
      </c>
      <c r="AG165" s="12"/>
      <c r="AH165" s="11" t="s">
        <v>3578</v>
      </c>
      <c r="AI165" s="11" t="s">
        <v>78</v>
      </c>
      <c r="AJ165" s="11" t="b">
        <v>0</v>
      </c>
      <c r="AK165" s="11" t="s">
        <v>4040</v>
      </c>
      <c r="AL165" s="11" t="b">
        <v>0</v>
      </c>
      <c r="AM165" s="11" t="b">
        <v>0</v>
      </c>
      <c r="AN165" s="11" t="b">
        <v>0</v>
      </c>
      <c r="AO165" s="11" t="b">
        <v>0</v>
      </c>
      <c r="AP165" s="11" t="b">
        <v>0</v>
      </c>
      <c r="AQ165" s="11" t="s">
        <v>84</v>
      </c>
      <c r="AR165" s="11" t="b">
        <v>0</v>
      </c>
      <c r="AS165" s="11" t="s">
        <v>1700</v>
      </c>
      <c r="AT165" s="11" t="s">
        <v>78</v>
      </c>
      <c r="AU165" s="11" t="s">
        <v>78</v>
      </c>
      <c r="AV165" s="12">
        <v>44113</v>
      </c>
      <c r="AW165" s="11" t="s">
        <v>85</v>
      </c>
      <c r="AX165" s="11" t="s">
        <v>86</v>
      </c>
      <c r="AY165" s="11" t="s">
        <v>87</v>
      </c>
      <c r="AZ165" s="11" t="b">
        <v>0</v>
      </c>
      <c r="BA165" s="11">
        <v>0</v>
      </c>
      <c r="BB165" s="11">
        <v>0</v>
      </c>
      <c r="BC165" s="28"/>
      <c r="BD165" s="11">
        <v>0</v>
      </c>
      <c r="BE165" s="28"/>
      <c r="BF165" s="54">
        <v>0</v>
      </c>
      <c r="BG165" s="28">
        <v>0</v>
      </c>
      <c r="BH165" s="28">
        <v>335.97</v>
      </c>
      <c r="BI165" s="28">
        <v>335.97</v>
      </c>
      <c r="BJ165" s="28">
        <v>395.9</v>
      </c>
      <c r="BK165" s="30">
        <f t="shared" si="11"/>
        <v>0</v>
      </c>
      <c r="BL165" s="62">
        <f t="shared" si="12"/>
        <v>0</v>
      </c>
      <c r="BM165" s="28">
        <v>83.99</v>
      </c>
      <c r="BN165" s="13">
        <v>0</v>
      </c>
      <c r="BO165" s="7" t="s">
        <v>6301</v>
      </c>
      <c r="BP165" s="7" t="s">
        <v>6221</v>
      </c>
      <c r="BQ165" s="7" t="s">
        <v>4101</v>
      </c>
      <c r="BR165" s="7" t="s">
        <v>4215</v>
      </c>
      <c r="BS165" s="7" t="s">
        <v>4216</v>
      </c>
      <c r="BT165" s="7" t="s">
        <v>4110</v>
      </c>
      <c r="BU165" s="7" t="s">
        <v>5064</v>
      </c>
      <c r="BV165" s="7" t="s">
        <v>5065</v>
      </c>
      <c r="BW165" s="7" t="s">
        <v>6223</v>
      </c>
      <c r="BX165" s="7" t="s">
        <v>4106</v>
      </c>
      <c r="BY165" s="7">
        <v>0</v>
      </c>
      <c r="BZ165" s="7">
        <v>0</v>
      </c>
      <c r="CA165" s="7">
        <v>0</v>
      </c>
      <c r="CB165" s="7">
        <v>0</v>
      </c>
      <c r="CC165" s="7">
        <v>0</v>
      </c>
      <c r="CD165" s="9">
        <v>0</v>
      </c>
    </row>
    <row r="166" spans="1:82" hidden="1" x14ac:dyDescent="0.25">
      <c r="A166" s="72" t="s">
        <v>3713</v>
      </c>
      <c r="B166" s="11" t="s">
        <v>61</v>
      </c>
      <c r="C166" s="11" t="s">
        <v>62</v>
      </c>
      <c r="D166" s="11" t="s">
        <v>3676</v>
      </c>
      <c r="E166" s="11" t="s">
        <v>3574</v>
      </c>
      <c r="F166" s="11" t="s">
        <v>64</v>
      </c>
      <c r="G166" s="11" t="s">
        <v>3574</v>
      </c>
      <c r="H166" s="11" t="s">
        <v>281</v>
      </c>
      <c r="I166" s="11" t="s">
        <v>66</v>
      </c>
      <c r="J166" s="11" t="s">
        <v>282</v>
      </c>
      <c r="K166" s="11">
        <v>221.05</v>
      </c>
      <c r="L166" s="11" t="s">
        <v>67</v>
      </c>
      <c r="M166" s="11" t="s">
        <v>3402</v>
      </c>
      <c r="N166" s="11" t="s">
        <v>69</v>
      </c>
      <c r="O166" s="12">
        <v>44842.730798611112</v>
      </c>
      <c r="P166" s="12">
        <v>45573.355381944442</v>
      </c>
      <c r="Q166" s="11" t="s">
        <v>70</v>
      </c>
      <c r="R166" s="12">
        <v>45573</v>
      </c>
      <c r="S166" s="11" t="s">
        <v>71</v>
      </c>
      <c r="T166" s="11" t="s">
        <v>104</v>
      </c>
      <c r="U166" s="11" t="s">
        <v>3387</v>
      </c>
      <c r="V166" s="11" t="s">
        <v>3387</v>
      </c>
      <c r="W166" s="11" t="s">
        <v>287</v>
      </c>
      <c r="X166" s="11" t="s">
        <v>75</v>
      </c>
      <c r="Y166" s="11" t="s">
        <v>122</v>
      </c>
      <c r="Z166" s="11" t="s">
        <v>3714</v>
      </c>
      <c r="AA166" s="11" t="s">
        <v>78</v>
      </c>
      <c r="AB166" s="12"/>
      <c r="AC166" s="12"/>
      <c r="AD166" s="11"/>
      <c r="AE166" s="11" t="s">
        <v>78</v>
      </c>
      <c r="AF166" s="11" t="s">
        <v>78</v>
      </c>
      <c r="AG166" s="12"/>
      <c r="AH166" s="11" t="s">
        <v>3715</v>
      </c>
      <c r="AI166" s="11" t="s">
        <v>78</v>
      </c>
      <c r="AJ166" s="11" t="b">
        <v>0</v>
      </c>
      <c r="AK166" s="11" t="s">
        <v>4042</v>
      </c>
      <c r="AL166" s="11" t="b">
        <v>0</v>
      </c>
      <c r="AM166" s="11" t="b">
        <v>0</v>
      </c>
      <c r="AN166" s="11" t="b">
        <v>0</v>
      </c>
      <c r="AO166" s="11" t="b">
        <v>0</v>
      </c>
      <c r="AP166" s="11" t="b">
        <v>0</v>
      </c>
      <c r="AQ166" s="11" t="s">
        <v>84</v>
      </c>
      <c r="AR166" s="11" t="b">
        <v>0</v>
      </c>
      <c r="AS166" s="11" t="s">
        <v>734</v>
      </c>
      <c r="AT166" s="11" t="s">
        <v>78</v>
      </c>
      <c r="AU166" s="11" t="s">
        <v>78</v>
      </c>
      <c r="AV166" s="12">
        <v>44804</v>
      </c>
      <c r="AW166" s="11" t="s">
        <v>85</v>
      </c>
      <c r="AX166" s="11" t="s">
        <v>86</v>
      </c>
      <c r="AY166" s="11" t="s">
        <v>87</v>
      </c>
      <c r="AZ166" s="11" t="b">
        <v>0</v>
      </c>
      <c r="BA166" s="11">
        <v>0</v>
      </c>
      <c r="BB166" s="11">
        <v>0</v>
      </c>
      <c r="BC166" s="28"/>
      <c r="BD166" s="11">
        <v>0</v>
      </c>
      <c r="BE166" s="28"/>
      <c r="BF166" s="54">
        <v>0</v>
      </c>
      <c r="BG166" s="28">
        <v>0</v>
      </c>
      <c r="BH166" s="28">
        <v>221.05</v>
      </c>
      <c r="BI166" s="28">
        <v>221.05</v>
      </c>
      <c r="BJ166" s="28">
        <v>243.08</v>
      </c>
      <c r="BK166" s="30">
        <f t="shared" si="11"/>
        <v>0</v>
      </c>
      <c r="BL166" s="62">
        <f t="shared" si="12"/>
        <v>0</v>
      </c>
      <c r="BM166" s="28">
        <v>44.21</v>
      </c>
      <c r="BN166" s="13">
        <v>0</v>
      </c>
      <c r="BO166" s="7" t="s">
        <v>6220</v>
      </c>
      <c r="BP166" s="7" t="s">
        <v>6221</v>
      </c>
      <c r="BQ166" s="7" t="s">
        <v>4101</v>
      </c>
      <c r="BR166" s="7" t="s">
        <v>4215</v>
      </c>
      <c r="BS166" s="7" t="s">
        <v>4216</v>
      </c>
      <c r="BT166" s="7" t="s">
        <v>4110</v>
      </c>
      <c r="BU166" s="7" t="s">
        <v>6222</v>
      </c>
      <c r="BV166" s="7" t="s">
        <v>5065</v>
      </c>
      <c r="BW166" s="7" t="s">
        <v>6223</v>
      </c>
      <c r="BX166" s="7" t="s">
        <v>4106</v>
      </c>
      <c r="BY166" s="7">
        <v>0</v>
      </c>
      <c r="BZ166" s="7">
        <v>0</v>
      </c>
      <c r="CA166" s="7">
        <v>0</v>
      </c>
      <c r="CB166" s="7">
        <v>0</v>
      </c>
      <c r="CC166" s="7">
        <v>0</v>
      </c>
      <c r="CD166" s="9">
        <v>0</v>
      </c>
    </row>
    <row r="167" spans="1:82" hidden="1" x14ac:dyDescent="0.25">
      <c r="A167" s="72" t="s">
        <v>1874</v>
      </c>
      <c r="B167" s="11" t="s">
        <v>1395</v>
      </c>
      <c r="C167" s="11" t="s">
        <v>1396</v>
      </c>
      <c r="D167" s="11" t="s">
        <v>1875</v>
      </c>
      <c r="E167" s="11" t="s">
        <v>1875</v>
      </c>
      <c r="F167" s="11" t="s">
        <v>64</v>
      </c>
      <c r="G167" s="11"/>
      <c r="H167" s="11" t="s">
        <v>281</v>
      </c>
      <c r="I167" s="11" t="s">
        <v>1397</v>
      </c>
      <c r="J167" s="11" t="s">
        <v>1406</v>
      </c>
      <c r="K167" s="11">
        <v>157.85</v>
      </c>
      <c r="L167" s="11" t="s">
        <v>67</v>
      </c>
      <c r="M167" s="11" t="s">
        <v>68</v>
      </c>
      <c r="N167" s="11" t="s">
        <v>69</v>
      </c>
      <c r="O167" s="12">
        <v>44246.605590277781</v>
      </c>
      <c r="P167" s="12">
        <v>45341.605590277781</v>
      </c>
      <c r="Q167" s="11" t="s">
        <v>70</v>
      </c>
      <c r="R167" s="12">
        <v>45341</v>
      </c>
      <c r="S167" s="11" t="s">
        <v>71</v>
      </c>
      <c r="T167" s="11" t="s">
        <v>104</v>
      </c>
      <c r="U167" s="11" t="s">
        <v>73</v>
      </c>
      <c r="V167" s="11" t="s">
        <v>73</v>
      </c>
      <c r="W167" s="11" t="s">
        <v>105</v>
      </c>
      <c r="X167" s="11" t="s">
        <v>106</v>
      </c>
      <c r="Y167" s="11" t="s">
        <v>1485</v>
      </c>
      <c r="Z167" s="11" t="s">
        <v>1876</v>
      </c>
      <c r="AA167" s="11" t="s">
        <v>3719</v>
      </c>
      <c r="AB167" s="12"/>
      <c r="AC167" s="12"/>
      <c r="AD167" s="11"/>
      <c r="AE167" s="11" t="s">
        <v>78</v>
      </c>
      <c r="AF167" s="11" t="s">
        <v>78</v>
      </c>
      <c r="AG167" s="12"/>
      <c r="AH167" s="11" t="s">
        <v>78</v>
      </c>
      <c r="AI167" s="11" t="s">
        <v>78</v>
      </c>
      <c r="AJ167" s="11" t="b">
        <v>0</v>
      </c>
      <c r="AK167" s="11" t="s">
        <v>1878</v>
      </c>
      <c r="AL167" s="11" t="b">
        <v>0</v>
      </c>
      <c r="AM167" s="11" t="b">
        <v>0</v>
      </c>
      <c r="AN167" s="11" t="b">
        <v>0</v>
      </c>
      <c r="AO167" s="11" t="b">
        <v>0</v>
      </c>
      <c r="AP167" s="11" t="b">
        <v>0</v>
      </c>
      <c r="AQ167" s="11" t="s">
        <v>84</v>
      </c>
      <c r="AR167" s="11" t="b">
        <v>0</v>
      </c>
      <c r="AS167" s="11" t="s">
        <v>317</v>
      </c>
      <c r="AT167" s="11" t="s">
        <v>78</v>
      </c>
      <c r="AU167" s="11" t="s">
        <v>78</v>
      </c>
      <c r="AV167" s="12">
        <v>44263</v>
      </c>
      <c r="AW167" s="11" t="s">
        <v>85</v>
      </c>
      <c r="AX167" s="11" t="s">
        <v>86</v>
      </c>
      <c r="AY167" s="11" t="s">
        <v>87</v>
      </c>
      <c r="AZ167" s="11" t="b">
        <v>0</v>
      </c>
      <c r="BA167" s="11">
        <v>1</v>
      </c>
      <c r="BB167" s="11">
        <v>1</v>
      </c>
      <c r="BC167" s="28">
        <v>200</v>
      </c>
      <c r="BD167" s="11">
        <v>1</v>
      </c>
      <c r="BE167" s="28">
        <v>200</v>
      </c>
      <c r="BF167" s="54">
        <v>1</v>
      </c>
      <c r="BG167" s="28">
        <v>200</v>
      </c>
      <c r="BH167" s="28">
        <v>157.85</v>
      </c>
      <c r="BI167" s="28">
        <v>157.85</v>
      </c>
      <c r="BJ167" s="28">
        <v>181.64</v>
      </c>
      <c r="BK167" s="30">
        <f t="shared" si="11"/>
        <v>0</v>
      </c>
      <c r="BL167" s="62">
        <f t="shared" si="12"/>
        <v>0</v>
      </c>
      <c r="BM167" s="28">
        <v>43.41</v>
      </c>
      <c r="BN167" s="13">
        <v>0</v>
      </c>
      <c r="BO167" s="7" t="s">
        <v>6390</v>
      </c>
      <c r="BP167" s="7" t="s">
        <v>6391</v>
      </c>
      <c r="BQ167" s="7" t="s">
        <v>6001</v>
      </c>
      <c r="BR167" s="7" t="s">
        <v>6392</v>
      </c>
      <c r="BS167" s="7" t="s">
        <v>6393</v>
      </c>
      <c r="BT167" s="7" t="s">
        <v>6394</v>
      </c>
      <c r="BU167" s="7" t="s">
        <v>6019</v>
      </c>
      <c r="BV167" s="7" t="s">
        <v>6395</v>
      </c>
      <c r="BW167" s="7" t="s">
        <v>6396</v>
      </c>
      <c r="BX167" s="7" t="s">
        <v>4181</v>
      </c>
      <c r="BY167" s="7">
        <v>0</v>
      </c>
      <c r="BZ167" s="7">
        <v>0</v>
      </c>
      <c r="CA167" s="7">
        <v>0</v>
      </c>
      <c r="CB167" s="7">
        <v>1</v>
      </c>
      <c r="CC167" s="7">
        <v>0</v>
      </c>
      <c r="CD167" s="9">
        <v>0</v>
      </c>
    </row>
    <row r="168" spans="1:82" hidden="1" x14ac:dyDescent="0.25">
      <c r="A168" s="73" t="s">
        <v>2583</v>
      </c>
      <c r="B168" s="7"/>
      <c r="C168" s="7"/>
      <c r="D168" s="7" t="s">
        <v>2584</v>
      </c>
      <c r="E168" s="7" t="s">
        <v>2584</v>
      </c>
      <c r="F168" s="7" t="s">
        <v>64</v>
      </c>
      <c r="G168" s="7" t="s">
        <v>2584</v>
      </c>
      <c r="H168" s="7" t="s">
        <v>2330</v>
      </c>
      <c r="I168" s="7" t="s">
        <v>2585</v>
      </c>
      <c r="J168" s="7" t="s">
        <v>2586</v>
      </c>
      <c r="K168" s="7">
        <v>41.7</v>
      </c>
      <c r="L168" s="7" t="s">
        <v>67</v>
      </c>
      <c r="M168" s="7" t="s">
        <v>68</v>
      </c>
      <c r="N168" s="7" t="s">
        <v>69</v>
      </c>
      <c r="O168" s="8">
        <v>44453.609456018516</v>
      </c>
      <c r="P168" s="8">
        <v>45549.609456018516</v>
      </c>
      <c r="Q168" s="7" t="s">
        <v>70</v>
      </c>
      <c r="R168" s="8">
        <v>45549</v>
      </c>
      <c r="S168" s="7" t="s">
        <v>71</v>
      </c>
      <c r="T168" s="7" t="s">
        <v>104</v>
      </c>
      <c r="U168" s="7" t="s">
        <v>73</v>
      </c>
      <c r="V168" s="7" t="s">
        <v>73</v>
      </c>
      <c r="W168" s="7" t="s">
        <v>74</v>
      </c>
      <c r="X168" s="7" t="s">
        <v>171</v>
      </c>
      <c r="Y168" s="7" t="s">
        <v>2587</v>
      </c>
      <c r="Z168" s="7" t="s">
        <v>2588</v>
      </c>
      <c r="AA168" s="7" t="s">
        <v>78</v>
      </c>
      <c r="AB168" s="8"/>
      <c r="AC168" s="8"/>
      <c r="AD168" s="7"/>
      <c r="AE168" s="7" t="s">
        <v>78</v>
      </c>
      <c r="AF168" s="7" t="s">
        <v>78</v>
      </c>
      <c r="AG168" s="8"/>
      <c r="AH168" s="7" t="s">
        <v>78</v>
      </c>
      <c r="AI168" s="7" t="s">
        <v>78</v>
      </c>
      <c r="AJ168" s="7" t="b">
        <v>0</v>
      </c>
      <c r="AK168" s="7" t="s">
        <v>2589</v>
      </c>
      <c r="AL168" s="7" t="b">
        <v>0</v>
      </c>
      <c r="AM168" s="7" t="b">
        <v>0</v>
      </c>
      <c r="AN168" s="7" t="b">
        <v>0</v>
      </c>
      <c r="AO168" s="7" t="b">
        <v>0</v>
      </c>
      <c r="AP168" s="7" t="b">
        <v>0</v>
      </c>
      <c r="AQ168" s="7" t="s">
        <v>84</v>
      </c>
      <c r="AR168" s="7" t="b">
        <v>0</v>
      </c>
      <c r="AS168" s="7" t="s">
        <v>1700</v>
      </c>
      <c r="AT168" s="7" t="s">
        <v>78</v>
      </c>
      <c r="AU168" s="7" t="s">
        <v>78</v>
      </c>
      <c r="AV168" s="8">
        <v>44453</v>
      </c>
      <c r="AW168" s="7" t="s">
        <v>85</v>
      </c>
      <c r="AX168" s="7" t="s">
        <v>86</v>
      </c>
      <c r="AY168" s="7" t="s">
        <v>87</v>
      </c>
      <c r="AZ168" s="7" t="b">
        <v>0</v>
      </c>
      <c r="BA168" s="7">
        <v>0</v>
      </c>
      <c r="BB168" s="7">
        <v>0</v>
      </c>
      <c r="BC168" s="33"/>
      <c r="BD168" s="7">
        <v>0</v>
      </c>
      <c r="BE168" s="33"/>
      <c r="BF168" s="55">
        <v>0</v>
      </c>
      <c r="BG168" s="33">
        <v>0</v>
      </c>
      <c r="BH168" s="33">
        <v>41.7</v>
      </c>
      <c r="BI168" s="33">
        <v>41.7</v>
      </c>
      <c r="BJ168" s="33">
        <v>45.1</v>
      </c>
      <c r="BK168" s="30">
        <f t="shared" si="11"/>
        <v>0</v>
      </c>
      <c r="BL168" s="62">
        <f t="shared" si="12"/>
        <v>0</v>
      </c>
      <c r="BM168" s="33">
        <v>8.34</v>
      </c>
      <c r="BN168" s="9">
        <v>0</v>
      </c>
      <c r="BO168" s="11" t="s">
        <v>6483</v>
      </c>
      <c r="BP168" s="11" t="s">
        <v>6484</v>
      </c>
      <c r="BQ168" s="11" t="s">
        <v>4393</v>
      </c>
      <c r="BR168" s="11" t="s">
        <v>6485</v>
      </c>
      <c r="BS168" s="11" t="s">
        <v>6486</v>
      </c>
      <c r="BT168" s="11" t="s">
        <v>5517</v>
      </c>
      <c r="BU168" s="11" t="s">
        <v>78</v>
      </c>
      <c r="BV168" s="11" t="s">
        <v>6487</v>
      </c>
      <c r="BW168" s="11" t="s">
        <v>6488</v>
      </c>
      <c r="BX168" s="11" t="s">
        <v>4130</v>
      </c>
      <c r="BY168" s="11">
        <v>0</v>
      </c>
      <c r="BZ168" s="11">
        <v>0</v>
      </c>
      <c r="CA168" s="11">
        <v>0</v>
      </c>
      <c r="CB168" s="11">
        <v>0</v>
      </c>
      <c r="CC168" s="11">
        <v>0</v>
      </c>
      <c r="CD168" s="13">
        <v>0</v>
      </c>
    </row>
    <row r="169" spans="1:82" hidden="1" x14ac:dyDescent="0.25">
      <c r="A169" s="72" t="s">
        <v>3302</v>
      </c>
      <c r="B169" s="11" t="s">
        <v>2271</v>
      </c>
      <c r="C169" s="11" t="s">
        <v>2272</v>
      </c>
      <c r="D169" s="11" t="s">
        <v>3303</v>
      </c>
      <c r="E169" s="11" t="s">
        <v>3303</v>
      </c>
      <c r="F169" s="11" t="s">
        <v>64</v>
      </c>
      <c r="G169" s="11" t="s">
        <v>3303</v>
      </c>
      <c r="H169" s="11" t="s">
        <v>2330</v>
      </c>
      <c r="I169" s="11" t="s">
        <v>2274</v>
      </c>
      <c r="J169" s="11" t="s">
        <v>3286</v>
      </c>
      <c r="K169" s="11">
        <v>158.30000000000001</v>
      </c>
      <c r="L169" s="11" t="s">
        <v>67</v>
      </c>
      <c r="M169" s="11" t="s">
        <v>68</v>
      </c>
      <c r="N169" s="11" t="s">
        <v>69</v>
      </c>
      <c r="O169" s="12">
        <v>41686.346261574072</v>
      </c>
      <c r="P169" s="12">
        <v>45338.346261574072</v>
      </c>
      <c r="Q169" s="11" t="s">
        <v>70</v>
      </c>
      <c r="R169" s="12">
        <v>45338</v>
      </c>
      <c r="S169" s="11" t="s">
        <v>71</v>
      </c>
      <c r="T169" s="11" t="s">
        <v>72</v>
      </c>
      <c r="U169" s="11" t="s">
        <v>73</v>
      </c>
      <c r="V169" s="11" t="s">
        <v>73</v>
      </c>
      <c r="W169" s="11" t="s">
        <v>287</v>
      </c>
      <c r="X169" s="11" t="s">
        <v>106</v>
      </c>
      <c r="Y169" s="11" t="s">
        <v>2276</v>
      </c>
      <c r="Z169" s="11" t="s">
        <v>3304</v>
      </c>
      <c r="AA169" s="11" t="s">
        <v>78</v>
      </c>
      <c r="AB169" s="12"/>
      <c r="AC169" s="12"/>
      <c r="AD169" s="11"/>
      <c r="AE169" s="11" t="s">
        <v>78</v>
      </c>
      <c r="AF169" s="11" t="s">
        <v>78</v>
      </c>
      <c r="AG169" s="12"/>
      <c r="AH169" s="11" t="s">
        <v>3305</v>
      </c>
      <c r="AI169" s="11" t="s">
        <v>78</v>
      </c>
      <c r="AJ169" s="11" t="b">
        <v>0</v>
      </c>
      <c r="AK169" s="11" t="s">
        <v>3306</v>
      </c>
      <c r="AL169" s="11" t="b">
        <v>0</v>
      </c>
      <c r="AM169" s="11" t="b">
        <v>0</v>
      </c>
      <c r="AN169" s="11" t="b">
        <v>0</v>
      </c>
      <c r="AO169" s="11" t="b">
        <v>0</v>
      </c>
      <c r="AP169" s="11" t="b">
        <v>0</v>
      </c>
      <c r="AQ169" s="11" t="s">
        <v>84</v>
      </c>
      <c r="AR169" s="11" t="b">
        <v>0</v>
      </c>
      <c r="AS169" s="11" t="s">
        <v>3296</v>
      </c>
      <c r="AT169" s="11" t="s">
        <v>78</v>
      </c>
      <c r="AU169" s="11" t="s">
        <v>78</v>
      </c>
      <c r="AV169" s="12">
        <v>41712</v>
      </c>
      <c r="AW169" s="11" t="s">
        <v>85</v>
      </c>
      <c r="AX169" s="11" t="s">
        <v>86</v>
      </c>
      <c r="AY169" s="11" t="s">
        <v>87</v>
      </c>
      <c r="AZ169" s="11" t="b">
        <v>0</v>
      </c>
      <c r="BA169" s="11">
        <v>0</v>
      </c>
      <c r="BB169" s="11">
        <v>0</v>
      </c>
      <c r="BC169" s="28"/>
      <c r="BD169" s="11">
        <v>0</v>
      </c>
      <c r="BE169" s="28"/>
      <c r="BF169" s="54">
        <v>0</v>
      </c>
      <c r="BG169" s="28">
        <v>0</v>
      </c>
      <c r="BH169" s="28">
        <v>158.30000000000001</v>
      </c>
      <c r="BI169" s="28">
        <v>158.30000000000001</v>
      </c>
      <c r="BJ169" s="28">
        <v>173.71</v>
      </c>
      <c r="BK169" s="30">
        <f t="shared" si="11"/>
        <v>0</v>
      </c>
      <c r="BL169" s="62">
        <f t="shared" si="12"/>
        <v>0</v>
      </c>
      <c r="BM169" s="28">
        <v>31.66</v>
      </c>
      <c r="BN169" s="13">
        <v>0</v>
      </c>
      <c r="BO169" s="11" t="s">
        <v>4808</v>
      </c>
      <c r="BP169" s="11" t="s">
        <v>4809</v>
      </c>
      <c r="BQ169" s="11" t="s">
        <v>4101</v>
      </c>
      <c r="BR169" s="11" t="s">
        <v>504</v>
      </c>
      <c r="BS169" s="11" t="s">
        <v>4148</v>
      </c>
      <c r="BT169" s="11" t="s">
        <v>4110</v>
      </c>
      <c r="BU169" s="11" t="s">
        <v>4810</v>
      </c>
      <c r="BV169" s="11" t="s">
        <v>4811</v>
      </c>
      <c r="BW169" s="11" t="s">
        <v>4812</v>
      </c>
      <c r="BX169" s="11" t="s">
        <v>4200</v>
      </c>
      <c r="BY169" s="11">
        <v>0</v>
      </c>
      <c r="BZ169" s="11">
        <v>0</v>
      </c>
      <c r="CA169" s="11">
        <v>0</v>
      </c>
      <c r="CB169" s="11">
        <v>0</v>
      </c>
      <c r="CC169" s="11">
        <v>0</v>
      </c>
      <c r="CD169" s="13">
        <v>0</v>
      </c>
    </row>
    <row r="170" spans="1:82" hidden="1" x14ac:dyDescent="0.25">
      <c r="A170" s="73" t="s">
        <v>2590</v>
      </c>
      <c r="B170" s="7" t="s">
        <v>2591</v>
      </c>
      <c r="C170" s="7" t="s">
        <v>2592</v>
      </c>
      <c r="D170" s="7" t="s">
        <v>2593</v>
      </c>
      <c r="E170" s="7" t="s">
        <v>2593</v>
      </c>
      <c r="F170" s="7" t="s">
        <v>64</v>
      </c>
      <c r="G170" s="7" t="s">
        <v>2593</v>
      </c>
      <c r="H170" s="7" t="s">
        <v>2330</v>
      </c>
      <c r="I170" s="7" t="s">
        <v>2594</v>
      </c>
      <c r="J170" s="7"/>
      <c r="K170" s="7">
        <v>65.34</v>
      </c>
      <c r="L170" s="7" t="s">
        <v>67</v>
      </c>
      <c r="M170" s="7" t="s">
        <v>68</v>
      </c>
      <c r="N170" s="7" t="s">
        <v>69</v>
      </c>
      <c r="O170" s="8">
        <v>38632</v>
      </c>
      <c r="P170" s="8">
        <v>45566</v>
      </c>
      <c r="Q170" s="11" t="s">
        <v>70</v>
      </c>
      <c r="R170" s="8">
        <v>45572</v>
      </c>
      <c r="S170" s="7" t="s">
        <v>71</v>
      </c>
      <c r="T170" s="7" t="s">
        <v>104</v>
      </c>
      <c r="U170" s="7" t="s">
        <v>73</v>
      </c>
      <c r="V170" s="7" t="s">
        <v>73</v>
      </c>
      <c r="W170" s="7" t="s">
        <v>105</v>
      </c>
      <c r="X170" s="7" t="s">
        <v>264</v>
      </c>
      <c r="Y170" s="7" t="s">
        <v>2595</v>
      </c>
      <c r="Z170" s="7" t="s">
        <v>2596</v>
      </c>
      <c r="AA170" s="7" t="s">
        <v>78</v>
      </c>
      <c r="AB170" s="8"/>
      <c r="AC170" s="8"/>
      <c r="AD170" s="7"/>
      <c r="AE170" s="7" t="s">
        <v>78</v>
      </c>
      <c r="AF170" s="7" t="s">
        <v>78</v>
      </c>
      <c r="AG170" s="8"/>
      <c r="AH170" s="7" t="s">
        <v>78</v>
      </c>
      <c r="AI170" s="7" t="s">
        <v>78</v>
      </c>
      <c r="AJ170" s="7" t="b">
        <v>1</v>
      </c>
      <c r="AK170" s="7" t="s">
        <v>2597</v>
      </c>
      <c r="AL170" s="7" t="b">
        <v>0</v>
      </c>
      <c r="AM170" s="7" t="b">
        <v>0</v>
      </c>
      <c r="AN170" s="7" t="b">
        <v>0</v>
      </c>
      <c r="AO170" s="7" t="b">
        <v>0</v>
      </c>
      <c r="AP170" s="7" t="b">
        <v>0</v>
      </c>
      <c r="AQ170" s="7" t="s">
        <v>84</v>
      </c>
      <c r="AR170" s="7" t="b">
        <v>0</v>
      </c>
      <c r="AS170" s="7" t="s">
        <v>1700</v>
      </c>
      <c r="AT170" s="7" t="s">
        <v>78</v>
      </c>
      <c r="AU170" s="7" t="s">
        <v>78</v>
      </c>
      <c r="AV170" s="8">
        <v>38632</v>
      </c>
      <c r="AW170" s="7" t="s">
        <v>85</v>
      </c>
      <c r="AX170" s="7" t="s">
        <v>86</v>
      </c>
      <c r="AY170" s="7" t="s">
        <v>87</v>
      </c>
      <c r="AZ170" s="7" t="b">
        <v>0</v>
      </c>
      <c r="BA170" s="7">
        <v>0</v>
      </c>
      <c r="BB170" s="7">
        <v>0</v>
      </c>
      <c r="BC170" s="33"/>
      <c r="BD170" s="7">
        <v>0</v>
      </c>
      <c r="BE170" s="33"/>
      <c r="BF170" s="55">
        <v>0</v>
      </c>
      <c r="BG170" s="33">
        <v>0</v>
      </c>
      <c r="BH170" s="33">
        <v>65.34</v>
      </c>
      <c r="BI170" s="33">
        <v>65.34</v>
      </c>
      <c r="BJ170" s="33">
        <v>71.260000000000005</v>
      </c>
      <c r="BK170" s="30">
        <f t="shared" si="11"/>
        <v>0</v>
      </c>
      <c r="BL170" s="62">
        <f t="shared" si="12"/>
        <v>0</v>
      </c>
      <c r="BM170" s="33">
        <v>13.07</v>
      </c>
      <c r="BN170" s="9">
        <v>0</v>
      </c>
      <c r="BO170" s="11" t="s">
        <v>4243</v>
      </c>
      <c r="BP170" s="11" t="s">
        <v>4244</v>
      </c>
      <c r="BQ170" s="11" t="s">
        <v>4101</v>
      </c>
      <c r="BR170" s="11" t="s">
        <v>504</v>
      </c>
      <c r="BS170" s="11" t="s">
        <v>4177</v>
      </c>
      <c r="BT170" s="11" t="s">
        <v>4245</v>
      </c>
      <c r="BU170" s="11" t="s">
        <v>4245</v>
      </c>
      <c r="BV170" s="11" t="s">
        <v>4246</v>
      </c>
      <c r="BW170" s="11" t="s">
        <v>4247</v>
      </c>
      <c r="BX170" s="11" t="s">
        <v>4248</v>
      </c>
      <c r="BY170" s="11">
        <v>0</v>
      </c>
      <c r="BZ170" s="11">
        <v>0</v>
      </c>
      <c r="CA170" s="11">
        <v>0</v>
      </c>
      <c r="CB170" s="11">
        <v>0</v>
      </c>
      <c r="CC170" s="11">
        <v>0</v>
      </c>
      <c r="CD170" s="13">
        <v>0</v>
      </c>
    </row>
    <row r="171" spans="1:82" hidden="1" x14ac:dyDescent="0.25">
      <c r="A171" s="73" t="s">
        <v>3547</v>
      </c>
      <c r="B171" s="7" t="s">
        <v>61</v>
      </c>
      <c r="C171" s="7" t="s">
        <v>62</v>
      </c>
      <c r="D171" s="7" t="s">
        <v>3548</v>
      </c>
      <c r="E171" s="7" t="s">
        <v>3548</v>
      </c>
      <c r="F171" s="7" t="s">
        <v>64</v>
      </c>
      <c r="G171" s="7" t="s">
        <v>3500</v>
      </c>
      <c r="H171" s="7" t="s">
        <v>281</v>
      </c>
      <c r="I171" s="7" t="s">
        <v>66</v>
      </c>
      <c r="J171" s="7" t="s">
        <v>282</v>
      </c>
      <c r="K171" s="7">
        <v>639.64</v>
      </c>
      <c r="L171" s="7" t="s">
        <v>67</v>
      </c>
      <c r="M171" s="7" t="s">
        <v>3402</v>
      </c>
      <c r="N171" s="7" t="s">
        <v>69</v>
      </c>
      <c r="O171" s="8">
        <v>40981.709872685184</v>
      </c>
      <c r="P171" s="8">
        <v>45364.709872685184</v>
      </c>
      <c r="Q171" s="7" t="s">
        <v>70</v>
      </c>
      <c r="R171" s="8">
        <v>45364</v>
      </c>
      <c r="S171" s="7" t="s">
        <v>91</v>
      </c>
      <c r="T171" s="7" t="s">
        <v>72</v>
      </c>
      <c r="U171" s="7" t="s">
        <v>3387</v>
      </c>
      <c r="V171" s="7" t="s">
        <v>3387</v>
      </c>
      <c r="W171" s="7" t="s">
        <v>74</v>
      </c>
      <c r="X171" s="7" t="s">
        <v>75</v>
      </c>
      <c r="Y171" s="7" t="s">
        <v>368</v>
      </c>
      <c r="Z171" s="7" t="s">
        <v>3549</v>
      </c>
      <c r="AA171" s="7" t="s">
        <v>78</v>
      </c>
      <c r="AB171" s="8"/>
      <c r="AC171" s="8"/>
      <c r="AD171" s="7"/>
      <c r="AE171" s="7" t="s">
        <v>78</v>
      </c>
      <c r="AF171" s="7" t="s">
        <v>78</v>
      </c>
      <c r="AG171" s="8"/>
      <c r="AH171" s="7" t="s">
        <v>78</v>
      </c>
      <c r="AI171" s="7" t="s">
        <v>78</v>
      </c>
      <c r="AJ171" s="7" t="b">
        <v>0</v>
      </c>
      <c r="AK171" s="7" t="s">
        <v>3946</v>
      </c>
      <c r="AL171" s="7" t="b">
        <v>0</v>
      </c>
      <c r="AM171" s="7" t="b">
        <v>0</v>
      </c>
      <c r="AN171" s="7" t="b">
        <v>0</v>
      </c>
      <c r="AO171" s="7" t="b">
        <v>0</v>
      </c>
      <c r="AP171" s="7" t="b">
        <v>0</v>
      </c>
      <c r="AQ171" s="7" t="s">
        <v>96</v>
      </c>
      <c r="AR171" s="7" t="b">
        <v>0</v>
      </c>
      <c r="AS171" s="7" t="s">
        <v>78</v>
      </c>
      <c r="AT171" s="7" t="s">
        <v>78</v>
      </c>
      <c r="AU171" s="7" t="s">
        <v>78</v>
      </c>
      <c r="AV171" s="8">
        <v>40982</v>
      </c>
      <c r="AW171" s="7" t="s">
        <v>85</v>
      </c>
      <c r="AX171" s="7" t="s">
        <v>86</v>
      </c>
      <c r="AY171" s="7" t="s">
        <v>87</v>
      </c>
      <c r="AZ171" s="7" t="b">
        <v>0</v>
      </c>
      <c r="BA171" s="7">
        <v>1</v>
      </c>
      <c r="BB171" s="7">
        <v>1</v>
      </c>
      <c r="BC171" s="33">
        <v>882</v>
      </c>
      <c r="BD171" s="7">
        <v>0</v>
      </c>
      <c r="BE171" s="33"/>
      <c r="BF171" s="55">
        <v>0</v>
      </c>
      <c r="BG171" s="33">
        <v>0</v>
      </c>
      <c r="BH171" s="33">
        <v>639.64</v>
      </c>
      <c r="BI171" s="33">
        <v>639.64</v>
      </c>
      <c r="BJ171" s="33">
        <v>698.9</v>
      </c>
      <c r="BK171" s="30">
        <f t="shared" si="11"/>
        <v>0</v>
      </c>
      <c r="BL171" s="62">
        <f t="shared" si="12"/>
        <v>0</v>
      </c>
      <c r="BM171" s="33">
        <v>92.76</v>
      </c>
      <c r="BN171" s="9">
        <v>0</v>
      </c>
      <c r="BO171" s="7" t="s">
        <v>4436</v>
      </c>
      <c r="BP171" s="7" t="s">
        <v>4437</v>
      </c>
      <c r="BQ171" s="7" t="s">
        <v>4438</v>
      </c>
      <c r="BR171" s="7" t="s">
        <v>4439</v>
      </c>
      <c r="BS171" s="7" t="s">
        <v>4440</v>
      </c>
      <c r="BT171" s="7" t="s">
        <v>4441</v>
      </c>
      <c r="BU171" s="7" t="s">
        <v>4442</v>
      </c>
      <c r="BV171" s="7" t="s">
        <v>4443</v>
      </c>
      <c r="BW171" s="7" t="s">
        <v>4444</v>
      </c>
      <c r="BX171" s="7" t="s">
        <v>4138</v>
      </c>
      <c r="BY171" s="7">
        <v>0</v>
      </c>
      <c r="BZ171" s="7">
        <v>0</v>
      </c>
      <c r="CA171" s="7">
        <v>0</v>
      </c>
      <c r="CB171" s="7">
        <v>0</v>
      </c>
      <c r="CC171" s="7">
        <v>0</v>
      </c>
      <c r="CD171" s="9">
        <v>0</v>
      </c>
    </row>
    <row r="172" spans="1:82" hidden="1" x14ac:dyDescent="0.25">
      <c r="A172" s="72" t="s">
        <v>2376</v>
      </c>
      <c r="B172" s="11" t="s">
        <v>61</v>
      </c>
      <c r="C172" s="11" t="s">
        <v>62</v>
      </c>
      <c r="D172" s="11" t="s">
        <v>2377</v>
      </c>
      <c r="E172" s="11" t="s">
        <v>2377</v>
      </c>
      <c r="F172" s="11" t="s">
        <v>64</v>
      </c>
      <c r="G172" s="11" t="s">
        <v>2377</v>
      </c>
      <c r="H172" s="11" t="s">
        <v>2330</v>
      </c>
      <c r="I172" s="11" t="s">
        <v>66</v>
      </c>
      <c r="J172" s="11" t="s">
        <v>2378</v>
      </c>
      <c r="K172" s="11">
        <v>294.52</v>
      </c>
      <c r="L172" s="11" t="s">
        <v>67</v>
      </c>
      <c r="M172" s="11" t="s">
        <v>68</v>
      </c>
      <c r="N172" s="11" t="s">
        <v>69</v>
      </c>
      <c r="O172" s="12">
        <v>41919.516782407409</v>
      </c>
      <c r="P172" s="12">
        <v>45572.516782407409</v>
      </c>
      <c r="Q172" s="11" t="s">
        <v>70</v>
      </c>
      <c r="R172" s="12">
        <v>45572</v>
      </c>
      <c r="S172" s="11" t="s">
        <v>71</v>
      </c>
      <c r="T172" s="11" t="s">
        <v>104</v>
      </c>
      <c r="U172" s="11" t="s">
        <v>73</v>
      </c>
      <c r="V172" s="11" t="s">
        <v>73</v>
      </c>
      <c r="W172" s="11" t="s">
        <v>74</v>
      </c>
      <c r="X172" s="11" t="s">
        <v>75</v>
      </c>
      <c r="Y172" s="11" t="s">
        <v>76</v>
      </c>
      <c r="Z172" s="11" t="s">
        <v>2379</v>
      </c>
      <c r="AA172" s="11" t="s">
        <v>78</v>
      </c>
      <c r="AB172" s="12"/>
      <c r="AC172" s="12"/>
      <c r="AD172" s="11"/>
      <c r="AE172" s="11" t="s">
        <v>78</v>
      </c>
      <c r="AF172" s="11" t="s">
        <v>78</v>
      </c>
      <c r="AG172" s="12"/>
      <c r="AH172" s="11" t="s">
        <v>2380</v>
      </c>
      <c r="AI172" s="11" t="s">
        <v>78</v>
      </c>
      <c r="AJ172" s="11" t="b">
        <v>0</v>
      </c>
      <c r="AK172" s="11" t="s">
        <v>2381</v>
      </c>
      <c r="AL172" s="11" t="b">
        <v>0</v>
      </c>
      <c r="AM172" s="11" t="b">
        <v>0</v>
      </c>
      <c r="AN172" s="11" t="b">
        <v>0</v>
      </c>
      <c r="AO172" s="11" t="b">
        <v>0</v>
      </c>
      <c r="AP172" s="11" t="b">
        <v>0</v>
      </c>
      <c r="AQ172" s="11" t="s">
        <v>84</v>
      </c>
      <c r="AR172" s="11" t="b">
        <v>0</v>
      </c>
      <c r="AS172" s="11" t="s">
        <v>1700</v>
      </c>
      <c r="AT172" s="11" t="s">
        <v>78</v>
      </c>
      <c r="AU172" s="11" t="s">
        <v>78</v>
      </c>
      <c r="AV172" s="12">
        <v>41908</v>
      </c>
      <c r="AW172" s="11" t="s">
        <v>85</v>
      </c>
      <c r="AX172" s="11" t="s">
        <v>86</v>
      </c>
      <c r="AY172" s="11" t="s">
        <v>87</v>
      </c>
      <c r="AZ172" s="11" t="b">
        <v>0</v>
      </c>
      <c r="BA172" s="11">
        <v>0</v>
      </c>
      <c r="BB172" s="11">
        <v>0</v>
      </c>
      <c r="BC172" s="28"/>
      <c r="BD172" s="11">
        <v>0</v>
      </c>
      <c r="BE172" s="28"/>
      <c r="BF172" s="54">
        <v>0</v>
      </c>
      <c r="BG172" s="28">
        <v>0</v>
      </c>
      <c r="BH172" s="28">
        <v>294.52</v>
      </c>
      <c r="BI172" s="28">
        <v>294.52</v>
      </c>
      <c r="BJ172" s="28">
        <v>322.63</v>
      </c>
      <c r="BK172" s="30">
        <f t="shared" si="11"/>
        <v>0</v>
      </c>
      <c r="BL172" s="62">
        <f t="shared" si="12"/>
        <v>0</v>
      </c>
      <c r="BM172" s="28">
        <v>38.29</v>
      </c>
      <c r="BN172" s="13">
        <v>0</v>
      </c>
      <c r="BO172" s="7" t="s">
        <v>4959</v>
      </c>
      <c r="BP172" s="7" t="s">
        <v>4960</v>
      </c>
      <c r="BQ172" s="7" t="s">
        <v>4101</v>
      </c>
      <c r="BR172" s="7" t="s">
        <v>504</v>
      </c>
      <c r="BS172" s="7" t="s">
        <v>4187</v>
      </c>
      <c r="BT172" s="7" t="s">
        <v>4961</v>
      </c>
      <c r="BU172" s="7" t="s">
        <v>4962</v>
      </c>
      <c r="BV172" s="7" t="s">
        <v>4963</v>
      </c>
      <c r="BW172" s="7" t="s">
        <v>4964</v>
      </c>
      <c r="BX172" s="7" t="s">
        <v>4138</v>
      </c>
      <c r="BY172" s="7">
        <v>0</v>
      </c>
      <c r="BZ172" s="7">
        <v>0</v>
      </c>
      <c r="CA172" s="7">
        <v>0</v>
      </c>
      <c r="CB172" s="7">
        <v>0</v>
      </c>
      <c r="CC172" s="7">
        <v>0</v>
      </c>
      <c r="CD172" s="9">
        <v>0</v>
      </c>
    </row>
    <row r="173" spans="1:82" hidden="1" x14ac:dyDescent="0.25">
      <c r="A173" s="73" t="s">
        <v>919</v>
      </c>
      <c r="B173" s="7" t="s">
        <v>61</v>
      </c>
      <c r="C173" s="7" t="s">
        <v>62</v>
      </c>
      <c r="D173" s="7" t="s">
        <v>482</v>
      </c>
      <c r="E173" s="7" t="s">
        <v>482</v>
      </c>
      <c r="F173" s="7" t="s">
        <v>64</v>
      </c>
      <c r="G173" s="7" t="s">
        <v>482</v>
      </c>
      <c r="H173" s="7" t="s">
        <v>281</v>
      </c>
      <c r="I173" s="7" t="s">
        <v>66</v>
      </c>
      <c r="J173" s="7" t="s">
        <v>282</v>
      </c>
      <c r="K173" s="7">
        <v>402.03</v>
      </c>
      <c r="L173" s="7" t="s">
        <v>67</v>
      </c>
      <c r="M173" s="7" t="s">
        <v>68</v>
      </c>
      <c r="N173" s="7" t="s">
        <v>69</v>
      </c>
      <c r="O173" s="8">
        <v>45019.555393518516</v>
      </c>
      <c r="P173" s="8">
        <v>45385.312928240739</v>
      </c>
      <c r="Q173" s="7" t="s">
        <v>70</v>
      </c>
      <c r="R173" s="8">
        <v>45385</v>
      </c>
      <c r="S173" s="7" t="s">
        <v>71</v>
      </c>
      <c r="T173" s="7" t="s">
        <v>104</v>
      </c>
      <c r="U173" s="7" t="s">
        <v>73</v>
      </c>
      <c r="V173" s="7" t="s">
        <v>73</v>
      </c>
      <c r="W173" s="7" t="s">
        <v>74</v>
      </c>
      <c r="X173" s="7" t="s">
        <v>75</v>
      </c>
      <c r="Y173" s="7" t="s">
        <v>467</v>
      </c>
      <c r="Z173" s="7" t="s">
        <v>920</v>
      </c>
      <c r="AA173" s="7" t="s">
        <v>78</v>
      </c>
      <c r="AB173" s="8"/>
      <c r="AC173" s="8"/>
      <c r="AD173" s="7"/>
      <c r="AE173" s="7" t="s">
        <v>78</v>
      </c>
      <c r="AF173" s="7" t="s">
        <v>78</v>
      </c>
      <c r="AG173" s="8"/>
      <c r="AH173" s="7" t="s">
        <v>921</v>
      </c>
      <c r="AI173" s="7" t="s">
        <v>78</v>
      </c>
      <c r="AJ173" s="7" t="b">
        <v>0</v>
      </c>
      <c r="AK173" s="7" t="s">
        <v>922</v>
      </c>
      <c r="AL173" s="7" t="b">
        <v>0</v>
      </c>
      <c r="AM173" s="7" t="b">
        <v>0</v>
      </c>
      <c r="AN173" s="7" t="b">
        <v>0</v>
      </c>
      <c r="AO173" s="7" t="b">
        <v>0</v>
      </c>
      <c r="AP173" s="7" t="b">
        <v>0</v>
      </c>
      <c r="AQ173" s="7" t="s">
        <v>84</v>
      </c>
      <c r="AR173" s="7" t="b">
        <v>0</v>
      </c>
      <c r="AS173" s="7" t="s">
        <v>710</v>
      </c>
      <c r="AT173" s="7" t="s">
        <v>78</v>
      </c>
      <c r="AU173" s="7" t="s">
        <v>78</v>
      </c>
      <c r="AV173" s="8">
        <v>44995</v>
      </c>
      <c r="AW173" s="7" t="s">
        <v>85</v>
      </c>
      <c r="AX173" s="7" t="s">
        <v>86</v>
      </c>
      <c r="AY173" s="7" t="s">
        <v>87</v>
      </c>
      <c r="AZ173" s="7" t="b">
        <v>0</v>
      </c>
      <c r="BA173" s="7">
        <v>0</v>
      </c>
      <c r="BB173" s="7">
        <v>0</v>
      </c>
      <c r="BC173" s="33"/>
      <c r="BD173" s="7">
        <v>0</v>
      </c>
      <c r="BE173" s="33"/>
      <c r="BF173" s="55">
        <v>0</v>
      </c>
      <c r="BG173" s="33">
        <v>0</v>
      </c>
      <c r="BH173" s="33">
        <v>402.03</v>
      </c>
      <c r="BI173" s="33">
        <v>402.03</v>
      </c>
      <c r="BJ173" s="33">
        <v>439.64</v>
      </c>
      <c r="BK173" s="30">
        <f t="shared" si="11"/>
        <v>0</v>
      </c>
      <c r="BL173" s="62">
        <f t="shared" si="12"/>
        <v>0</v>
      </c>
      <c r="BM173" s="33">
        <v>96.48</v>
      </c>
      <c r="BN173" s="9">
        <v>0</v>
      </c>
      <c r="BO173" s="11" t="s">
        <v>5924</v>
      </c>
      <c r="BP173" s="11" t="s">
        <v>5925</v>
      </c>
      <c r="BQ173" s="11" t="s">
        <v>4101</v>
      </c>
      <c r="BR173" s="11" t="s">
        <v>504</v>
      </c>
      <c r="BS173" s="11" t="s">
        <v>4120</v>
      </c>
      <c r="BT173" s="11" t="s">
        <v>5926</v>
      </c>
      <c r="BU173" s="11" t="s">
        <v>5927</v>
      </c>
      <c r="BV173" s="11" t="s">
        <v>5928</v>
      </c>
      <c r="BW173" s="11" t="s">
        <v>6855</v>
      </c>
      <c r="BX173" s="11" t="s">
        <v>6856</v>
      </c>
      <c r="BY173" s="11">
        <v>0</v>
      </c>
      <c r="BZ173" s="11">
        <v>0</v>
      </c>
      <c r="CA173" s="11">
        <v>0</v>
      </c>
      <c r="CB173" s="11">
        <v>0</v>
      </c>
      <c r="CC173" s="11">
        <v>0</v>
      </c>
      <c r="CD173" s="13">
        <v>0</v>
      </c>
    </row>
    <row r="174" spans="1:82" hidden="1" x14ac:dyDescent="0.25">
      <c r="A174" s="73" t="s">
        <v>1454</v>
      </c>
      <c r="B174" s="7" t="s">
        <v>1395</v>
      </c>
      <c r="C174" s="7" t="s">
        <v>1396</v>
      </c>
      <c r="D174" s="7" t="s">
        <v>1455</v>
      </c>
      <c r="E174" s="7" t="s">
        <v>1455</v>
      </c>
      <c r="F174" s="7" t="s">
        <v>64</v>
      </c>
      <c r="G174" s="7" t="s">
        <v>1455</v>
      </c>
      <c r="H174" s="7" t="s">
        <v>281</v>
      </c>
      <c r="I174" s="7" t="s">
        <v>1397</v>
      </c>
      <c r="J174" s="7" t="s">
        <v>1406</v>
      </c>
      <c r="K174" s="7">
        <v>224.28</v>
      </c>
      <c r="L174" s="7" t="s">
        <v>67</v>
      </c>
      <c r="M174" s="7" t="s">
        <v>68</v>
      </c>
      <c r="N174" s="7" t="s">
        <v>69</v>
      </c>
      <c r="O174" s="8">
        <v>41540.555532407408</v>
      </c>
      <c r="P174" s="8">
        <v>45558.555532407408</v>
      </c>
      <c r="Q174" s="7" t="s">
        <v>70</v>
      </c>
      <c r="R174" s="8">
        <v>45558</v>
      </c>
      <c r="S174" s="7" t="s">
        <v>71</v>
      </c>
      <c r="T174" s="7" t="s">
        <v>104</v>
      </c>
      <c r="U174" s="7" t="s">
        <v>73</v>
      </c>
      <c r="V174" s="7" t="s">
        <v>73</v>
      </c>
      <c r="W174" s="7" t="s">
        <v>1456</v>
      </c>
      <c r="X174" s="7" t="s">
        <v>106</v>
      </c>
      <c r="Y174" s="7" t="s">
        <v>1457</v>
      </c>
      <c r="Z174" s="7" t="s">
        <v>1458</v>
      </c>
      <c r="AA174" s="7" t="s">
        <v>78</v>
      </c>
      <c r="AB174" s="8"/>
      <c r="AC174" s="8"/>
      <c r="AD174" s="7"/>
      <c r="AE174" s="7" t="s">
        <v>78</v>
      </c>
      <c r="AF174" s="7" t="s">
        <v>78</v>
      </c>
      <c r="AG174" s="8"/>
      <c r="AH174" s="7" t="s">
        <v>1459</v>
      </c>
      <c r="AI174" s="7" t="s">
        <v>78</v>
      </c>
      <c r="AJ174" s="7" t="b">
        <v>0</v>
      </c>
      <c r="AK174" s="7" t="s">
        <v>1460</v>
      </c>
      <c r="AL174" s="7" t="b">
        <v>0</v>
      </c>
      <c r="AM174" s="7" t="b">
        <v>0</v>
      </c>
      <c r="AN174" s="7" t="b">
        <v>0</v>
      </c>
      <c r="AO174" s="7" t="b">
        <v>0</v>
      </c>
      <c r="AP174" s="7" t="b">
        <v>0</v>
      </c>
      <c r="AQ174" s="7" t="s">
        <v>84</v>
      </c>
      <c r="AR174" s="7" t="b">
        <v>0</v>
      </c>
      <c r="AS174" s="7" t="s">
        <v>1167</v>
      </c>
      <c r="AT174" s="7" t="s">
        <v>78</v>
      </c>
      <c r="AU174" s="7" t="s">
        <v>78</v>
      </c>
      <c r="AV174" s="8">
        <v>41583</v>
      </c>
      <c r="AW174" s="7" t="s">
        <v>85</v>
      </c>
      <c r="AX174" s="7" t="s">
        <v>86</v>
      </c>
      <c r="AY174" s="7" t="s">
        <v>87</v>
      </c>
      <c r="AZ174" s="7" t="b">
        <v>0</v>
      </c>
      <c r="BA174" s="7">
        <v>1</v>
      </c>
      <c r="BB174" s="7">
        <v>1</v>
      </c>
      <c r="BC174" s="33">
        <v>51.5</v>
      </c>
      <c r="BD174" s="7">
        <v>0</v>
      </c>
      <c r="BE174" s="33"/>
      <c r="BF174" s="55">
        <v>0</v>
      </c>
      <c r="BG174" s="33">
        <v>0</v>
      </c>
      <c r="BH174" s="33">
        <v>224.28</v>
      </c>
      <c r="BI174" s="33">
        <v>201.15</v>
      </c>
      <c r="BJ174" s="33">
        <v>228.04</v>
      </c>
      <c r="BK174" s="30">
        <f t="shared" si="11"/>
        <v>23.129999999999995</v>
      </c>
      <c r="BL174" s="62">
        <f t="shared" si="12"/>
        <v>0.10313001605136435</v>
      </c>
      <c r="BM174" s="33">
        <v>55.32</v>
      </c>
      <c r="BN174" s="9">
        <v>0</v>
      </c>
      <c r="BO174" s="11" t="s">
        <v>4715</v>
      </c>
      <c r="BP174" s="11" t="s">
        <v>4716</v>
      </c>
      <c r="BQ174" s="11" t="s">
        <v>4101</v>
      </c>
      <c r="BR174" s="11" t="s">
        <v>4717</v>
      </c>
      <c r="BS174" s="11" t="s">
        <v>4148</v>
      </c>
      <c r="BT174" s="11" t="s">
        <v>4718</v>
      </c>
      <c r="BU174" s="11" t="s">
        <v>4719</v>
      </c>
      <c r="BV174" s="11" t="s">
        <v>4720</v>
      </c>
      <c r="BW174" s="11" t="s">
        <v>4721</v>
      </c>
      <c r="BX174" s="11" t="s">
        <v>4130</v>
      </c>
      <c r="BY174" s="11">
        <v>0</v>
      </c>
      <c r="BZ174" s="11">
        <v>0</v>
      </c>
      <c r="CA174" s="11">
        <v>0</v>
      </c>
      <c r="CB174" s="11">
        <v>0</v>
      </c>
      <c r="CC174" s="11">
        <v>0</v>
      </c>
      <c r="CD174" s="13">
        <v>0</v>
      </c>
    </row>
    <row r="175" spans="1:82" hidden="1" x14ac:dyDescent="0.25">
      <c r="A175" s="72" t="s">
        <v>2730</v>
      </c>
      <c r="B175" s="11" t="s">
        <v>1395</v>
      </c>
      <c r="C175" s="11" t="s">
        <v>1396</v>
      </c>
      <c r="D175" s="11" t="s">
        <v>690</v>
      </c>
      <c r="E175" s="11" t="s">
        <v>690</v>
      </c>
      <c r="F175" s="11" t="s">
        <v>64</v>
      </c>
      <c r="G175" s="11" t="s">
        <v>690</v>
      </c>
      <c r="H175" s="11" t="s">
        <v>2330</v>
      </c>
      <c r="I175" s="11" t="s">
        <v>1397</v>
      </c>
      <c r="J175" s="11" t="s">
        <v>2631</v>
      </c>
      <c r="K175" s="11">
        <v>129.87</v>
      </c>
      <c r="L175" s="11" t="s">
        <v>67</v>
      </c>
      <c r="M175" s="11" t="s">
        <v>68</v>
      </c>
      <c r="N175" s="11" t="s">
        <v>69</v>
      </c>
      <c r="O175" s="12">
        <v>41940.531493055554</v>
      </c>
      <c r="P175" s="12">
        <v>45593.531493055554</v>
      </c>
      <c r="Q175" s="11" t="s">
        <v>70</v>
      </c>
      <c r="R175" s="12">
        <v>45593</v>
      </c>
      <c r="S175" s="11" t="s">
        <v>71</v>
      </c>
      <c r="T175" s="11" t="s">
        <v>104</v>
      </c>
      <c r="U175" s="11" t="s">
        <v>73</v>
      </c>
      <c r="V175" s="11" t="s">
        <v>73</v>
      </c>
      <c r="W175" s="11" t="s">
        <v>74</v>
      </c>
      <c r="X175" s="11" t="s">
        <v>106</v>
      </c>
      <c r="Y175" s="11" t="s">
        <v>1450</v>
      </c>
      <c r="Z175" s="11" t="s">
        <v>2731</v>
      </c>
      <c r="AA175" s="11" t="s">
        <v>2732</v>
      </c>
      <c r="AB175" s="12"/>
      <c r="AC175" s="12"/>
      <c r="AD175" s="11"/>
      <c r="AE175" s="11" t="s">
        <v>78</v>
      </c>
      <c r="AF175" s="11" t="s">
        <v>78</v>
      </c>
      <c r="AG175" s="12"/>
      <c r="AH175" s="11" t="s">
        <v>2733</v>
      </c>
      <c r="AI175" s="11" t="s">
        <v>78</v>
      </c>
      <c r="AJ175" s="11" t="b">
        <v>0</v>
      </c>
      <c r="AK175" s="11" t="s">
        <v>2734</v>
      </c>
      <c r="AL175" s="11" t="b">
        <v>0</v>
      </c>
      <c r="AM175" s="11" t="b">
        <v>0</v>
      </c>
      <c r="AN175" s="11" t="b">
        <v>0</v>
      </c>
      <c r="AO175" s="11" t="b">
        <v>0</v>
      </c>
      <c r="AP175" s="11" t="b">
        <v>0</v>
      </c>
      <c r="AQ175" s="11" t="s">
        <v>84</v>
      </c>
      <c r="AR175" s="11" t="b">
        <v>0</v>
      </c>
      <c r="AS175" s="11" t="s">
        <v>1700</v>
      </c>
      <c r="AT175" s="11" t="s">
        <v>78</v>
      </c>
      <c r="AU175" s="11" t="s">
        <v>78</v>
      </c>
      <c r="AV175" s="12">
        <v>41995</v>
      </c>
      <c r="AW175" s="11" t="s">
        <v>85</v>
      </c>
      <c r="AX175" s="11" t="s">
        <v>86</v>
      </c>
      <c r="AY175" s="11" t="s">
        <v>87</v>
      </c>
      <c r="AZ175" s="11" t="b">
        <v>0</v>
      </c>
      <c r="BA175" s="11">
        <v>3</v>
      </c>
      <c r="BB175" s="11">
        <v>3</v>
      </c>
      <c r="BC175" s="28">
        <v>761.01</v>
      </c>
      <c r="BD175" s="11">
        <v>0</v>
      </c>
      <c r="BE175" s="28"/>
      <c r="BF175" s="54">
        <v>0</v>
      </c>
      <c r="BG175" s="28">
        <v>0</v>
      </c>
      <c r="BH175" s="28">
        <v>129.87</v>
      </c>
      <c r="BI175" s="28">
        <v>129.87</v>
      </c>
      <c r="BJ175" s="28">
        <v>149.01</v>
      </c>
      <c r="BK175" s="30">
        <f t="shared" si="11"/>
        <v>0</v>
      </c>
      <c r="BL175" s="62">
        <f t="shared" si="12"/>
        <v>0</v>
      </c>
      <c r="BM175" s="28">
        <v>32.479999999999997</v>
      </c>
      <c r="BN175" s="13">
        <v>0</v>
      </c>
      <c r="BO175" s="7" t="s">
        <v>5023</v>
      </c>
      <c r="BP175" s="7" t="s">
        <v>5024</v>
      </c>
      <c r="BQ175" s="7" t="s">
        <v>4101</v>
      </c>
      <c r="BR175" s="7" t="s">
        <v>504</v>
      </c>
      <c r="BS175" s="7" t="s">
        <v>4148</v>
      </c>
      <c r="BT175" s="7" t="s">
        <v>4330</v>
      </c>
      <c r="BU175" s="7" t="s">
        <v>5025</v>
      </c>
      <c r="BV175" s="7" t="s">
        <v>5026</v>
      </c>
      <c r="BW175" s="7" t="s">
        <v>5027</v>
      </c>
      <c r="BX175" s="7" t="s">
        <v>4106</v>
      </c>
      <c r="BY175" s="7">
        <v>0</v>
      </c>
      <c r="BZ175" s="7">
        <v>0</v>
      </c>
      <c r="CA175" s="7">
        <v>0</v>
      </c>
      <c r="CB175" s="7">
        <v>0</v>
      </c>
      <c r="CC175" s="7">
        <v>0</v>
      </c>
      <c r="CD175" s="9">
        <v>0</v>
      </c>
    </row>
    <row r="176" spans="1:82" hidden="1" x14ac:dyDescent="0.25">
      <c r="A176" s="73" t="s">
        <v>3859</v>
      </c>
      <c r="B176" s="7"/>
      <c r="C176" s="7"/>
      <c r="D176" s="7" t="s">
        <v>3860</v>
      </c>
      <c r="E176" s="7" t="s">
        <v>3861</v>
      </c>
      <c r="F176" s="7" t="s">
        <v>168</v>
      </c>
      <c r="G176" s="7" t="s">
        <v>3860</v>
      </c>
      <c r="H176" s="7" t="s">
        <v>2330</v>
      </c>
      <c r="I176" s="7" t="s">
        <v>1069</v>
      </c>
      <c r="J176" s="7" t="s">
        <v>2516</v>
      </c>
      <c r="K176" s="7">
        <v>73.55</v>
      </c>
      <c r="L176" s="7" t="s">
        <v>67</v>
      </c>
      <c r="M176" s="7" t="s">
        <v>3402</v>
      </c>
      <c r="N176" s="7" t="s">
        <v>3418</v>
      </c>
      <c r="O176" s="8">
        <v>44011.626979166664</v>
      </c>
      <c r="P176" s="8">
        <v>45472.626979166664</v>
      </c>
      <c r="Q176" s="7" t="s">
        <v>70</v>
      </c>
      <c r="R176" s="8">
        <v>45472</v>
      </c>
      <c r="S176" s="7" t="s">
        <v>71</v>
      </c>
      <c r="T176" s="7" t="s">
        <v>104</v>
      </c>
      <c r="U176" s="7" t="s">
        <v>3387</v>
      </c>
      <c r="V176" s="7" t="s">
        <v>3387</v>
      </c>
      <c r="W176" s="7" t="s">
        <v>105</v>
      </c>
      <c r="X176" s="7" t="s">
        <v>75</v>
      </c>
      <c r="Y176" s="7" t="s">
        <v>2517</v>
      </c>
      <c r="Z176" s="7" t="s">
        <v>3862</v>
      </c>
      <c r="AA176" s="7" t="s">
        <v>78</v>
      </c>
      <c r="AB176" s="8"/>
      <c r="AC176" s="8"/>
      <c r="AD176" s="7"/>
      <c r="AE176" s="7" t="s">
        <v>78</v>
      </c>
      <c r="AF176" s="7" t="s">
        <v>78</v>
      </c>
      <c r="AG176" s="8"/>
      <c r="AH176" s="7" t="s">
        <v>78</v>
      </c>
      <c r="AI176" s="7" t="s">
        <v>78</v>
      </c>
      <c r="AJ176" s="7" t="b">
        <v>0</v>
      </c>
      <c r="AK176" s="7" t="s">
        <v>4041</v>
      </c>
      <c r="AL176" s="7" t="b">
        <v>0</v>
      </c>
      <c r="AM176" s="7" t="b">
        <v>0</v>
      </c>
      <c r="AN176" s="7" t="b">
        <v>0</v>
      </c>
      <c r="AO176" s="7" t="b">
        <v>0</v>
      </c>
      <c r="AP176" s="7" t="b">
        <v>0</v>
      </c>
      <c r="AQ176" s="7" t="s">
        <v>84</v>
      </c>
      <c r="AR176" s="7" t="b">
        <v>0</v>
      </c>
      <c r="AS176" s="7" t="s">
        <v>1700</v>
      </c>
      <c r="AT176" s="7" t="s">
        <v>78</v>
      </c>
      <c r="AU176" s="7" t="s">
        <v>78</v>
      </c>
      <c r="AV176" s="8">
        <v>44014</v>
      </c>
      <c r="AW176" s="7" t="s">
        <v>85</v>
      </c>
      <c r="AX176" s="7" t="s">
        <v>86</v>
      </c>
      <c r="AY176" s="7" t="s">
        <v>87</v>
      </c>
      <c r="AZ176" s="7" t="b">
        <v>0</v>
      </c>
      <c r="BA176" s="7">
        <v>0</v>
      </c>
      <c r="BB176" s="7">
        <v>0</v>
      </c>
      <c r="BC176" s="33"/>
      <c r="BD176" s="7">
        <v>0</v>
      </c>
      <c r="BE176" s="33"/>
      <c r="BF176" s="55">
        <v>0</v>
      </c>
      <c r="BG176" s="33">
        <v>0</v>
      </c>
      <c r="BH176" s="33">
        <v>73.55</v>
      </c>
      <c r="BI176" s="33">
        <v>73.55</v>
      </c>
      <c r="BJ176" s="33">
        <v>86.1</v>
      </c>
      <c r="BK176" s="30">
        <f t="shared" si="11"/>
        <v>0</v>
      </c>
      <c r="BL176" s="62">
        <f t="shared" si="12"/>
        <v>0</v>
      </c>
      <c r="BM176" s="33">
        <v>7.36</v>
      </c>
      <c r="BN176" s="9">
        <v>0</v>
      </c>
      <c r="BO176" s="7" t="s">
        <v>6247</v>
      </c>
      <c r="BP176" s="7" t="s">
        <v>6248</v>
      </c>
      <c r="BQ176" s="7" t="s">
        <v>4564</v>
      </c>
      <c r="BR176" s="7" t="s">
        <v>6249</v>
      </c>
      <c r="BS176" s="7" t="s">
        <v>6250</v>
      </c>
      <c r="BT176" s="7" t="s">
        <v>6251</v>
      </c>
      <c r="BU176" s="7" t="s">
        <v>78</v>
      </c>
      <c r="BV176" s="7" t="s">
        <v>6252</v>
      </c>
      <c r="BW176" s="7" t="s">
        <v>6253</v>
      </c>
      <c r="BX176" s="7" t="s">
        <v>78</v>
      </c>
      <c r="BY176" s="7">
        <v>0</v>
      </c>
      <c r="BZ176" s="7">
        <v>0</v>
      </c>
      <c r="CA176" s="7">
        <v>0</v>
      </c>
      <c r="CB176" s="7">
        <v>0</v>
      </c>
      <c r="CC176" s="7">
        <v>0</v>
      </c>
      <c r="CD176" s="9">
        <v>0</v>
      </c>
    </row>
    <row r="177" spans="1:82" hidden="1" x14ac:dyDescent="0.25">
      <c r="A177" s="73" t="s">
        <v>2077</v>
      </c>
      <c r="B177" s="7"/>
      <c r="C177" s="7"/>
      <c r="D177" s="7" t="s">
        <v>271</v>
      </c>
      <c r="E177" s="7" t="s">
        <v>271</v>
      </c>
      <c r="F177" s="7" t="s">
        <v>64</v>
      </c>
      <c r="G177" s="7" t="s">
        <v>271</v>
      </c>
      <c r="H177" s="7" t="s">
        <v>281</v>
      </c>
      <c r="I177" s="7" t="s">
        <v>2037</v>
      </c>
      <c r="J177" s="7" t="s">
        <v>2045</v>
      </c>
      <c r="K177" s="7">
        <v>266.42</v>
      </c>
      <c r="L177" s="7" t="s">
        <v>67</v>
      </c>
      <c r="M177" s="7" t="s">
        <v>68</v>
      </c>
      <c r="N177" s="7" t="s">
        <v>69</v>
      </c>
      <c r="O177" s="8">
        <v>44838.469826388886</v>
      </c>
      <c r="P177" s="8">
        <v>45569</v>
      </c>
      <c r="Q177" s="7" t="s">
        <v>70</v>
      </c>
      <c r="R177" s="8">
        <v>45386</v>
      </c>
      <c r="S177" s="7" t="s">
        <v>71</v>
      </c>
      <c r="T177" s="7" t="s">
        <v>72</v>
      </c>
      <c r="U177" s="7" t="s">
        <v>73</v>
      </c>
      <c r="V177" s="7" t="s">
        <v>73</v>
      </c>
      <c r="W177" s="7" t="s">
        <v>74</v>
      </c>
      <c r="X177" s="7" t="s">
        <v>250</v>
      </c>
      <c r="Y177" s="7" t="s">
        <v>2078</v>
      </c>
      <c r="Z177" s="7" t="s">
        <v>2079</v>
      </c>
      <c r="AA177" s="7" t="s">
        <v>78</v>
      </c>
      <c r="AB177" s="8"/>
      <c r="AC177" s="8"/>
      <c r="AD177" s="7"/>
      <c r="AE177" s="7" t="s">
        <v>78</v>
      </c>
      <c r="AF177" s="7" t="s">
        <v>78</v>
      </c>
      <c r="AG177" s="8"/>
      <c r="AH177" s="7" t="s">
        <v>2080</v>
      </c>
      <c r="AI177" s="7" t="s">
        <v>78</v>
      </c>
      <c r="AJ177" s="7" t="b">
        <v>0</v>
      </c>
      <c r="AK177" s="7" t="s">
        <v>2081</v>
      </c>
      <c r="AL177" s="7" t="b">
        <v>0</v>
      </c>
      <c r="AM177" s="7" t="b">
        <v>0</v>
      </c>
      <c r="AN177" s="7" t="b">
        <v>0</v>
      </c>
      <c r="AO177" s="7" t="b">
        <v>0</v>
      </c>
      <c r="AP177" s="7" t="b">
        <v>0</v>
      </c>
      <c r="AQ177" s="7" t="s">
        <v>84</v>
      </c>
      <c r="AR177" s="7" t="b">
        <v>0</v>
      </c>
      <c r="AS177" s="7" t="s">
        <v>710</v>
      </c>
      <c r="AT177" s="7" t="s">
        <v>78</v>
      </c>
      <c r="AU177" s="7" t="s">
        <v>78</v>
      </c>
      <c r="AV177" s="8">
        <v>44831</v>
      </c>
      <c r="AW177" s="7" t="s">
        <v>85</v>
      </c>
      <c r="AX177" s="7" t="s">
        <v>86</v>
      </c>
      <c r="AY177" s="7" t="s">
        <v>87</v>
      </c>
      <c r="AZ177" s="7" t="b">
        <v>0</v>
      </c>
      <c r="BA177" s="7">
        <v>1</v>
      </c>
      <c r="BB177" s="7">
        <v>0</v>
      </c>
      <c r="BC177" s="33">
        <v>0</v>
      </c>
      <c r="BD177" s="7">
        <v>0</v>
      </c>
      <c r="BE177" s="33"/>
      <c r="BF177" s="55">
        <v>0</v>
      </c>
      <c r="BG177" s="33">
        <v>0</v>
      </c>
      <c r="BH177" s="33">
        <v>266.42</v>
      </c>
      <c r="BI177" s="33">
        <v>266.42</v>
      </c>
      <c r="BJ177" s="33">
        <v>300.08</v>
      </c>
      <c r="BK177" s="30">
        <f t="shared" si="11"/>
        <v>0</v>
      </c>
      <c r="BL177" s="62">
        <f t="shared" si="12"/>
        <v>0</v>
      </c>
      <c r="BM177" s="33">
        <v>85.26</v>
      </c>
      <c r="BN177" s="9">
        <v>0</v>
      </c>
      <c r="BO177" s="7" t="s">
        <v>6651</v>
      </c>
      <c r="BP177" s="7" t="s">
        <v>6652</v>
      </c>
      <c r="BQ177" s="7" t="s">
        <v>4101</v>
      </c>
      <c r="BR177" s="7" t="s">
        <v>4992</v>
      </c>
      <c r="BS177" s="7" t="s">
        <v>4993</v>
      </c>
      <c r="BT177" s="7" t="s">
        <v>6653</v>
      </c>
      <c r="BU177" s="7" t="s">
        <v>78</v>
      </c>
      <c r="BV177" s="7" t="s">
        <v>6654</v>
      </c>
      <c r="BW177" s="7" t="s">
        <v>6655</v>
      </c>
      <c r="BX177" s="7" t="s">
        <v>4123</v>
      </c>
      <c r="BY177" s="7">
        <v>0</v>
      </c>
      <c r="BZ177" s="7">
        <v>0</v>
      </c>
      <c r="CA177" s="7">
        <v>0</v>
      </c>
      <c r="CB177" s="7">
        <v>0</v>
      </c>
      <c r="CC177" s="7">
        <v>0</v>
      </c>
      <c r="CD177" s="9">
        <v>0</v>
      </c>
    </row>
    <row r="178" spans="1:82" hidden="1" x14ac:dyDescent="0.25">
      <c r="A178" s="72" t="s">
        <v>3933</v>
      </c>
      <c r="B178" s="11"/>
      <c r="C178" s="11"/>
      <c r="D178" s="11" t="s">
        <v>271</v>
      </c>
      <c r="E178" s="11" t="s">
        <v>271</v>
      </c>
      <c r="F178" s="11" t="s">
        <v>64</v>
      </c>
      <c r="G178" s="11" t="s">
        <v>271</v>
      </c>
      <c r="H178" s="11" t="s">
        <v>2330</v>
      </c>
      <c r="I178" s="11" t="s">
        <v>272</v>
      </c>
      <c r="J178" s="11" t="s">
        <v>3270</v>
      </c>
      <c r="K178" s="11">
        <v>33.69</v>
      </c>
      <c r="L178" s="11" t="s">
        <v>67</v>
      </c>
      <c r="M178" s="11" t="s">
        <v>68</v>
      </c>
      <c r="N178" s="11" t="s">
        <v>69</v>
      </c>
      <c r="O178" s="12">
        <v>45193.685960648145</v>
      </c>
      <c r="P178" s="12">
        <v>45559.52621527778</v>
      </c>
      <c r="Q178" s="11" t="s">
        <v>70</v>
      </c>
      <c r="R178" s="12">
        <v>45559</v>
      </c>
      <c r="S178" s="11" t="s">
        <v>71</v>
      </c>
      <c r="T178" s="11" t="s">
        <v>104</v>
      </c>
      <c r="U178" s="11" t="s">
        <v>73</v>
      </c>
      <c r="V178" s="11" t="s">
        <v>73</v>
      </c>
      <c r="W178" s="11" t="s">
        <v>74</v>
      </c>
      <c r="X178" s="11" t="s">
        <v>274</v>
      </c>
      <c r="Y178" s="11" t="s">
        <v>275</v>
      </c>
      <c r="Z178" s="11" t="s">
        <v>3934</v>
      </c>
      <c r="AA178" s="11" t="s">
        <v>78</v>
      </c>
      <c r="AB178" s="12"/>
      <c r="AC178" s="12"/>
      <c r="AD178" s="11"/>
      <c r="AE178" s="11" t="s">
        <v>78</v>
      </c>
      <c r="AF178" s="11" t="s">
        <v>78</v>
      </c>
      <c r="AG178" s="12"/>
      <c r="AH178" s="11" t="s">
        <v>270</v>
      </c>
      <c r="AI178" s="11" t="s">
        <v>78</v>
      </c>
      <c r="AJ178" s="11" t="b">
        <v>0</v>
      </c>
      <c r="AK178" s="11" t="s">
        <v>4071</v>
      </c>
      <c r="AL178" s="11" t="b">
        <v>1</v>
      </c>
      <c r="AM178" s="11" t="b">
        <v>0</v>
      </c>
      <c r="AN178" s="11" t="b">
        <v>0</v>
      </c>
      <c r="AO178" s="11" t="b">
        <v>0</v>
      </c>
      <c r="AP178" s="11" t="b">
        <v>0</v>
      </c>
      <c r="AQ178" s="11" t="s">
        <v>84</v>
      </c>
      <c r="AR178" s="11" t="b">
        <v>0</v>
      </c>
      <c r="AS178" s="11" t="s">
        <v>2451</v>
      </c>
      <c r="AT178" s="11" t="s">
        <v>78</v>
      </c>
      <c r="AU178" s="11" t="s">
        <v>78</v>
      </c>
      <c r="AV178" s="12">
        <v>45174</v>
      </c>
      <c r="AW178" s="11" t="s">
        <v>85</v>
      </c>
      <c r="AX178" s="11" t="s">
        <v>86</v>
      </c>
      <c r="AY178" s="11" t="s">
        <v>87</v>
      </c>
      <c r="AZ178" s="11" t="b">
        <v>0</v>
      </c>
      <c r="BA178" s="11">
        <v>0</v>
      </c>
      <c r="BB178" s="11">
        <v>0</v>
      </c>
      <c r="BC178" s="28"/>
      <c r="BD178" s="11">
        <v>0</v>
      </c>
      <c r="BE178" s="28"/>
      <c r="BF178" s="54">
        <v>0</v>
      </c>
      <c r="BG178" s="28">
        <v>0</v>
      </c>
      <c r="BH178" s="28">
        <v>33.69</v>
      </c>
      <c r="BI178" s="28">
        <v>0</v>
      </c>
      <c r="BJ178" s="28">
        <v>0</v>
      </c>
      <c r="BK178" s="30">
        <f t="shared" si="11"/>
        <v>33.69</v>
      </c>
      <c r="BL178" s="63">
        <f t="shared" si="12"/>
        <v>1</v>
      </c>
      <c r="BM178" s="28">
        <v>0</v>
      </c>
      <c r="BN178" s="13">
        <v>0</v>
      </c>
      <c r="BO178" s="7" t="s">
        <v>6651</v>
      </c>
      <c r="BP178" s="7" t="s">
        <v>6652</v>
      </c>
      <c r="BQ178" s="7" t="s">
        <v>4101</v>
      </c>
      <c r="BR178" s="7" t="s">
        <v>4992</v>
      </c>
      <c r="BS178" s="7" t="s">
        <v>4993</v>
      </c>
      <c r="BT178" s="7" t="s">
        <v>6653</v>
      </c>
      <c r="BU178" s="7" t="s">
        <v>78</v>
      </c>
      <c r="BV178" s="7" t="s">
        <v>6654</v>
      </c>
      <c r="BW178" s="7" t="s">
        <v>6655</v>
      </c>
      <c r="BX178" s="7" t="s">
        <v>4123</v>
      </c>
      <c r="BY178" s="7">
        <v>0</v>
      </c>
      <c r="BZ178" s="7">
        <v>0</v>
      </c>
      <c r="CA178" s="7">
        <v>0</v>
      </c>
      <c r="CB178" s="7">
        <v>0</v>
      </c>
      <c r="CC178" s="7">
        <v>0</v>
      </c>
      <c r="CD178" s="9">
        <v>0</v>
      </c>
    </row>
    <row r="179" spans="1:82" hidden="1" x14ac:dyDescent="0.25">
      <c r="A179" s="72" t="s">
        <v>3173</v>
      </c>
      <c r="B179" s="11" t="s">
        <v>259</v>
      </c>
      <c r="C179" s="11" t="s">
        <v>260</v>
      </c>
      <c r="D179" s="11" t="s">
        <v>3174</v>
      </c>
      <c r="E179" s="11" t="s">
        <v>3174</v>
      </c>
      <c r="F179" s="11" t="s">
        <v>168</v>
      </c>
      <c r="G179" s="11" t="s">
        <v>3174</v>
      </c>
      <c r="H179" s="11" t="s">
        <v>2330</v>
      </c>
      <c r="I179" s="11" t="s">
        <v>2037</v>
      </c>
      <c r="J179" s="11"/>
      <c r="K179" s="11">
        <v>220.13</v>
      </c>
      <c r="L179" s="11" t="s">
        <v>67</v>
      </c>
      <c r="M179" s="11" t="s">
        <v>68</v>
      </c>
      <c r="N179" s="11" t="s">
        <v>160</v>
      </c>
      <c r="O179" s="12">
        <v>41548.359270833331</v>
      </c>
      <c r="P179" s="12">
        <v>45566.574166666665</v>
      </c>
      <c r="Q179" s="11" t="s">
        <v>70</v>
      </c>
      <c r="R179" s="12">
        <v>45566</v>
      </c>
      <c r="S179" s="11" t="s">
        <v>71</v>
      </c>
      <c r="T179" s="11" t="s">
        <v>104</v>
      </c>
      <c r="U179" s="11" t="s">
        <v>73</v>
      </c>
      <c r="V179" s="11" t="s">
        <v>73</v>
      </c>
      <c r="W179" s="11" t="s">
        <v>74</v>
      </c>
      <c r="X179" s="11" t="s">
        <v>250</v>
      </c>
      <c r="Y179" s="11" t="s">
        <v>3175</v>
      </c>
      <c r="Z179" s="11" t="s">
        <v>3176</v>
      </c>
      <c r="AA179" s="11" t="s">
        <v>3177</v>
      </c>
      <c r="AB179" s="12"/>
      <c r="AC179" s="12"/>
      <c r="AD179" s="11"/>
      <c r="AE179" s="11" t="s">
        <v>78</v>
      </c>
      <c r="AF179" s="11" t="s">
        <v>78</v>
      </c>
      <c r="AG179" s="12"/>
      <c r="AH179" s="11" t="s">
        <v>3178</v>
      </c>
      <c r="AI179" s="11" t="s">
        <v>78</v>
      </c>
      <c r="AJ179" s="11" t="b">
        <v>0</v>
      </c>
      <c r="AK179" s="11" t="s">
        <v>3179</v>
      </c>
      <c r="AL179" s="11" t="b">
        <v>0</v>
      </c>
      <c r="AM179" s="11" t="b">
        <v>0</v>
      </c>
      <c r="AN179" s="11" t="b">
        <v>0</v>
      </c>
      <c r="AO179" s="11" t="b">
        <v>0</v>
      </c>
      <c r="AP179" s="11" t="b">
        <v>0</v>
      </c>
      <c r="AQ179" s="11" t="s">
        <v>84</v>
      </c>
      <c r="AR179" s="11" t="b">
        <v>0</v>
      </c>
      <c r="AS179" s="11" t="s">
        <v>1700</v>
      </c>
      <c r="AT179" s="11" t="s">
        <v>78</v>
      </c>
      <c r="AU179" s="11" t="s">
        <v>78</v>
      </c>
      <c r="AV179" s="12">
        <v>41473</v>
      </c>
      <c r="AW179" s="11" t="s">
        <v>85</v>
      </c>
      <c r="AX179" s="11" t="s">
        <v>86</v>
      </c>
      <c r="AY179" s="11" t="s">
        <v>87</v>
      </c>
      <c r="AZ179" s="11" t="b">
        <v>0</v>
      </c>
      <c r="BA179" s="11">
        <v>0</v>
      </c>
      <c r="BB179" s="11">
        <v>0</v>
      </c>
      <c r="BC179" s="28"/>
      <c r="BD179" s="11">
        <v>0</v>
      </c>
      <c r="BE179" s="28"/>
      <c r="BF179" s="54">
        <v>0</v>
      </c>
      <c r="BG179" s="28">
        <v>0</v>
      </c>
      <c r="BH179" s="28">
        <v>220.13</v>
      </c>
      <c r="BI179" s="28">
        <v>220.13</v>
      </c>
      <c r="BJ179" s="28">
        <v>252.91</v>
      </c>
      <c r="BK179" s="30">
        <f t="shared" si="11"/>
        <v>0</v>
      </c>
      <c r="BL179" s="62">
        <f t="shared" si="12"/>
        <v>0</v>
      </c>
      <c r="BM179" s="28">
        <v>55.05</v>
      </c>
      <c r="BN179" s="13">
        <v>0</v>
      </c>
      <c r="BO179" s="7" t="s">
        <v>4615</v>
      </c>
      <c r="BP179" s="7" t="s">
        <v>4616</v>
      </c>
      <c r="BQ179" s="7" t="s">
        <v>4101</v>
      </c>
      <c r="BR179" s="7" t="s">
        <v>504</v>
      </c>
      <c r="BS179" s="7" t="s">
        <v>4148</v>
      </c>
      <c r="BT179" s="7" t="s">
        <v>4617</v>
      </c>
      <c r="BU179" s="7" t="s">
        <v>4618</v>
      </c>
      <c r="BV179" s="7" t="s">
        <v>4619</v>
      </c>
      <c r="BW179" s="7" t="s">
        <v>4620</v>
      </c>
      <c r="BX179" s="7" t="s">
        <v>4138</v>
      </c>
      <c r="BY179" s="7">
        <v>0</v>
      </c>
      <c r="BZ179" s="7">
        <v>0</v>
      </c>
      <c r="CA179" s="7">
        <v>0</v>
      </c>
      <c r="CB179" s="7">
        <v>0</v>
      </c>
      <c r="CC179" s="7">
        <v>0</v>
      </c>
      <c r="CD179" s="9">
        <v>0</v>
      </c>
    </row>
    <row r="180" spans="1:82" hidden="1" x14ac:dyDescent="0.25">
      <c r="A180" s="73" t="s">
        <v>3679</v>
      </c>
      <c r="B180" s="7" t="s">
        <v>1395</v>
      </c>
      <c r="C180" s="7" t="s">
        <v>1396</v>
      </c>
      <c r="D180" s="7" t="s">
        <v>3680</v>
      </c>
      <c r="E180" s="7" t="s">
        <v>3680</v>
      </c>
      <c r="F180" s="7" t="s">
        <v>64</v>
      </c>
      <c r="G180" s="7" t="s">
        <v>3440</v>
      </c>
      <c r="H180" s="7" t="s">
        <v>2330</v>
      </c>
      <c r="I180" s="7" t="s">
        <v>1397</v>
      </c>
      <c r="J180" s="7"/>
      <c r="K180" s="7">
        <v>209.3</v>
      </c>
      <c r="L180" s="7" t="s">
        <v>67</v>
      </c>
      <c r="M180" s="7" t="s">
        <v>3402</v>
      </c>
      <c r="N180" s="7" t="s">
        <v>69</v>
      </c>
      <c r="O180" s="8">
        <v>41499.647604166668</v>
      </c>
      <c r="P180" s="8">
        <v>45517.647604166668</v>
      </c>
      <c r="Q180" s="7" t="s">
        <v>70</v>
      </c>
      <c r="R180" s="8">
        <v>45517</v>
      </c>
      <c r="S180" s="7" t="s">
        <v>71</v>
      </c>
      <c r="T180" s="7" t="s">
        <v>104</v>
      </c>
      <c r="U180" s="7" t="s">
        <v>3387</v>
      </c>
      <c r="V180" s="7" t="s">
        <v>3387</v>
      </c>
      <c r="W180" s="7" t="s">
        <v>105</v>
      </c>
      <c r="X180" s="7" t="s">
        <v>106</v>
      </c>
      <c r="Y180" s="7" t="s">
        <v>1398</v>
      </c>
      <c r="Z180" s="7" t="s">
        <v>3681</v>
      </c>
      <c r="AA180" s="7" t="s">
        <v>78</v>
      </c>
      <c r="AB180" s="8"/>
      <c r="AC180" s="8"/>
      <c r="AD180" s="7"/>
      <c r="AE180" s="7" t="s">
        <v>78</v>
      </c>
      <c r="AF180" s="7" t="s">
        <v>78</v>
      </c>
      <c r="AG180" s="8"/>
      <c r="AH180" s="7" t="s">
        <v>78</v>
      </c>
      <c r="AI180" s="7" t="s">
        <v>78</v>
      </c>
      <c r="AJ180" s="7" t="b">
        <v>0</v>
      </c>
      <c r="AK180" s="7" t="s">
        <v>4086</v>
      </c>
      <c r="AL180" s="7" t="b">
        <v>0</v>
      </c>
      <c r="AM180" s="7" t="b">
        <v>0</v>
      </c>
      <c r="AN180" s="7" t="b">
        <v>0</v>
      </c>
      <c r="AO180" s="7" t="b">
        <v>0</v>
      </c>
      <c r="AP180" s="7" t="b">
        <v>0</v>
      </c>
      <c r="AQ180" s="7" t="s">
        <v>84</v>
      </c>
      <c r="AR180" s="7" t="b">
        <v>0</v>
      </c>
      <c r="AS180" s="7" t="s">
        <v>1700</v>
      </c>
      <c r="AT180" s="7" t="s">
        <v>78</v>
      </c>
      <c r="AU180" s="7" t="s">
        <v>78</v>
      </c>
      <c r="AV180" s="8">
        <v>41507</v>
      </c>
      <c r="AW180" s="7" t="s">
        <v>85</v>
      </c>
      <c r="AX180" s="7" t="s">
        <v>86</v>
      </c>
      <c r="AY180" s="7" t="s">
        <v>87</v>
      </c>
      <c r="AZ180" s="7" t="b">
        <v>0</v>
      </c>
      <c r="BA180" s="7">
        <v>2</v>
      </c>
      <c r="BB180" s="7">
        <v>2</v>
      </c>
      <c r="BC180" s="33">
        <v>342.43</v>
      </c>
      <c r="BD180" s="7">
        <v>0</v>
      </c>
      <c r="BE180" s="33"/>
      <c r="BF180" s="55">
        <v>0</v>
      </c>
      <c r="BG180" s="33">
        <v>0</v>
      </c>
      <c r="BH180" s="33">
        <v>209.3</v>
      </c>
      <c r="BI180" s="33">
        <v>209.3</v>
      </c>
      <c r="BJ180" s="33">
        <v>267.48</v>
      </c>
      <c r="BK180" s="30">
        <f t="shared" si="11"/>
        <v>0</v>
      </c>
      <c r="BL180" s="62">
        <f t="shared" si="12"/>
        <v>0</v>
      </c>
      <c r="BM180" s="33">
        <v>52.32</v>
      </c>
      <c r="BN180" s="9">
        <v>0</v>
      </c>
      <c r="BO180" s="7" t="s">
        <v>4633</v>
      </c>
      <c r="BP180" s="7" t="s">
        <v>4634</v>
      </c>
      <c r="BQ180" s="7" t="s">
        <v>4460</v>
      </c>
      <c r="BR180" s="7" t="s">
        <v>4461</v>
      </c>
      <c r="BS180" s="7" t="s">
        <v>4462</v>
      </c>
      <c r="BT180" s="7" t="s">
        <v>4110</v>
      </c>
      <c r="BU180" s="7" t="s">
        <v>4635</v>
      </c>
      <c r="BV180" s="7" t="s">
        <v>4464</v>
      </c>
      <c r="BW180" s="7" t="s">
        <v>4636</v>
      </c>
      <c r="BX180" s="7" t="s">
        <v>4130</v>
      </c>
      <c r="BY180" s="7">
        <v>0</v>
      </c>
      <c r="BZ180" s="7">
        <v>0</v>
      </c>
      <c r="CA180" s="7">
        <v>0</v>
      </c>
      <c r="CB180" s="7">
        <v>0</v>
      </c>
      <c r="CC180" s="7">
        <v>0</v>
      </c>
      <c r="CD180" s="9">
        <v>0</v>
      </c>
    </row>
    <row r="181" spans="1:82" hidden="1" x14ac:dyDescent="0.25">
      <c r="A181" s="72" t="s">
        <v>914</v>
      </c>
      <c r="B181" s="11" t="s">
        <v>61</v>
      </c>
      <c r="C181" s="11" t="s">
        <v>62</v>
      </c>
      <c r="D181" s="11" t="s">
        <v>915</v>
      </c>
      <c r="E181" s="11" t="s">
        <v>915</v>
      </c>
      <c r="F181" s="11" t="s">
        <v>64</v>
      </c>
      <c r="G181" s="11" t="s">
        <v>915</v>
      </c>
      <c r="H181" s="11" t="s">
        <v>281</v>
      </c>
      <c r="I181" s="11" t="s">
        <v>66</v>
      </c>
      <c r="J181" s="11" t="s">
        <v>282</v>
      </c>
      <c r="K181" s="11">
        <v>332.24</v>
      </c>
      <c r="L181" s="11" t="s">
        <v>67</v>
      </c>
      <c r="M181" s="11" t="s">
        <v>68</v>
      </c>
      <c r="N181" s="11" t="s">
        <v>69</v>
      </c>
      <c r="O181" s="12">
        <v>45012.589085648149</v>
      </c>
      <c r="P181" s="12">
        <v>45378.545381944445</v>
      </c>
      <c r="Q181" s="11" t="s">
        <v>70</v>
      </c>
      <c r="R181" s="12">
        <v>45378</v>
      </c>
      <c r="S181" s="11" t="s">
        <v>71</v>
      </c>
      <c r="T181" s="11" t="s">
        <v>104</v>
      </c>
      <c r="U181" s="11" t="s">
        <v>73</v>
      </c>
      <c r="V181" s="11" t="s">
        <v>73</v>
      </c>
      <c r="W181" s="11" t="s">
        <v>314</v>
      </c>
      <c r="X181" s="11" t="s">
        <v>75</v>
      </c>
      <c r="Y181" s="11" t="s">
        <v>76</v>
      </c>
      <c r="Z181" s="11" t="s">
        <v>916</v>
      </c>
      <c r="AA181" s="11" t="s">
        <v>78</v>
      </c>
      <c r="AB181" s="12"/>
      <c r="AC181" s="12"/>
      <c r="AD181" s="11"/>
      <c r="AE181" s="11" t="s">
        <v>78</v>
      </c>
      <c r="AF181" s="11" t="s">
        <v>78</v>
      </c>
      <c r="AG181" s="12"/>
      <c r="AH181" s="11" t="s">
        <v>917</v>
      </c>
      <c r="AI181" s="11" t="s">
        <v>78</v>
      </c>
      <c r="AJ181" s="11" t="b">
        <v>0</v>
      </c>
      <c r="AK181" s="11" t="s">
        <v>918</v>
      </c>
      <c r="AL181" s="11" t="b">
        <v>0</v>
      </c>
      <c r="AM181" s="11" t="b">
        <v>0</v>
      </c>
      <c r="AN181" s="11" t="b">
        <v>0</v>
      </c>
      <c r="AO181" s="11" t="b">
        <v>0</v>
      </c>
      <c r="AP181" s="11" t="b">
        <v>0</v>
      </c>
      <c r="AQ181" s="11" t="s">
        <v>84</v>
      </c>
      <c r="AR181" s="11" t="b">
        <v>0</v>
      </c>
      <c r="AS181" s="11" t="s">
        <v>710</v>
      </c>
      <c r="AT181" s="11" t="s">
        <v>78</v>
      </c>
      <c r="AU181" s="11" t="s">
        <v>78</v>
      </c>
      <c r="AV181" s="12">
        <v>44992</v>
      </c>
      <c r="AW181" s="11" t="s">
        <v>85</v>
      </c>
      <c r="AX181" s="11" t="s">
        <v>86</v>
      </c>
      <c r="AY181" s="11" t="s">
        <v>87</v>
      </c>
      <c r="AZ181" s="11" t="b">
        <v>0</v>
      </c>
      <c r="BA181" s="11">
        <v>0</v>
      </c>
      <c r="BB181" s="11">
        <v>0</v>
      </c>
      <c r="BC181" s="28"/>
      <c r="BD181" s="11">
        <v>0</v>
      </c>
      <c r="BE181" s="28"/>
      <c r="BF181" s="54">
        <v>0</v>
      </c>
      <c r="BG181" s="28">
        <v>0</v>
      </c>
      <c r="BH181" s="28">
        <v>332.24</v>
      </c>
      <c r="BI181" s="28">
        <v>332.24</v>
      </c>
      <c r="BJ181" s="28">
        <v>364.76</v>
      </c>
      <c r="BK181" s="30">
        <f t="shared" si="11"/>
        <v>0</v>
      </c>
      <c r="BL181" s="62">
        <f t="shared" si="12"/>
        <v>0</v>
      </c>
      <c r="BM181" s="28">
        <v>79.739999999999995</v>
      </c>
      <c r="BN181" s="13">
        <v>0</v>
      </c>
      <c r="BO181" s="11" t="s">
        <v>6850</v>
      </c>
      <c r="BP181" s="11" t="s">
        <v>6851</v>
      </c>
      <c r="BQ181" s="11" t="s">
        <v>4460</v>
      </c>
      <c r="BR181" s="11" t="s">
        <v>6852</v>
      </c>
      <c r="BS181" s="11" t="s">
        <v>4462</v>
      </c>
      <c r="BT181" s="11" t="s">
        <v>4718</v>
      </c>
      <c r="BU181" s="11" t="s">
        <v>6853</v>
      </c>
      <c r="BV181" s="11" t="s">
        <v>6854</v>
      </c>
      <c r="BW181" s="11" t="s">
        <v>4636</v>
      </c>
      <c r="BX181" s="11" t="s">
        <v>4130</v>
      </c>
      <c r="BY181" s="11">
        <v>0</v>
      </c>
      <c r="BZ181" s="11">
        <v>0</v>
      </c>
      <c r="CA181" s="11">
        <v>0</v>
      </c>
      <c r="CB181" s="11">
        <v>0</v>
      </c>
      <c r="CC181" s="11">
        <v>0</v>
      </c>
      <c r="CD181" s="13">
        <v>0</v>
      </c>
    </row>
    <row r="182" spans="1:82" hidden="1" x14ac:dyDescent="0.25">
      <c r="A182" s="72" t="s">
        <v>3560</v>
      </c>
      <c r="B182" s="11" t="s">
        <v>61</v>
      </c>
      <c r="C182" s="11" t="s">
        <v>62</v>
      </c>
      <c r="D182" s="11" t="s">
        <v>3561</v>
      </c>
      <c r="E182" s="11" t="s">
        <v>3561</v>
      </c>
      <c r="F182" s="11" t="s">
        <v>64</v>
      </c>
      <c r="G182" s="11" t="s">
        <v>3384</v>
      </c>
      <c r="H182" s="11" t="s">
        <v>281</v>
      </c>
      <c r="I182" s="11" t="s">
        <v>66</v>
      </c>
      <c r="J182" s="11" t="s">
        <v>282</v>
      </c>
      <c r="K182" s="11">
        <v>603.28</v>
      </c>
      <c r="L182" s="11" t="s">
        <v>67</v>
      </c>
      <c r="M182" s="11" t="s">
        <v>68</v>
      </c>
      <c r="N182" s="11" t="s">
        <v>69</v>
      </c>
      <c r="O182" s="12">
        <v>44572</v>
      </c>
      <c r="P182" s="12">
        <v>45516.572291666664</v>
      </c>
      <c r="Q182" s="11" t="s">
        <v>70</v>
      </c>
      <c r="R182" s="12">
        <v>45516</v>
      </c>
      <c r="S182" s="11" t="s">
        <v>71</v>
      </c>
      <c r="T182" s="11" t="s">
        <v>104</v>
      </c>
      <c r="U182" s="11" t="s">
        <v>73</v>
      </c>
      <c r="V182" s="11" t="s">
        <v>73</v>
      </c>
      <c r="W182" s="11" t="s">
        <v>151</v>
      </c>
      <c r="X182" s="11" t="s">
        <v>75</v>
      </c>
      <c r="Y182" s="11" t="s">
        <v>122</v>
      </c>
      <c r="Z182" s="11" t="s">
        <v>3562</v>
      </c>
      <c r="AA182" s="11" t="s">
        <v>78</v>
      </c>
      <c r="AB182" s="12"/>
      <c r="AC182" s="12"/>
      <c r="AD182" s="11"/>
      <c r="AE182" s="11" t="s">
        <v>78</v>
      </c>
      <c r="AF182" s="11" t="s">
        <v>78</v>
      </c>
      <c r="AG182" s="12"/>
      <c r="AH182" s="11" t="s">
        <v>3563</v>
      </c>
      <c r="AI182" s="11" t="s">
        <v>78</v>
      </c>
      <c r="AJ182" s="11" t="b">
        <v>0</v>
      </c>
      <c r="AK182" s="11" t="s">
        <v>4046</v>
      </c>
      <c r="AL182" s="11" t="b">
        <v>0</v>
      </c>
      <c r="AM182" s="11" t="b">
        <v>0</v>
      </c>
      <c r="AN182" s="11" t="b">
        <v>0</v>
      </c>
      <c r="AO182" s="11" t="b">
        <v>0</v>
      </c>
      <c r="AP182" s="11" t="b">
        <v>0</v>
      </c>
      <c r="AQ182" s="11" t="s">
        <v>84</v>
      </c>
      <c r="AR182" s="11" t="b">
        <v>0</v>
      </c>
      <c r="AS182" s="11" t="s">
        <v>317</v>
      </c>
      <c r="AT182" s="11" t="s">
        <v>78</v>
      </c>
      <c r="AU182" s="11" t="s">
        <v>78</v>
      </c>
      <c r="AV182" s="12">
        <v>44573</v>
      </c>
      <c r="AW182" s="11" t="s">
        <v>85</v>
      </c>
      <c r="AX182" s="11" t="s">
        <v>86</v>
      </c>
      <c r="AY182" s="11" t="s">
        <v>87</v>
      </c>
      <c r="AZ182" s="11" t="b">
        <v>0</v>
      </c>
      <c r="BA182" s="11">
        <v>0</v>
      </c>
      <c r="BB182" s="11">
        <v>0</v>
      </c>
      <c r="BC182" s="28"/>
      <c r="BD182" s="11">
        <v>0</v>
      </c>
      <c r="BE182" s="28"/>
      <c r="BF182" s="54">
        <v>0</v>
      </c>
      <c r="BG182" s="28">
        <v>0</v>
      </c>
      <c r="BH182" s="28">
        <v>603.28</v>
      </c>
      <c r="BI182" s="28">
        <v>603.28</v>
      </c>
      <c r="BJ182" s="28">
        <v>658.23</v>
      </c>
      <c r="BK182" s="30">
        <f t="shared" si="11"/>
        <v>0</v>
      </c>
      <c r="BL182" s="62">
        <f t="shared" si="12"/>
        <v>0</v>
      </c>
      <c r="BM182" s="28">
        <v>87.41</v>
      </c>
      <c r="BN182" s="13">
        <v>0</v>
      </c>
      <c r="BO182" s="11" t="s">
        <v>6534</v>
      </c>
      <c r="BP182" s="11" t="s">
        <v>6535</v>
      </c>
      <c r="BQ182" s="11" t="s">
        <v>4101</v>
      </c>
      <c r="BR182" s="11" t="s">
        <v>504</v>
      </c>
      <c r="BS182" s="11" t="s">
        <v>4203</v>
      </c>
      <c r="BT182" s="11" t="s">
        <v>4330</v>
      </c>
      <c r="BU182" s="11" t="s">
        <v>4330</v>
      </c>
      <c r="BV182" s="11" t="s">
        <v>6536</v>
      </c>
      <c r="BW182" s="11" t="s">
        <v>6537</v>
      </c>
      <c r="BX182" s="11" t="s">
        <v>4106</v>
      </c>
      <c r="BY182" s="11">
        <v>0</v>
      </c>
      <c r="BZ182" s="11">
        <v>0</v>
      </c>
      <c r="CA182" s="11">
        <v>0</v>
      </c>
      <c r="CB182" s="11">
        <v>0</v>
      </c>
      <c r="CC182" s="11">
        <v>0</v>
      </c>
      <c r="CD182" s="13">
        <v>0</v>
      </c>
    </row>
    <row r="183" spans="1:82" hidden="1" x14ac:dyDescent="0.25">
      <c r="A183" s="73" t="s">
        <v>2854</v>
      </c>
      <c r="B183" s="7" t="s">
        <v>1395</v>
      </c>
      <c r="C183" s="7" t="s">
        <v>1396</v>
      </c>
      <c r="D183" s="7" t="s">
        <v>876</v>
      </c>
      <c r="E183" s="7" t="s">
        <v>876</v>
      </c>
      <c r="F183" s="7" t="s">
        <v>64</v>
      </c>
      <c r="G183" s="7" t="s">
        <v>876</v>
      </c>
      <c r="H183" s="7" t="s">
        <v>2330</v>
      </c>
      <c r="I183" s="7" t="s">
        <v>1397</v>
      </c>
      <c r="J183" s="7" t="s">
        <v>2855</v>
      </c>
      <c r="K183" s="7">
        <v>146.38</v>
      </c>
      <c r="L183" s="7" t="s">
        <v>67</v>
      </c>
      <c r="M183" s="7" t="s">
        <v>68</v>
      </c>
      <c r="N183" s="7" t="s">
        <v>69</v>
      </c>
      <c r="O183" s="8">
        <v>43204.508923611109</v>
      </c>
      <c r="P183" s="8">
        <v>45396.508923611109</v>
      </c>
      <c r="Q183" s="7" t="s">
        <v>70</v>
      </c>
      <c r="R183" s="8">
        <v>45396</v>
      </c>
      <c r="S183" s="7" t="s">
        <v>71</v>
      </c>
      <c r="T183" s="7" t="s">
        <v>104</v>
      </c>
      <c r="U183" s="7" t="s">
        <v>73</v>
      </c>
      <c r="V183" s="7" t="s">
        <v>73</v>
      </c>
      <c r="W183" s="7" t="s">
        <v>105</v>
      </c>
      <c r="X183" s="7" t="s">
        <v>106</v>
      </c>
      <c r="Y183" s="7" t="s">
        <v>1485</v>
      </c>
      <c r="Z183" s="7" t="s">
        <v>2856</v>
      </c>
      <c r="AA183" s="7" t="s">
        <v>2857</v>
      </c>
      <c r="AB183" s="8"/>
      <c r="AC183" s="8"/>
      <c r="AD183" s="7"/>
      <c r="AE183" s="7" t="s">
        <v>78</v>
      </c>
      <c r="AF183" s="7" t="s">
        <v>78</v>
      </c>
      <c r="AG183" s="8"/>
      <c r="AH183" s="7" t="s">
        <v>78</v>
      </c>
      <c r="AI183" s="7" t="s">
        <v>78</v>
      </c>
      <c r="AJ183" s="7" t="b">
        <v>0</v>
      </c>
      <c r="AK183" s="7" t="s">
        <v>2858</v>
      </c>
      <c r="AL183" s="7" t="b">
        <v>0</v>
      </c>
      <c r="AM183" s="7" t="b">
        <v>0</v>
      </c>
      <c r="AN183" s="7" t="b">
        <v>0</v>
      </c>
      <c r="AO183" s="7" t="b">
        <v>0</v>
      </c>
      <c r="AP183" s="7" t="b">
        <v>0</v>
      </c>
      <c r="AQ183" s="7" t="s">
        <v>84</v>
      </c>
      <c r="AR183" s="7" t="b">
        <v>0</v>
      </c>
      <c r="AS183" s="7" t="s">
        <v>1700</v>
      </c>
      <c r="AT183" s="7" t="s">
        <v>78</v>
      </c>
      <c r="AU183" s="7" t="s">
        <v>78</v>
      </c>
      <c r="AV183" s="8">
        <v>43210</v>
      </c>
      <c r="AW183" s="7" t="s">
        <v>85</v>
      </c>
      <c r="AX183" s="7" t="s">
        <v>86</v>
      </c>
      <c r="AY183" s="7" t="s">
        <v>87</v>
      </c>
      <c r="AZ183" s="7" t="b">
        <v>0</v>
      </c>
      <c r="BA183" s="7">
        <v>0</v>
      </c>
      <c r="BB183" s="7">
        <v>0</v>
      </c>
      <c r="BC183" s="33"/>
      <c r="BD183" s="7">
        <v>0</v>
      </c>
      <c r="BE183" s="33"/>
      <c r="BF183" s="55">
        <v>0</v>
      </c>
      <c r="BG183" s="33">
        <v>0</v>
      </c>
      <c r="BH183" s="33">
        <v>146.38</v>
      </c>
      <c r="BI183" s="33">
        <v>146.38</v>
      </c>
      <c r="BJ183" s="33">
        <v>168.68</v>
      </c>
      <c r="BK183" s="30">
        <f t="shared" si="11"/>
        <v>0</v>
      </c>
      <c r="BL183" s="62">
        <f t="shared" si="12"/>
        <v>0</v>
      </c>
      <c r="BM183" s="33">
        <v>36.6</v>
      </c>
      <c r="BN183" s="9">
        <v>0</v>
      </c>
      <c r="BO183" s="7" t="s">
        <v>5700</v>
      </c>
      <c r="BP183" s="7" t="s">
        <v>5701</v>
      </c>
      <c r="BQ183" s="7" t="s">
        <v>4101</v>
      </c>
      <c r="BR183" s="7" t="s">
        <v>504</v>
      </c>
      <c r="BS183" s="7" t="s">
        <v>4126</v>
      </c>
      <c r="BT183" s="7" t="s">
        <v>5702</v>
      </c>
      <c r="BU183" s="7" t="s">
        <v>5703</v>
      </c>
      <c r="BV183" s="7" t="s">
        <v>5704</v>
      </c>
      <c r="BW183" s="7" t="s">
        <v>5705</v>
      </c>
      <c r="BX183" s="7" t="s">
        <v>4138</v>
      </c>
      <c r="BY183" s="7">
        <v>0</v>
      </c>
      <c r="BZ183" s="7">
        <v>0</v>
      </c>
      <c r="CA183" s="7">
        <v>0</v>
      </c>
      <c r="CB183" s="7">
        <v>0</v>
      </c>
      <c r="CC183" s="7">
        <v>0</v>
      </c>
      <c r="CD183" s="9">
        <v>0</v>
      </c>
    </row>
    <row r="184" spans="1:82" hidden="1" x14ac:dyDescent="0.25">
      <c r="A184" s="72" t="s">
        <v>521</v>
      </c>
      <c r="B184" s="11" t="s">
        <v>61</v>
      </c>
      <c r="C184" s="11" t="s">
        <v>62</v>
      </c>
      <c r="D184" s="11" t="s">
        <v>522</v>
      </c>
      <c r="E184" s="11" t="s">
        <v>522</v>
      </c>
      <c r="F184" s="11" t="s">
        <v>64</v>
      </c>
      <c r="G184" s="11" t="s">
        <v>522</v>
      </c>
      <c r="H184" s="11" t="s">
        <v>296</v>
      </c>
      <c r="I184" s="11" t="s">
        <v>66</v>
      </c>
      <c r="J184" s="11" t="s">
        <v>297</v>
      </c>
      <c r="K184" s="11">
        <v>330.59</v>
      </c>
      <c r="L184" s="11" t="s">
        <v>67</v>
      </c>
      <c r="M184" s="11" t="s">
        <v>68</v>
      </c>
      <c r="N184" s="11" t="s">
        <v>69</v>
      </c>
      <c r="O184" s="12">
        <v>43650.617280092592</v>
      </c>
      <c r="P184" s="12">
        <v>45477.617280092592</v>
      </c>
      <c r="Q184" s="11" t="s">
        <v>70</v>
      </c>
      <c r="R184" s="12">
        <v>45477</v>
      </c>
      <c r="S184" s="11" t="s">
        <v>71</v>
      </c>
      <c r="T184" s="11" t="s">
        <v>104</v>
      </c>
      <c r="U184" s="11" t="s">
        <v>73</v>
      </c>
      <c r="V184" s="11" t="s">
        <v>73</v>
      </c>
      <c r="W184" s="11" t="s">
        <v>74</v>
      </c>
      <c r="X184" s="11" t="s">
        <v>75</v>
      </c>
      <c r="Y184" s="11" t="s">
        <v>76</v>
      </c>
      <c r="Z184" s="11" t="s">
        <v>523</v>
      </c>
      <c r="AA184" s="11" t="s">
        <v>78</v>
      </c>
      <c r="AB184" s="12"/>
      <c r="AC184" s="12"/>
      <c r="AD184" s="11"/>
      <c r="AE184" s="11" t="s">
        <v>78</v>
      </c>
      <c r="AF184" s="11" t="s">
        <v>78</v>
      </c>
      <c r="AG184" s="12"/>
      <c r="AH184" s="11" t="s">
        <v>78</v>
      </c>
      <c r="AI184" s="11" t="s">
        <v>78</v>
      </c>
      <c r="AJ184" s="11" t="b">
        <v>0</v>
      </c>
      <c r="AK184" s="11" t="s">
        <v>524</v>
      </c>
      <c r="AL184" s="11" t="b">
        <v>0</v>
      </c>
      <c r="AM184" s="11" t="b">
        <v>0</v>
      </c>
      <c r="AN184" s="11" t="b">
        <v>0</v>
      </c>
      <c r="AO184" s="11" t="b">
        <v>0</v>
      </c>
      <c r="AP184" s="11" t="b">
        <v>0</v>
      </c>
      <c r="AQ184" s="11" t="s">
        <v>84</v>
      </c>
      <c r="AR184" s="11" t="b">
        <v>0</v>
      </c>
      <c r="AS184" s="11" t="s">
        <v>78</v>
      </c>
      <c r="AT184" s="11" t="s">
        <v>78</v>
      </c>
      <c r="AU184" s="11" t="s">
        <v>78</v>
      </c>
      <c r="AV184" s="12">
        <v>43720</v>
      </c>
      <c r="AW184" s="11" t="s">
        <v>85</v>
      </c>
      <c r="AX184" s="11" t="s">
        <v>86</v>
      </c>
      <c r="AY184" s="11" t="s">
        <v>87</v>
      </c>
      <c r="AZ184" s="11" t="b">
        <v>0</v>
      </c>
      <c r="BA184" s="11">
        <v>1</v>
      </c>
      <c r="BB184" s="11">
        <v>1</v>
      </c>
      <c r="BC184" s="28">
        <v>907</v>
      </c>
      <c r="BD184" s="11">
        <v>0</v>
      </c>
      <c r="BE184" s="28"/>
      <c r="BF184" s="54">
        <v>0</v>
      </c>
      <c r="BG184" s="28">
        <v>0</v>
      </c>
      <c r="BH184" s="28">
        <v>330.59</v>
      </c>
      <c r="BI184" s="28">
        <v>330.59</v>
      </c>
      <c r="BJ184" s="28">
        <v>362.43</v>
      </c>
      <c r="BK184" s="30">
        <f t="shared" si="11"/>
        <v>0</v>
      </c>
      <c r="BL184" s="62">
        <f t="shared" si="12"/>
        <v>0</v>
      </c>
      <c r="BM184" s="28">
        <v>39.67</v>
      </c>
      <c r="BN184" s="13">
        <v>0</v>
      </c>
      <c r="BO184" s="7" t="s">
        <v>6036</v>
      </c>
      <c r="BP184" s="7" t="s">
        <v>5701</v>
      </c>
      <c r="BQ184" s="7" t="s">
        <v>4101</v>
      </c>
      <c r="BR184" s="7" t="s">
        <v>504</v>
      </c>
      <c r="BS184" s="7" t="s">
        <v>4126</v>
      </c>
      <c r="BT184" s="7" t="s">
        <v>5703</v>
      </c>
      <c r="BU184" s="7" t="s">
        <v>78</v>
      </c>
      <c r="BV184" s="7" t="s">
        <v>6037</v>
      </c>
      <c r="BW184" s="7" t="s">
        <v>5705</v>
      </c>
      <c r="BX184" s="7" t="s">
        <v>4138</v>
      </c>
      <c r="BY184" s="7">
        <v>0</v>
      </c>
      <c r="BZ184" s="7">
        <v>0</v>
      </c>
      <c r="CA184" s="7">
        <v>0</v>
      </c>
      <c r="CB184" s="7">
        <v>0</v>
      </c>
      <c r="CC184" s="7">
        <v>0</v>
      </c>
      <c r="CD184" s="9">
        <v>0</v>
      </c>
    </row>
    <row r="185" spans="1:82" hidden="1" x14ac:dyDescent="0.25">
      <c r="A185" s="72" t="s">
        <v>3051</v>
      </c>
      <c r="B185" s="11" t="s">
        <v>1395</v>
      </c>
      <c r="C185" s="11" t="s">
        <v>1396</v>
      </c>
      <c r="D185" s="11" t="s">
        <v>876</v>
      </c>
      <c r="E185" s="11" t="s">
        <v>876</v>
      </c>
      <c r="F185" s="11" t="s">
        <v>64</v>
      </c>
      <c r="G185" s="11" t="s">
        <v>876</v>
      </c>
      <c r="H185" s="11" t="s">
        <v>2330</v>
      </c>
      <c r="I185" s="11" t="s">
        <v>1397</v>
      </c>
      <c r="J185" s="11" t="s">
        <v>2855</v>
      </c>
      <c r="K185" s="11">
        <v>110.8</v>
      </c>
      <c r="L185" s="11" t="s">
        <v>67</v>
      </c>
      <c r="M185" s="11" t="s">
        <v>68</v>
      </c>
      <c r="N185" s="11" t="s">
        <v>69</v>
      </c>
      <c r="O185" s="12">
        <v>43978.471087962964</v>
      </c>
      <c r="P185" s="12">
        <v>45439.471087962964</v>
      </c>
      <c r="Q185" s="11" t="s">
        <v>70</v>
      </c>
      <c r="R185" s="12">
        <v>45257</v>
      </c>
      <c r="S185" s="11" t="s">
        <v>71</v>
      </c>
      <c r="T185" s="11" t="s">
        <v>72</v>
      </c>
      <c r="U185" s="11" t="s">
        <v>73</v>
      </c>
      <c r="V185" s="11" t="s">
        <v>73</v>
      </c>
      <c r="W185" s="11" t="s">
        <v>74</v>
      </c>
      <c r="X185" s="11" t="s">
        <v>106</v>
      </c>
      <c r="Y185" s="11" t="s">
        <v>1485</v>
      </c>
      <c r="Z185" s="11" t="s">
        <v>3052</v>
      </c>
      <c r="AA185" s="11" t="s">
        <v>3053</v>
      </c>
      <c r="AB185" s="12"/>
      <c r="AC185" s="12"/>
      <c r="AD185" s="11"/>
      <c r="AE185" s="11" t="s">
        <v>78</v>
      </c>
      <c r="AF185" s="11" t="s">
        <v>78</v>
      </c>
      <c r="AG185" s="12"/>
      <c r="AH185" s="11" t="s">
        <v>78</v>
      </c>
      <c r="AI185" s="11" t="s">
        <v>78</v>
      </c>
      <c r="AJ185" s="11" t="b">
        <v>0</v>
      </c>
      <c r="AK185" s="11" t="s">
        <v>3054</v>
      </c>
      <c r="AL185" s="11" t="b">
        <v>0</v>
      </c>
      <c r="AM185" s="11" t="b">
        <v>0</v>
      </c>
      <c r="AN185" s="11" t="b">
        <v>0</v>
      </c>
      <c r="AO185" s="11" t="b">
        <v>0</v>
      </c>
      <c r="AP185" s="11" t="b">
        <v>0</v>
      </c>
      <c r="AQ185" s="11" t="s">
        <v>84</v>
      </c>
      <c r="AR185" s="11" t="b">
        <v>0</v>
      </c>
      <c r="AS185" s="11" t="s">
        <v>1700</v>
      </c>
      <c r="AT185" s="11" t="s">
        <v>78</v>
      </c>
      <c r="AU185" s="11" t="s">
        <v>78</v>
      </c>
      <c r="AV185" s="12">
        <v>43983</v>
      </c>
      <c r="AW185" s="11" t="s">
        <v>85</v>
      </c>
      <c r="AX185" s="11" t="s">
        <v>86</v>
      </c>
      <c r="AY185" s="11" t="s">
        <v>87</v>
      </c>
      <c r="AZ185" s="11" t="b">
        <v>0</v>
      </c>
      <c r="BA185" s="11">
        <v>0</v>
      </c>
      <c r="BB185" s="11">
        <v>0</v>
      </c>
      <c r="BC185" s="28"/>
      <c r="BD185" s="11">
        <v>0</v>
      </c>
      <c r="BE185" s="28"/>
      <c r="BF185" s="54">
        <v>0</v>
      </c>
      <c r="BG185" s="28">
        <v>0</v>
      </c>
      <c r="BH185" s="28">
        <v>110.8</v>
      </c>
      <c r="BI185" s="28">
        <v>106.7</v>
      </c>
      <c r="BJ185" s="28">
        <v>124.76</v>
      </c>
      <c r="BK185" s="30">
        <f t="shared" si="11"/>
        <v>4.0999999999999943</v>
      </c>
      <c r="BL185" s="62">
        <f t="shared" si="12"/>
        <v>3.7003610108303199E-2</v>
      </c>
      <c r="BM185" s="28">
        <v>26.69</v>
      </c>
      <c r="BN185" s="13">
        <v>0</v>
      </c>
      <c r="BO185" s="11" t="s">
        <v>5700</v>
      </c>
      <c r="BP185" s="11" t="s">
        <v>5701</v>
      </c>
      <c r="BQ185" s="11" t="s">
        <v>4101</v>
      </c>
      <c r="BR185" s="11" t="s">
        <v>504</v>
      </c>
      <c r="BS185" s="11" t="s">
        <v>4126</v>
      </c>
      <c r="BT185" s="11" t="s">
        <v>5702</v>
      </c>
      <c r="BU185" s="11" t="s">
        <v>5703</v>
      </c>
      <c r="BV185" s="11" t="s">
        <v>5704</v>
      </c>
      <c r="BW185" s="11" t="s">
        <v>5705</v>
      </c>
      <c r="BX185" s="11" t="s">
        <v>4138</v>
      </c>
      <c r="BY185" s="11">
        <v>0</v>
      </c>
      <c r="BZ185" s="11">
        <v>0</v>
      </c>
      <c r="CA185" s="11">
        <v>0</v>
      </c>
      <c r="CB185" s="11">
        <v>0</v>
      </c>
      <c r="CC185" s="11">
        <v>0</v>
      </c>
      <c r="CD185" s="13">
        <v>0</v>
      </c>
    </row>
    <row r="186" spans="1:82" hidden="1" x14ac:dyDescent="0.25">
      <c r="A186" s="72" t="s">
        <v>3087</v>
      </c>
      <c r="B186" s="11" t="s">
        <v>1395</v>
      </c>
      <c r="C186" s="11" t="s">
        <v>1396</v>
      </c>
      <c r="D186" s="11" t="s">
        <v>876</v>
      </c>
      <c r="E186" s="11" t="s">
        <v>876</v>
      </c>
      <c r="F186" s="11" t="s">
        <v>64</v>
      </c>
      <c r="G186" s="11" t="s">
        <v>876</v>
      </c>
      <c r="H186" s="11" t="s">
        <v>2330</v>
      </c>
      <c r="I186" s="11" t="s">
        <v>1397</v>
      </c>
      <c r="J186" s="11" t="s">
        <v>2855</v>
      </c>
      <c r="K186" s="11">
        <v>120.2</v>
      </c>
      <c r="L186" s="11" t="s">
        <v>67</v>
      </c>
      <c r="M186" s="11" t="s">
        <v>68</v>
      </c>
      <c r="N186" s="11" t="s">
        <v>69</v>
      </c>
      <c r="O186" s="12">
        <v>44086.734212962961</v>
      </c>
      <c r="P186" s="12">
        <v>45547.734212962961</v>
      </c>
      <c r="Q186" s="11" t="s">
        <v>70</v>
      </c>
      <c r="R186" s="12">
        <v>45363</v>
      </c>
      <c r="S186" s="11" t="s">
        <v>71</v>
      </c>
      <c r="T186" s="11" t="s">
        <v>72</v>
      </c>
      <c r="U186" s="11" t="s">
        <v>73</v>
      </c>
      <c r="V186" s="11" t="s">
        <v>73</v>
      </c>
      <c r="W186" s="11" t="s">
        <v>74</v>
      </c>
      <c r="X186" s="11" t="s">
        <v>106</v>
      </c>
      <c r="Y186" s="11" t="s">
        <v>1485</v>
      </c>
      <c r="Z186" s="11" t="s">
        <v>3088</v>
      </c>
      <c r="AA186" s="11" t="s">
        <v>78</v>
      </c>
      <c r="AB186" s="12"/>
      <c r="AC186" s="12"/>
      <c r="AD186" s="11"/>
      <c r="AE186" s="11" t="s">
        <v>78</v>
      </c>
      <c r="AF186" s="11" t="s">
        <v>78</v>
      </c>
      <c r="AG186" s="12"/>
      <c r="AH186" s="11" t="s">
        <v>78</v>
      </c>
      <c r="AI186" s="11" t="s">
        <v>78</v>
      </c>
      <c r="AJ186" s="11" t="b">
        <v>0</v>
      </c>
      <c r="AK186" s="11" t="s">
        <v>3089</v>
      </c>
      <c r="AL186" s="11" t="b">
        <v>0</v>
      </c>
      <c r="AM186" s="11" t="b">
        <v>0</v>
      </c>
      <c r="AN186" s="11" t="b">
        <v>0</v>
      </c>
      <c r="AO186" s="11" t="b">
        <v>0</v>
      </c>
      <c r="AP186" s="11" t="b">
        <v>0</v>
      </c>
      <c r="AQ186" s="11" t="s">
        <v>84</v>
      </c>
      <c r="AR186" s="11" t="b">
        <v>0</v>
      </c>
      <c r="AS186" s="11" t="s">
        <v>1700</v>
      </c>
      <c r="AT186" s="11" t="s">
        <v>78</v>
      </c>
      <c r="AU186" s="11" t="s">
        <v>78</v>
      </c>
      <c r="AV186" s="12">
        <v>44091</v>
      </c>
      <c r="AW186" s="11" t="s">
        <v>85</v>
      </c>
      <c r="AX186" s="11" t="s">
        <v>86</v>
      </c>
      <c r="AY186" s="11" t="s">
        <v>87</v>
      </c>
      <c r="AZ186" s="11" t="b">
        <v>0</v>
      </c>
      <c r="BA186" s="11">
        <v>0</v>
      </c>
      <c r="BB186" s="11">
        <v>0</v>
      </c>
      <c r="BC186" s="28"/>
      <c r="BD186" s="11">
        <v>0</v>
      </c>
      <c r="BE186" s="28"/>
      <c r="BF186" s="54">
        <v>0</v>
      </c>
      <c r="BG186" s="28">
        <v>0</v>
      </c>
      <c r="BH186" s="28">
        <v>120.2</v>
      </c>
      <c r="BI186" s="28">
        <v>115.74</v>
      </c>
      <c r="BJ186" s="28">
        <v>135.77000000000001</v>
      </c>
      <c r="BK186" s="30">
        <f t="shared" si="11"/>
        <v>4.460000000000008</v>
      </c>
      <c r="BL186" s="62">
        <f t="shared" si="12"/>
        <v>3.7104825291181427E-2</v>
      </c>
      <c r="BM186" s="28">
        <v>28.94</v>
      </c>
      <c r="BN186" s="13">
        <v>0</v>
      </c>
      <c r="BO186" s="7" t="s">
        <v>5700</v>
      </c>
      <c r="BP186" s="7" t="s">
        <v>5701</v>
      </c>
      <c r="BQ186" s="7" t="s">
        <v>4101</v>
      </c>
      <c r="BR186" s="7" t="s">
        <v>504</v>
      </c>
      <c r="BS186" s="7" t="s">
        <v>4126</v>
      </c>
      <c r="BT186" s="7" t="s">
        <v>5702</v>
      </c>
      <c r="BU186" s="7" t="s">
        <v>5703</v>
      </c>
      <c r="BV186" s="7" t="s">
        <v>5704</v>
      </c>
      <c r="BW186" s="7" t="s">
        <v>5705</v>
      </c>
      <c r="BX186" s="7" t="s">
        <v>4138</v>
      </c>
      <c r="BY186" s="7">
        <v>0</v>
      </c>
      <c r="BZ186" s="7">
        <v>0</v>
      </c>
      <c r="CA186" s="7">
        <v>0</v>
      </c>
      <c r="CB186" s="7">
        <v>0</v>
      </c>
      <c r="CC186" s="7">
        <v>0</v>
      </c>
      <c r="CD186" s="9">
        <v>0</v>
      </c>
    </row>
    <row r="187" spans="1:82" hidden="1" x14ac:dyDescent="0.25">
      <c r="A187" s="72" t="s">
        <v>875</v>
      </c>
      <c r="B187" s="11" t="s">
        <v>61</v>
      </c>
      <c r="C187" s="11" t="s">
        <v>62</v>
      </c>
      <c r="D187" s="11" t="s">
        <v>876</v>
      </c>
      <c r="E187" s="11" t="s">
        <v>876</v>
      </c>
      <c r="F187" s="11" t="s">
        <v>64</v>
      </c>
      <c r="G187" s="11" t="s">
        <v>876</v>
      </c>
      <c r="H187" s="11" t="s">
        <v>281</v>
      </c>
      <c r="I187" s="11" t="s">
        <v>66</v>
      </c>
      <c r="J187" s="11" t="s">
        <v>282</v>
      </c>
      <c r="K187" s="11">
        <v>280.98</v>
      </c>
      <c r="L187" s="11" t="s">
        <v>67</v>
      </c>
      <c r="M187" s="11" t="s">
        <v>68</v>
      </c>
      <c r="N187" s="11" t="s">
        <v>69</v>
      </c>
      <c r="O187" s="12">
        <v>44983.809490740743</v>
      </c>
      <c r="P187" s="12">
        <v>45348.322662037041</v>
      </c>
      <c r="Q187" s="11" t="s">
        <v>70</v>
      </c>
      <c r="R187" s="12">
        <v>45348</v>
      </c>
      <c r="S187" s="11" t="s">
        <v>71</v>
      </c>
      <c r="T187" s="11" t="s">
        <v>104</v>
      </c>
      <c r="U187" s="11" t="s">
        <v>73</v>
      </c>
      <c r="V187" s="11" t="s">
        <v>73</v>
      </c>
      <c r="W187" s="11" t="s">
        <v>105</v>
      </c>
      <c r="X187" s="11" t="s">
        <v>75</v>
      </c>
      <c r="Y187" s="11" t="s">
        <v>467</v>
      </c>
      <c r="Z187" s="11" t="s">
        <v>877</v>
      </c>
      <c r="AA187" s="11" t="s">
        <v>78</v>
      </c>
      <c r="AB187" s="12"/>
      <c r="AC187" s="12"/>
      <c r="AD187" s="11"/>
      <c r="AE187" s="11" t="s">
        <v>78</v>
      </c>
      <c r="AF187" s="11" t="s">
        <v>78</v>
      </c>
      <c r="AG187" s="12"/>
      <c r="AH187" s="11" t="s">
        <v>878</v>
      </c>
      <c r="AI187" s="11" t="s">
        <v>78</v>
      </c>
      <c r="AJ187" s="11" t="b">
        <v>0</v>
      </c>
      <c r="AK187" s="11" t="s">
        <v>879</v>
      </c>
      <c r="AL187" s="11" t="b">
        <v>0</v>
      </c>
      <c r="AM187" s="11" t="b">
        <v>0</v>
      </c>
      <c r="AN187" s="11" t="b">
        <v>0</v>
      </c>
      <c r="AO187" s="11" t="b">
        <v>0</v>
      </c>
      <c r="AP187" s="11" t="b">
        <v>0</v>
      </c>
      <c r="AQ187" s="11" t="s">
        <v>84</v>
      </c>
      <c r="AR187" s="11" t="b">
        <v>0</v>
      </c>
      <c r="AS187" s="11" t="s">
        <v>710</v>
      </c>
      <c r="AT187" s="11" t="s">
        <v>78</v>
      </c>
      <c r="AU187" s="11" t="s">
        <v>78</v>
      </c>
      <c r="AV187" s="12">
        <v>44957</v>
      </c>
      <c r="AW187" s="11" t="s">
        <v>85</v>
      </c>
      <c r="AX187" s="11" t="s">
        <v>86</v>
      </c>
      <c r="AY187" s="11" t="s">
        <v>87</v>
      </c>
      <c r="AZ187" s="11" t="b">
        <v>0</v>
      </c>
      <c r="BA187" s="11">
        <v>0</v>
      </c>
      <c r="BB187" s="11">
        <v>0</v>
      </c>
      <c r="BC187" s="28"/>
      <c r="BD187" s="11">
        <v>0</v>
      </c>
      <c r="BE187" s="28"/>
      <c r="BF187" s="54">
        <v>0</v>
      </c>
      <c r="BG187" s="28">
        <v>0</v>
      </c>
      <c r="BH187" s="28">
        <v>280.98</v>
      </c>
      <c r="BI187" s="28">
        <v>280.98</v>
      </c>
      <c r="BJ187" s="28">
        <v>308.81</v>
      </c>
      <c r="BK187" s="30">
        <f t="shared" si="11"/>
        <v>0</v>
      </c>
      <c r="BL187" s="62">
        <f t="shared" si="12"/>
        <v>0</v>
      </c>
      <c r="BM187" s="28">
        <v>67.44</v>
      </c>
      <c r="BN187" s="13">
        <v>0</v>
      </c>
      <c r="BO187" s="11" t="s">
        <v>5700</v>
      </c>
      <c r="BP187" s="11" t="s">
        <v>5701</v>
      </c>
      <c r="BQ187" s="11" t="s">
        <v>4101</v>
      </c>
      <c r="BR187" s="11" t="s">
        <v>504</v>
      </c>
      <c r="BS187" s="11" t="s">
        <v>4126</v>
      </c>
      <c r="BT187" s="11" t="s">
        <v>5702</v>
      </c>
      <c r="BU187" s="11" t="s">
        <v>5703</v>
      </c>
      <c r="BV187" s="11" t="s">
        <v>5704</v>
      </c>
      <c r="BW187" s="11" t="s">
        <v>5705</v>
      </c>
      <c r="BX187" s="11" t="s">
        <v>4138</v>
      </c>
      <c r="BY187" s="11">
        <v>0</v>
      </c>
      <c r="BZ187" s="11">
        <v>0</v>
      </c>
      <c r="CA187" s="11">
        <v>0</v>
      </c>
      <c r="CB187" s="11">
        <v>0</v>
      </c>
      <c r="CC187" s="11">
        <v>0</v>
      </c>
      <c r="CD187" s="13">
        <v>0</v>
      </c>
    </row>
    <row r="188" spans="1:82" hidden="1" x14ac:dyDescent="0.25">
      <c r="A188" s="73" t="s">
        <v>1134</v>
      </c>
      <c r="B188" s="7" t="s">
        <v>234</v>
      </c>
      <c r="C188" s="7" t="s">
        <v>235</v>
      </c>
      <c r="D188" s="7" t="s">
        <v>1135</v>
      </c>
      <c r="E188" s="7" t="s">
        <v>1135</v>
      </c>
      <c r="F188" s="7" t="s">
        <v>64</v>
      </c>
      <c r="G188" s="7" t="s">
        <v>1135</v>
      </c>
      <c r="H188" s="7" t="s">
        <v>532</v>
      </c>
      <c r="I188" s="7" t="s">
        <v>237</v>
      </c>
      <c r="J188" s="7"/>
      <c r="K188" s="7">
        <v>131.03</v>
      </c>
      <c r="L188" s="7" t="s">
        <v>67</v>
      </c>
      <c r="M188" s="7" t="s">
        <v>68</v>
      </c>
      <c r="N188" s="7" t="s">
        <v>69</v>
      </c>
      <c r="O188" s="8">
        <v>43618.578043981484</v>
      </c>
      <c r="P188" s="8">
        <v>45444</v>
      </c>
      <c r="Q188" s="7" t="s">
        <v>70</v>
      </c>
      <c r="R188" s="8">
        <v>45444</v>
      </c>
      <c r="S188" s="7" t="s">
        <v>91</v>
      </c>
      <c r="T188" s="7" t="s">
        <v>104</v>
      </c>
      <c r="U188" s="7" t="s">
        <v>73</v>
      </c>
      <c r="V188" s="7" t="s">
        <v>73</v>
      </c>
      <c r="W188" s="7" t="s">
        <v>151</v>
      </c>
      <c r="X188" s="7" t="s">
        <v>75</v>
      </c>
      <c r="Y188" s="7" t="s">
        <v>1032</v>
      </c>
      <c r="Z188" s="7" t="s">
        <v>1136</v>
      </c>
      <c r="AA188" s="7" t="s">
        <v>78</v>
      </c>
      <c r="AB188" s="8"/>
      <c r="AC188" s="8"/>
      <c r="AD188" s="7"/>
      <c r="AE188" s="7" t="s">
        <v>78</v>
      </c>
      <c r="AF188" s="7" t="s">
        <v>78</v>
      </c>
      <c r="AG188" s="8"/>
      <c r="AH188" s="7" t="s">
        <v>1137</v>
      </c>
      <c r="AI188" s="7" t="s">
        <v>78</v>
      </c>
      <c r="AJ188" s="7" t="b">
        <v>0</v>
      </c>
      <c r="AK188" s="7" t="s">
        <v>1138</v>
      </c>
      <c r="AL188" s="7" t="b">
        <v>0</v>
      </c>
      <c r="AM188" s="7" t="b">
        <v>0</v>
      </c>
      <c r="AN188" s="7" t="b">
        <v>0</v>
      </c>
      <c r="AO188" s="7" t="b">
        <v>0</v>
      </c>
      <c r="AP188" s="7" t="b">
        <v>0</v>
      </c>
      <c r="AQ188" s="7" t="s">
        <v>96</v>
      </c>
      <c r="AR188" s="7" t="b">
        <v>0</v>
      </c>
      <c r="AS188" s="7" t="s">
        <v>78</v>
      </c>
      <c r="AT188" s="7" t="s">
        <v>78</v>
      </c>
      <c r="AU188" s="7" t="s">
        <v>78</v>
      </c>
      <c r="AV188" s="8">
        <v>43633</v>
      </c>
      <c r="AW188" s="7" t="s">
        <v>85</v>
      </c>
      <c r="AX188" s="7" t="s">
        <v>86</v>
      </c>
      <c r="AY188" s="7" t="s">
        <v>87</v>
      </c>
      <c r="AZ188" s="7" t="b">
        <v>0</v>
      </c>
      <c r="BA188" s="7">
        <v>1</v>
      </c>
      <c r="BB188" s="7">
        <v>1</v>
      </c>
      <c r="BC188" s="33">
        <v>1819.57</v>
      </c>
      <c r="BD188" s="7">
        <v>0</v>
      </c>
      <c r="BE188" s="33"/>
      <c r="BF188" s="55">
        <v>0</v>
      </c>
      <c r="BG188" s="33">
        <v>0</v>
      </c>
      <c r="BH188" s="33">
        <v>131.03</v>
      </c>
      <c r="BI188" s="33">
        <v>131.03</v>
      </c>
      <c r="BJ188" s="33">
        <v>144.41</v>
      </c>
      <c r="BK188" s="30">
        <f t="shared" si="11"/>
        <v>0</v>
      </c>
      <c r="BL188" s="62">
        <f t="shared" si="12"/>
        <v>0</v>
      </c>
      <c r="BM188" s="33">
        <v>15.72</v>
      </c>
      <c r="BN188" s="9">
        <v>0</v>
      </c>
      <c r="BO188" s="7" t="s">
        <v>6016</v>
      </c>
      <c r="BP188" s="7" t="s">
        <v>6017</v>
      </c>
      <c r="BQ188" s="7" t="s">
        <v>4101</v>
      </c>
      <c r="BR188" s="7" t="s">
        <v>504</v>
      </c>
      <c r="BS188" s="7" t="s">
        <v>4223</v>
      </c>
      <c r="BT188" s="7" t="s">
        <v>6018</v>
      </c>
      <c r="BU188" s="7" t="s">
        <v>6019</v>
      </c>
      <c r="BV188" s="7" t="s">
        <v>4497</v>
      </c>
      <c r="BW188" s="7" t="s">
        <v>6020</v>
      </c>
      <c r="BX188" s="7" t="s">
        <v>4138</v>
      </c>
      <c r="BY188" s="7">
        <v>0</v>
      </c>
      <c r="BZ188" s="7">
        <v>0</v>
      </c>
      <c r="CA188" s="7">
        <v>0</v>
      </c>
      <c r="CB188" s="7">
        <v>0</v>
      </c>
      <c r="CC188" s="7">
        <v>0</v>
      </c>
      <c r="CD188" s="9">
        <v>0</v>
      </c>
    </row>
    <row r="189" spans="1:82" hidden="1" x14ac:dyDescent="0.25">
      <c r="A189" s="73" t="s">
        <v>1295</v>
      </c>
      <c r="B189" s="7" t="s">
        <v>1174</v>
      </c>
      <c r="C189" s="7" t="s">
        <v>1175</v>
      </c>
      <c r="D189" s="7" t="s">
        <v>1135</v>
      </c>
      <c r="E189" s="7" t="s">
        <v>1135</v>
      </c>
      <c r="F189" s="7" t="s">
        <v>64</v>
      </c>
      <c r="G189" s="7" t="s">
        <v>1135</v>
      </c>
      <c r="H189" s="7" t="s">
        <v>281</v>
      </c>
      <c r="I189" s="7" t="s">
        <v>1176</v>
      </c>
      <c r="J189" s="7" t="s">
        <v>1279</v>
      </c>
      <c r="K189" s="7">
        <v>272.25</v>
      </c>
      <c r="L189" s="7" t="s">
        <v>67</v>
      </c>
      <c r="M189" s="7" t="s">
        <v>68</v>
      </c>
      <c r="N189" s="7" t="s">
        <v>69</v>
      </c>
      <c r="O189" s="8">
        <v>44831.630624999998</v>
      </c>
      <c r="P189" s="8">
        <v>45562.630624999998</v>
      </c>
      <c r="Q189" s="7" t="s">
        <v>70</v>
      </c>
      <c r="R189" s="8">
        <v>45562</v>
      </c>
      <c r="S189" s="7" t="s">
        <v>71</v>
      </c>
      <c r="T189" s="7" t="s">
        <v>104</v>
      </c>
      <c r="U189" s="7" t="s">
        <v>73</v>
      </c>
      <c r="V189" s="7" t="s">
        <v>73</v>
      </c>
      <c r="W189" s="7" t="s">
        <v>74</v>
      </c>
      <c r="X189" s="7" t="s">
        <v>106</v>
      </c>
      <c r="Y189" s="7" t="s">
        <v>1178</v>
      </c>
      <c r="Z189" s="7" t="s">
        <v>1296</v>
      </c>
      <c r="AA189" s="7" t="s">
        <v>78</v>
      </c>
      <c r="AB189" s="8"/>
      <c r="AC189" s="8"/>
      <c r="AD189" s="7"/>
      <c r="AE189" s="7" t="s">
        <v>78</v>
      </c>
      <c r="AF189" s="7" t="s">
        <v>78</v>
      </c>
      <c r="AG189" s="8"/>
      <c r="AH189" s="7" t="s">
        <v>78</v>
      </c>
      <c r="AI189" s="7" t="s">
        <v>78</v>
      </c>
      <c r="AJ189" s="7" t="b">
        <v>0</v>
      </c>
      <c r="AK189" s="7" t="s">
        <v>1297</v>
      </c>
      <c r="AL189" s="7" t="b">
        <v>0</v>
      </c>
      <c r="AM189" s="7" t="b">
        <v>0</v>
      </c>
      <c r="AN189" s="7" t="b">
        <v>0</v>
      </c>
      <c r="AO189" s="7" t="b">
        <v>0</v>
      </c>
      <c r="AP189" s="7" t="b">
        <v>0</v>
      </c>
      <c r="AQ189" s="7" t="s">
        <v>84</v>
      </c>
      <c r="AR189" s="7" t="b">
        <v>0</v>
      </c>
      <c r="AS189" s="7" t="s">
        <v>710</v>
      </c>
      <c r="AT189" s="7" t="s">
        <v>78</v>
      </c>
      <c r="AU189" s="7" t="s">
        <v>78</v>
      </c>
      <c r="AV189" s="8">
        <v>44838</v>
      </c>
      <c r="AW189" s="7" t="s">
        <v>85</v>
      </c>
      <c r="AX189" s="7" t="s">
        <v>86</v>
      </c>
      <c r="AY189" s="7" t="s">
        <v>87</v>
      </c>
      <c r="AZ189" s="7" t="b">
        <v>0</v>
      </c>
      <c r="BA189" s="7">
        <v>0</v>
      </c>
      <c r="BB189" s="7">
        <v>0</v>
      </c>
      <c r="BC189" s="33"/>
      <c r="BD189" s="7">
        <v>0</v>
      </c>
      <c r="BE189" s="33"/>
      <c r="BF189" s="55">
        <v>0</v>
      </c>
      <c r="BG189" s="33">
        <v>0</v>
      </c>
      <c r="BH189" s="33">
        <v>272.25</v>
      </c>
      <c r="BI189" s="33">
        <v>255.15</v>
      </c>
      <c r="BJ189" s="33">
        <v>255.29</v>
      </c>
      <c r="BK189" s="30">
        <f t="shared" si="11"/>
        <v>17.099999999999994</v>
      </c>
      <c r="BL189" s="62">
        <f t="shared" si="12"/>
        <v>6.2809917355371878E-2</v>
      </c>
      <c r="BM189" s="33">
        <v>89.3</v>
      </c>
      <c r="BN189" s="9">
        <v>0</v>
      </c>
      <c r="BO189" s="11" t="s">
        <v>6016</v>
      </c>
      <c r="BP189" s="11" t="s">
        <v>6017</v>
      </c>
      <c r="BQ189" s="11" t="s">
        <v>4101</v>
      </c>
      <c r="BR189" s="11" t="s">
        <v>504</v>
      </c>
      <c r="BS189" s="11" t="s">
        <v>4223</v>
      </c>
      <c r="BT189" s="11" t="s">
        <v>6018</v>
      </c>
      <c r="BU189" s="11" t="s">
        <v>6019</v>
      </c>
      <c r="BV189" s="11" t="s">
        <v>4497</v>
      </c>
      <c r="BW189" s="11" t="s">
        <v>6020</v>
      </c>
      <c r="BX189" s="11" t="s">
        <v>4138</v>
      </c>
      <c r="BY189" s="11">
        <v>0</v>
      </c>
      <c r="BZ189" s="11">
        <v>0</v>
      </c>
      <c r="CA189" s="11">
        <v>0</v>
      </c>
      <c r="CB189" s="11">
        <v>0</v>
      </c>
      <c r="CC189" s="11">
        <v>0</v>
      </c>
      <c r="CD189" s="13">
        <v>0</v>
      </c>
    </row>
    <row r="190" spans="1:82" hidden="1" x14ac:dyDescent="0.25">
      <c r="A190" s="73" t="s">
        <v>3079</v>
      </c>
      <c r="B190" s="7" t="s">
        <v>1395</v>
      </c>
      <c r="C190" s="7" t="s">
        <v>1396</v>
      </c>
      <c r="D190" s="7" t="s">
        <v>910</v>
      </c>
      <c r="E190" s="7" t="s">
        <v>910</v>
      </c>
      <c r="F190" s="7" t="s">
        <v>64</v>
      </c>
      <c r="G190" s="7" t="s">
        <v>910</v>
      </c>
      <c r="H190" s="7" t="s">
        <v>2330</v>
      </c>
      <c r="I190" s="7" t="s">
        <v>1397</v>
      </c>
      <c r="J190" s="7" t="s">
        <v>2691</v>
      </c>
      <c r="K190" s="7">
        <v>243.38</v>
      </c>
      <c r="L190" s="7" t="s">
        <v>67</v>
      </c>
      <c r="M190" s="7" t="s">
        <v>68</v>
      </c>
      <c r="N190" s="7" t="s">
        <v>69</v>
      </c>
      <c r="O190" s="8">
        <v>44074.36246527778</v>
      </c>
      <c r="P190" s="8">
        <v>45535.36246527778</v>
      </c>
      <c r="Q190" s="7" t="s">
        <v>70</v>
      </c>
      <c r="R190" s="8">
        <v>45535</v>
      </c>
      <c r="S190" s="7" t="s">
        <v>71</v>
      </c>
      <c r="T190" s="7" t="s">
        <v>104</v>
      </c>
      <c r="U190" s="7" t="s">
        <v>73</v>
      </c>
      <c r="V190" s="7" t="s">
        <v>73</v>
      </c>
      <c r="W190" s="7" t="s">
        <v>74</v>
      </c>
      <c r="X190" s="7" t="s">
        <v>106</v>
      </c>
      <c r="Y190" s="7" t="s">
        <v>1457</v>
      </c>
      <c r="Z190" s="7" t="s">
        <v>3080</v>
      </c>
      <c r="AA190" s="7" t="s">
        <v>3081</v>
      </c>
      <c r="AB190" s="8"/>
      <c r="AC190" s="8"/>
      <c r="AD190" s="7"/>
      <c r="AE190" s="7" t="s">
        <v>78</v>
      </c>
      <c r="AF190" s="7" t="s">
        <v>78</v>
      </c>
      <c r="AG190" s="8"/>
      <c r="AH190" s="7" t="s">
        <v>78</v>
      </c>
      <c r="AI190" s="7" t="s">
        <v>78</v>
      </c>
      <c r="AJ190" s="7" t="b">
        <v>0</v>
      </c>
      <c r="AK190" s="7" t="s">
        <v>3082</v>
      </c>
      <c r="AL190" s="7" t="b">
        <v>0</v>
      </c>
      <c r="AM190" s="7" t="b">
        <v>0</v>
      </c>
      <c r="AN190" s="7" t="b">
        <v>0</v>
      </c>
      <c r="AO190" s="7" t="b">
        <v>0</v>
      </c>
      <c r="AP190" s="7" t="b">
        <v>0</v>
      </c>
      <c r="AQ190" s="7" t="s">
        <v>84</v>
      </c>
      <c r="AR190" s="7" t="b">
        <v>0</v>
      </c>
      <c r="AS190" s="7" t="s">
        <v>1700</v>
      </c>
      <c r="AT190" s="7" t="s">
        <v>78</v>
      </c>
      <c r="AU190" s="7" t="s">
        <v>78</v>
      </c>
      <c r="AV190" s="8">
        <v>44078</v>
      </c>
      <c r="AW190" s="7" t="s">
        <v>85</v>
      </c>
      <c r="AX190" s="7" t="s">
        <v>86</v>
      </c>
      <c r="AY190" s="7" t="s">
        <v>87</v>
      </c>
      <c r="AZ190" s="7" t="b">
        <v>0</v>
      </c>
      <c r="BA190" s="7">
        <v>1</v>
      </c>
      <c r="BB190" s="7">
        <v>1</v>
      </c>
      <c r="BC190" s="33">
        <v>678.42</v>
      </c>
      <c r="BD190" s="7">
        <v>0</v>
      </c>
      <c r="BE190" s="33"/>
      <c r="BF190" s="55">
        <v>0</v>
      </c>
      <c r="BG190" s="33">
        <v>0</v>
      </c>
      <c r="BH190" s="33">
        <v>243.38</v>
      </c>
      <c r="BI190" s="33">
        <v>243.38</v>
      </c>
      <c r="BJ190" s="33">
        <v>283.33999999999997</v>
      </c>
      <c r="BK190" s="30">
        <f t="shared" si="11"/>
        <v>0</v>
      </c>
      <c r="BL190" s="62">
        <f t="shared" si="12"/>
        <v>0</v>
      </c>
      <c r="BM190" s="33">
        <v>60.86</v>
      </c>
      <c r="BN190" s="9">
        <v>0</v>
      </c>
      <c r="BO190" s="11" t="s">
        <v>6281</v>
      </c>
      <c r="BP190" s="11" t="s">
        <v>6282</v>
      </c>
      <c r="BQ190" s="11" t="s">
        <v>4101</v>
      </c>
      <c r="BR190" s="11" t="s">
        <v>504</v>
      </c>
      <c r="BS190" s="11" t="s">
        <v>4203</v>
      </c>
      <c r="BT190" s="11" t="s">
        <v>4110</v>
      </c>
      <c r="BU190" s="11" t="s">
        <v>6283</v>
      </c>
      <c r="BV190" s="11" t="s">
        <v>6284</v>
      </c>
      <c r="BW190" s="11" t="s">
        <v>6285</v>
      </c>
      <c r="BX190" s="11" t="s">
        <v>4138</v>
      </c>
      <c r="BY190" s="11">
        <v>0</v>
      </c>
      <c r="BZ190" s="11">
        <v>1</v>
      </c>
      <c r="CA190" s="11">
        <v>0</v>
      </c>
      <c r="CB190" s="11">
        <v>0</v>
      </c>
      <c r="CC190" s="11">
        <v>0</v>
      </c>
      <c r="CD190" s="13">
        <v>0</v>
      </c>
    </row>
    <row r="191" spans="1:82" hidden="1" x14ac:dyDescent="0.25">
      <c r="A191" s="73" t="s">
        <v>1728</v>
      </c>
      <c r="B191" s="7" t="s">
        <v>1721</v>
      </c>
      <c r="C191" s="7" t="s">
        <v>1722</v>
      </c>
      <c r="D191" s="7" t="s">
        <v>427</v>
      </c>
      <c r="E191" s="7" t="s">
        <v>427</v>
      </c>
      <c r="F191" s="7" t="s">
        <v>64</v>
      </c>
      <c r="G191" s="7" t="s">
        <v>427</v>
      </c>
      <c r="H191" s="7" t="s">
        <v>65</v>
      </c>
      <c r="I191" s="7" t="s">
        <v>1724</v>
      </c>
      <c r="J191" s="7"/>
      <c r="K191" s="7">
        <v>2312.64</v>
      </c>
      <c r="L191" s="7" t="s">
        <v>67</v>
      </c>
      <c r="M191" s="7" t="s">
        <v>68</v>
      </c>
      <c r="N191" s="7" t="s">
        <v>69</v>
      </c>
      <c r="O191" s="8">
        <v>37895</v>
      </c>
      <c r="P191" s="8">
        <v>45566</v>
      </c>
      <c r="Q191" s="11" t="s">
        <v>70</v>
      </c>
      <c r="R191" s="8">
        <v>45231</v>
      </c>
      <c r="S191" s="7" t="s">
        <v>91</v>
      </c>
      <c r="T191" s="7" t="s">
        <v>514</v>
      </c>
      <c r="U191" s="7" t="s">
        <v>73</v>
      </c>
      <c r="V191" s="7" t="s">
        <v>73</v>
      </c>
      <c r="W191" s="7" t="s">
        <v>74</v>
      </c>
      <c r="X191" s="7" t="s">
        <v>106</v>
      </c>
      <c r="Y191" s="7" t="s">
        <v>1729</v>
      </c>
      <c r="Z191" s="7" t="s">
        <v>1730</v>
      </c>
      <c r="AA191" s="7" t="s">
        <v>78</v>
      </c>
      <c r="AB191" s="8"/>
      <c r="AC191" s="8"/>
      <c r="AD191" s="7"/>
      <c r="AE191" s="7" t="s">
        <v>78</v>
      </c>
      <c r="AF191" s="7" t="s">
        <v>78</v>
      </c>
      <c r="AG191" s="8"/>
      <c r="AH191" s="7" t="s">
        <v>78</v>
      </c>
      <c r="AI191" s="7" t="s">
        <v>78</v>
      </c>
      <c r="AJ191" s="7" t="b">
        <v>1</v>
      </c>
      <c r="AK191" s="7" t="s">
        <v>1731</v>
      </c>
      <c r="AL191" s="7" t="b">
        <v>0</v>
      </c>
      <c r="AM191" s="7" t="b">
        <v>0</v>
      </c>
      <c r="AN191" s="7" t="b">
        <v>0</v>
      </c>
      <c r="AO191" s="7" t="b">
        <v>0</v>
      </c>
      <c r="AP191" s="7" t="b">
        <v>0</v>
      </c>
      <c r="AQ191" s="7" t="s">
        <v>96</v>
      </c>
      <c r="AR191" s="7" t="b">
        <v>0</v>
      </c>
      <c r="AS191" s="7" t="s">
        <v>78</v>
      </c>
      <c r="AT191" s="7" t="s">
        <v>78</v>
      </c>
      <c r="AU191" s="7" t="s">
        <v>78</v>
      </c>
      <c r="AV191" s="8">
        <v>37839</v>
      </c>
      <c r="AW191" s="7" t="s">
        <v>85</v>
      </c>
      <c r="AX191" s="7" t="s">
        <v>86</v>
      </c>
      <c r="AY191" s="7" t="s">
        <v>87</v>
      </c>
      <c r="AZ191" s="7" t="b">
        <v>0</v>
      </c>
      <c r="BA191" s="7">
        <v>1</v>
      </c>
      <c r="BB191" s="7">
        <v>1</v>
      </c>
      <c r="BC191" s="33">
        <v>300</v>
      </c>
      <c r="BD191" s="7">
        <v>0</v>
      </c>
      <c r="BE191" s="33"/>
      <c r="BF191" s="55">
        <v>0</v>
      </c>
      <c r="BG191" s="33">
        <v>0</v>
      </c>
      <c r="BH191" s="33">
        <v>2801.64</v>
      </c>
      <c r="BI191" s="33">
        <v>2475.6799999999998</v>
      </c>
      <c r="BJ191" s="33">
        <v>2541.5500000000002</v>
      </c>
      <c r="BK191" s="30">
        <f t="shared" si="11"/>
        <v>325.96000000000004</v>
      </c>
      <c r="BL191" s="62">
        <f t="shared" si="12"/>
        <v>0.11634614011793094</v>
      </c>
      <c r="BM191" s="33">
        <v>185.04</v>
      </c>
      <c r="BN191" s="9">
        <v>0</v>
      </c>
      <c r="BO191" s="11" t="s">
        <v>4201</v>
      </c>
      <c r="BP191" s="11" t="s">
        <v>4202</v>
      </c>
      <c r="BQ191" s="11" t="s">
        <v>4101</v>
      </c>
      <c r="BR191" s="11" t="s">
        <v>504</v>
      </c>
      <c r="BS191" s="11" t="s">
        <v>4203</v>
      </c>
      <c r="BT191" s="11" t="s">
        <v>4204</v>
      </c>
      <c r="BU191" s="11" t="s">
        <v>4205</v>
      </c>
      <c r="BV191" s="11" t="s">
        <v>4206</v>
      </c>
      <c r="BW191" s="11" t="s">
        <v>4207</v>
      </c>
      <c r="BX191" s="11" t="s">
        <v>4138</v>
      </c>
      <c r="BY191" s="11">
        <v>0</v>
      </c>
      <c r="BZ191" s="11">
        <v>0</v>
      </c>
      <c r="CA191" s="11">
        <v>0</v>
      </c>
      <c r="CB191" s="11">
        <v>0</v>
      </c>
      <c r="CC191" s="11">
        <v>0</v>
      </c>
      <c r="CD191" s="13">
        <v>0</v>
      </c>
    </row>
    <row r="192" spans="1:82" hidden="1" x14ac:dyDescent="0.25">
      <c r="A192" s="72" t="s">
        <v>426</v>
      </c>
      <c r="B192" s="11" t="s">
        <v>61</v>
      </c>
      <c r="C192" s="11" t="s">
        <v>62</v>
      </c>
      <c r="D192" s="11" t="s">
        <v>427</v>
      </c>
      <c r="E192" s="11" t="s">
        <v>427</v>
      </c>
      <c r="F192" s="11" t="s">
        <v>64</v>
      </c>
      <c r="G192" s="11" t="s">
        <v>427</v>
      </c>
      <c r="H192" s="11" t="s">
        <v>281</v>
      </c>
      <c r="I192" s="11" t="s">
        <v>66</v>
      </c>
      <c r="J192" s="11" t="s">
        <v>282</v>
      </c>
      <c r="K192" s="11">
        <v>317.73</v>
      </c>
      <c r="L192" s="11" t="s">
        <v>67</v>
      </c>
      <c r="M192" s="11" t="s">
        <v>68</v>
      </c>
      <c r="N192" s="11" t="s">
        <v>69</v>
      </c>
      <c r="O192" s="12">
        <v>43215.506342592591</v>
      </c>
      <c r="P192" s="12">
        <v>45407.506342592591</v>
      </c>
      <c r="Q192" s="11" t="s">
        <v>70</v>
      </c>
      <c r="R192" s="12">
        <v>45407</v>
      </c>
      <c r="S192" s="11" t="s">
        <v>71</v>
      </c>
      <c r="T192" s="11" t="s">
        <v>104</v>
      </c>
      <c r="U192" s="11" t="s">
        <v>73</v>
      </c>
      <c r="V192" s="11" t="s">
        <v>73</v>
      </c>
      <c r="W192" s="11" t="s">
        <v>74</v>
      </c>
      <c r="X192" s="11" t="s">
        <v>75</v>
      </c>
      <c r="Y192" s="11" t="s">
        <v>76</v>
      </c>
      <c r="Z192" s="11" t="s">
        <v>428</v>
      </c>
      <c r="AA192" s="11" t="s">
        <v>78</v>
      </c>
      <c r="AB192" s="12"/>
      <c r="AC192" s="12"/>
      <c r="AD192" s="11"/>
      <c r="AE192" s="11" t="s">
        <v>78</v>
      </c>
      <c r="AF192" s="11" t="s">
        <v>78</v>
      </c>
      <c r="AG192" s="12"/>
      <c r="AH192" s="11" t="s">
        <v>78</v>
      </c>
      <c r="AI192" s="11" t="s">
        <v>78</v>
      </c>
      <c r="AJ192" s="11" t="b">
        <v>0</v>
      </c>
      <c r="AK192" s="11" t="s">
        <v>429</v>
      </c>
      <c r="AL192" s="11" t="b">
        <v>0</v>
      </c>
      <c r="AM192" s="11" t="b">
        <v>0</v>
      </c>
      <c r="AN192" s="11" t="b">
        <v>0</v>
      </c>
      <c r="AO192" s="11" t="b">
        <v>0</v>
      </c>
      <c r="AP192" s="11" t="b">
        <v>0</v>
      </c>
      <c r="AQ192" s="11" t="s">
        <v>84</v>
      </c>
      <c r="AR192" s="11" t="b">
        <v>0</v>
      </c>
      <c r="AS192" s="11" t="s">
        <v>317</v>
      </c>
      <c r="AT192" s="11" t="s">
        <v>78</v>
      </c>
      <c r="AU192" s="11" t="s">
        <v>78</v>
      </c>
      <c r="AV192" s="12">
        <v>43227</v>
      </c>
      <c r="AW192" s="11" t="s">
        <v>85</v>
      </c>
      <c r="AX192" s="11" t="s">
        <v>86</v>
      </c>
      <c r="AY192" s="11" t="s">
        <v>87</v>
      </c>
      <c r="AZ192" s="11" t="b">
        <v>0</v>
      </c>
      <c r="BA192" s="11">
        <v>1</v>
      </c>
      <c r="BB192" s="11">
        <v>1</v>
      </c>
      <c r="BC192" s="28">
        <v>907</v>
      </c>
      <c r="BD192" s="11">
        <v>1</v>
      </c>
      <c r="BE192" s="28">
        <v>907</v>
      </c>
      <c r="BF192" s="54">
        <v>1</v>
      </c>
      <c r="BG192" s="28">
        <v>907</v>
      </c>
      <c r="BH192" s="28">
        <v>317.73</v>
      </c>
      <c r="BI192" s="28">
        <v>317.73</v>
      </c>
      <c r="BJ192" s="28">
        <v>348.68</v>
      </c>
      <c r="BK192" s="30">
        <f t="shared" si="11"/>
        <v>0</v>
      </c>
      <c r="BL192" s="62">
        <f t="shared" si="12"/>
        <v>0</v>
      </c>
      <c r="BM192" s="28">
        <v>46.04</v>
      </c>
      <c r="BN192" s="13">
        <v>0</v>
      </c>
      <c r="BO192" s="7" t="s">
        <v>4201</v>
      </c>
      <c r="BP192" s="7" t="s">
        <v>4202</v>
      </c>
      <c r="BQ192" s="7" t="s">
        <v>4101</v>
      </c>
      <c r="BR192" s="7" t="s">
        <v>504</v>
      </c>
      <c r="BS192" s="7" t="s">
        <v>4203</v>
      </c>
      <c r="BT192" s="7" t="s">
        <v>4204</v>
      </c>
      <c r="BU192" s="7" t="s">
        <v>4205</v>
      </c>
      <c r="BV192" s="7" t="s">
        <v>4206</v>
      </c>
      <c r="BW192" s="7" t="s">
        <v>4207</v>
      </c>
      <c r="BX192" s="7" t="s">
        <v>78</v>
      </c>
      <c r="BY192" s="7">
        <v>0</v>
      </c>
      <c r="BZ192" s="7">
        <v>0</v>
      </c>
      <c r="CA192" s="7">
        <v>0</v>
      </c>
      <c r="CB192" s="7">
        <v>0</v>
      </c>
      <c r="CC192" s="7">
        <v>0</v>
      </c>
      <c r="CD192" s="9">
        <v>0</v>
      </c>
    </row>
    <row r="193" spans="1:82" hidden="1" x14ac:dyDescent="0.25">
      <c r="A193" s="72" t="s">
        <v>1922</v>
      </c>
      <c r="B193" s="11" t="s">
        <v>1395</v>
      </c>
      <c r="C193" s="11" t="s">
        <v>1396</v>
      </c>
      <c r="D193" s="11" t="s">
        <v>427</v>
      </c>
      <c r="E193" s="11" t="s">
        <v>427</v>
      </c>
      <c r="F193" s="11" t="s">
        <v>64</v>
      </c>
      <c r="G193" s="11" t="s">
        <v>427</v>
      </c>
      <c r="H193" s="11" t="s">
        <v>281</v>
      </c>
      <c r="I193" s="11" t="s">
        <v>1397</v>
      </c>
      <c r="J193" s="11" t="s">
        <v>1406</v>
      </c>
      <c r="K193" s="11">
        <v>182.71</v>
      </c>
      <c r="L193" s="11" t="s">
        <v>67</v>
      </c>
      <c r="M193" s="11" t="s">
        <v>68</v>
      </c>
      <c r="N193" s="11" t="s">
        <v>69</v>
      </c>
      <c r="O193" s="12">
        <v>44470.413472222222</v>
      </c>
      <c r="P193" s="12">
        <v>45566.40152777778</v>
      </c>
      <c r="Q193" s="11" t="s">
        <v>70</v>
      </c>
      <c r="R193" s="12">
        <v>45566</v>
      </c>
      <c r="S193" s="11" t="s">
        <v>71</v>
      </c>
      <c r="T193" s="11" t="s">
        <v>104</v>
      </c>
      <c r="U193" s="11" t="s">
        <v>73</v>
      </c>
      <c r="V193" s="11" t="s">
        <v>73</v>
      </c>
      <c r="W193" s="11" t="s">
        <v>92</v>
      </c>
      <c r="X193" s="11" t="s">
        <v>106</v>
      </c>
      <c r="Y193" s="11" t="s">
        <v>1398</v>
      </c>
      <c r="Z193" s="11" t="s">
        <v>1417</v>
      </c>
      <c r="AA193" s="11" t="s">
        <v>1923</v>
      </c>
      <c r="AB193" s="12"/>
      <c r="AC193" s="12"/>
      <c r="AD193" s="11"/>
      <c r="AE193" s="11" t="s">
        <v>78</v>
      </c>
      <c r="AF193" s="11" t="s">
        <v>78</v>
      </c>
      <c r="AG193" s="12"/>
      <c r="AH193" s="11" t="s">
        <v>1924</v>
      </c>
      <c r="AI193" s="11" t="s">
        <v>78</v>
      </c>
      <c r="AJ193" s="11" t="b">
        <v>0</v>
      </c>
      <c r="AK193" s="11" t="s">
        <v>1925</v>
      </c>
      <c r="AL193" s="11" t="b">
        <v>0</v>
      </c>
      <c r="AM193" s="11" t="b">
        <v>0</v>
      </c>
      <c r="AN193" s="11" t="b">
        <v>0</v>
      </c>
      <c r="AO193" s="11" t="b">
        <v>0</v>
      </c>
      <c r="AP193" s="11" t="b">
        <v>0</v>
      </c>
      <c r="AQ193" s="11" t="s">
        <v>84</v>
      </c>
      <c r="AR193" s="11" t="b">
        <v>0</v>
      </c>
      <c r="AS193" s="11" t="s">
        <v>317</v>
      </c>
      <c r="AT193" s="11" t="s">
        <v>78</v>
      </c>
      <c r="AU193" s="11" t="s">
        <v>78</v>
      </c>
      <c r="AV193" s="12">
        <v>44469</v>
      </c>
      <c r="AW193" s="11" t="s">
        <v>85</v>
      </c>
      <c r="AX193" s="11" t="s">
        <v>86</v>
      </c>
      <c r="AY193" s="11" t="s">
        <v>87</v>
      </c>
      <c r="AZ193" s="11" t="b">
        <v>0</v>
      </c>
      <c r="BA193" s="11">
        <v>0</v>
      </c>
      <c r="BB193" s="11">
        <v>0</v>
      </c>
      <c r="BC193" s="28"/>
      <c r="BD193" s="11">
        <v>0</v>
      </c>
      <c r="BE193" s="28"/>
      <c r="BF193" s="54">
        <v>0</v>
      </c>
      <c r="BG193" s="28">
        <v>0</v>
      </c>
      <c r="BH193" s="28">
        <v>182.71</v>
      </c>
      <c r="BI193" s="28">
        <v>182.71</v>
      </c>
      <c r="BJ193" s="28">
        <v>210.64</v>
      </c>
      <c r="BK193" s="30">
        <f t="shared" si="11"/>
        <v>0</v>
      </c>
      <c r="BL193" s="62">
        <f t="shared" si="12"/>
        <v>0</v>
      </c>
      <c r="BM193" s="28">
        <v>50.25</v>
      </c>
      <c r="BN193" s="13">
        <v>0</v>
      </c>
      <c r="BO193" s="7" t="s">
        <v>4201</v>
      </c>
      <c r="BP193" s="7" t="s">
        <v>4202</v>
      </c>
      <c r="BQ193" s="7" t="s">
        <v>4101</v>
      </c>
      <c r="BR193" s="7" t="s">
        <v>504</v>
      </c>
      <c r="BS193" s="7" t="s">
        <v>4203</v>
      </c>
      <c r="BT193" s="7" t="s">
        <v>4204</v>
      </c>
      <c r="BU193" s="7" t="s">
        <v>4205</v>
      </c>
      <c r="BV193" s="7" t="s">
        <v>4206</v>
      </c>
      <c r="BW193" s="7" t="s">
        <v>4207</v>
      </c>
      <c r="BX193" s="7" t="s">
        <v>4138</v>
      </c>
      <c r="BY193" s="7">
        <v>0</v>
      </c>
      <c r="BZ193" s="7">
        <v>0</v>
      </c>
      <c r="CA193" s="7">
        <v>0</v>
      </c>
      <c r="CB193" s="7">
        <v>0</v>
      </c>
      <c r="CC193" s="7">
        <v>0</v>
      </c>
      <c r="CD193" s="9">
        <v>0</v>
      </c>
    </row>
    <row r="194" spans="1:82" hidden="1" x14ac:dyDescent="0.25">
      <c r="A194" s="73" t="s">
        <v>1286</v>
      </c>
      <c r="B194" s="7" t="s">
        <v>1174</v>
      </c>
      <c r="C194" s="7" t="s">
        <v>1175</v>
      </c>
      <c r="D194" s="7" t="s">
        <v>1287</v>
      </c>
      <c r="E194" s="7" t="s">
        <v>1287</v>
      </c>
      <c r="F194" s="7" t="s">
        <v>64</v>
      </c>
      <c r="G194" s="7" t="s">
        <v>1287</v>
      </c>
      <c r="H194" s="7" t="s">
        <v>281</v>
      </c>
      <c r="I194" s="7" t="s">
        <v>1176</v>
      </c>
      <c r="J194" s="7" t="s">
        <v>1279</v>
      </c>
      <c r="K194" s="7">
        <v>200.83</v>
      </c>
      <c r="L194" s="7" t="s">
        <v>67</v>
      </c>
      <c r="M194" s="7" t="s">
        <v>68</v>
      </c>
      <c r="N194" s="7" t="s">
        <v>69</v>
      </c>
      <c r="O194" s="8">
        <v>44427.503449074073</v>
      </c>
      <c r="P194" s="8">
        <v>45523.503449074073</v>
      </c>
      <c r="Q194" s="7" t="s">
        <v>70</v>
      </c>
      <c r="R194" s="8">
        <v>45523</v>
      </c>
      <c r="S194" s="7" t="s">
        <v>71</v>
      </c>
      <c r="T194" s="7" t="s">
        <v>104</v>
      </c>
      <c r="U194" s="7" t="s">
        <v>73</v>
      </c>
      <c r="V194" s="7" t="s">
        <v>73</v>
      </c>
      <c r="W194" s="7" t="s">
        <v>74</v>
      </c>
      <c r="X194" s="7" t="s">
        <v>106</v>
      </c>
      <c r="Y194" s="7" t="s">
        <v>1178</v>
      </c>
      <c r="Z194" s="7" t="s">
        <v>1288</v>
      </c>
      <c r="AA194" s="7" t="s">
        <v>78</v>
      </c>
      <c r="AB194" s="8"/>
      <c r="AC194" s="8"/>
      <c r="AD194" s="7"/>
      <c r="AE194" s="7" t="s">
        <v>78</v>
      </c>
      <c r="AF194" s="7" t="s">
        <v>78</v>
      </c>
      <c r="AG194" s="8"/>
      <c r="AH194" s="7" t="s">
        <v>78</v>
      </c>
      <c r="AI194" s="7" t="s">
        <v>78</v>
      </c>
      <c r="AJ194" s="7" t="b">
        <v>0</v>
      </c>
      <c r="AK194" s="7" t="s">
        <v>1289</v>
      </c>
      <c r="AL194" s="7" t="b">
        <v>0</v>
      </c>
      <c r="AM194" s="7" t="b">
        <v>0</v>
      </c>
      <c r="AN194" s="7" t="b">
        <v>0</v>
      </c>
      <c r="AO194" s="7" t="b">
        <v>0</v>
      </c>
      <c r="AP194" s="7" t="b">
        <v>0</v>
      </c>
      <c r="AQ194" s="7" t="s">
        <v>84</v>
      </c>
      <c r="AR194" s="7" t="b">
        <v>0</v>
      </c>
      <c r="AS194" s="7" t="s">
        <v>1258</v>
      </c>
      <c r="AT194" s="7" t="s">
        <v>78</v>
      </c>
      <c r="AU194" s="7" t="s">
        <v>78</v>
      </c>
      <c r="AV194" s="8">
        <v>44396</v>
      </c>
      <c r="AW194" s="7" t="s">
        <v>85</v>
      </c>
      <c r="AX194" s="7" t="s">
        <v>86</v>
      </c>
      <c r="AY194" s="7" t="s">
        <v>87</v>
      </c>
      <c r="AZ194" s="7" t="b">
        <v>0</v>
      </c>
      <c r="BA194" s="7">
        <v>0</v>
      </c>
      <c r="BB194" s="7">
        <v>0</v>
      </c>
      <c r="BC194" s="33"/>
      <c r="BD194" s="7">
        <v>0</v>
      </c>
      <c r="BE194" s="33"/>
      <c r="BF194" s="55">
        <v>0</v>
      </c>
      <c r="BG194" s="33">
        <v>0</v>
      </c>
      <c r="BH194" s="33">
        <v>200.83</v>
      </c>
      <c r="BI194" s="33">
        <v>200.83</v>
      </c>
      <c r="BJ194" s="33">
        <v>205.93</v>
      </c>
      <c r="BK194" s="30">
        <f t="shared" si="11"/>
        <v>0</v>
      </c>
      <c r="BL194" s="62">
        <f t="shared" si="12"/>
        <v>0</v>
      </c>
      <c r="BM194" s="33">
        <v>70.290000000000006</v>
      </c>
      <c r="BN194" s="9">
        <v>0</v>
      </c>
      <c r="BO194" s="7" t="s">
        <v>6469</v>
      </c>
      <c r="BP194" s="7" t="s">
        <v>6470</v>
      </c>
      <c r="BQ194" s="7" t="s">
        <v>4101</v>
      </c>
      <c r="BR194" s="7" t="s">
        <v>504</v>
      </c>
      <c r="BS194" s="7" t="s">
        <v>4126</v>
      </c>
      <c r="BT194" s="7" t="s">
        <v>6471</v>
      </c>
      <c r="BU194" s="7" t="s">
        <v>78</v>
      </c>
      <c r="BV194" s="7" t="s">
        <v>6472</v>
      </c>
      <c r="BW194" s="7" t="s">
        <v>6473</v>
      </c>
      <c r="BX194" s="7" t="s">
        <v>4138</v>
      </c>
      <c r="BY194" s="7">
        <v>0</v>
      </c>
      <c r="BZ194" s="7">
        <v>0</v>
      </c>
      <c r="CA194" s="7">
        <v>0</v>
      </c>
      <c r="CB194" s="7">
        <v>0</v>
      </c>
      <c r="CC194" s="7">
        <v>0</v>
      </c>
      <c r="CD194" s="9">
        <v>0</v>
      </c>
    </row>
    <row r="195" spans="1:82" hidden="1" x14ac:dyDescent="0.25">
      <c r="A195" s="73" t="s">
        <v>144</v>
      </c>
      <c r="B195" s="7" t="s">
        <v>99</v>
      </c>
      <c r="C195" s="7" t="s">
        <v>100</v>
      </c>
      <c r="D195" s="7" t="s">
        <v>145</v>
      </c>
      <c r="E195" s="7" t="s">
        <v>145</v>
      </c>
      <c r="F195" s="7" t="s">
        <v>64</v>
      </c>
      <c r="G195" s="7" t="s">
        <v>145</v>
      </c>
      <c r="H195" s="7" t="s">
        <v>102</v>
      </c>
      <c r="I195" s="7" t="s">
        <v>128</v>
      </c>
      <c r="J195" s="7"/>
      <c r="K195" s="7">
        <v>42.25</v>
      </c>
      <c r="L195" s="7" t="s">
        <v>67</v>
      </c>
      <c r="M195" s="7" t="s">
        <v>68</v>
      </c>
      <c r="N195" s="7" t="s">
        <v>69</v>
      </c>
      <c r="O195" s="8">
        <v>35915</v>
      </c>
      <c r="P195" s="8">
        <v>45412</v>
      </c>
      <c r="Q195" s="11" t="s">
        <v>70</v>
      </c>
      <c r="R195" s="8">
        <v>45412</v>
      </c>
      <c r="S195" s="7" t="s">
        <v>71</v>
      </c>
      <c r="T195" s="7" t="s">
        <v>104</v>
      </c>
      <c r="U195" s="7" t="s">
        <v>73</v>
      </c>
      <c r="V195" s="7" t="s">
        <v>73</v>
      </c>
      <c r="W195" s="7" t="s">
        <v>74</v>
      </c>
      <c r="X195" s="7" t="s">
        <v>115</v>
      </c>
      <c r="Y195" s="7" t="s">
        <v>129</v>
      </c>
      <c r="Z195" s="7" t="s">
        <v>146</v>
      </c>
      <c r="AA195" s="7" t="s">
        <v>78</v>
      </c>
      <c r="AB195" s="8"/>
      <c r="AC195" s="8"/>
      <c r="AD195" s="7"/>
      <c r="AE195" s="7" t="s">
        <v>78</v>
      </c>
      <c r="AF195" s="7" t="s">
        <v>78</v>
      </c>
      <c r="AG195" s="8"/>
      <c r="AH195" s="7" t="s">
        <v>78</v>
      </c>
      <c r="AI195" s="7" t="s">
        <v>78</v>
      </c>
      <c r="AJ195" s="7" t="b">
        <v>1</v>
      </c>
      <c r="AK195" s="7" t="s">
        <v>147</v>
      </c>
      <c r="AL195" s="7" t="b">
        <v>0</v>
      </c>
      <c r="AM195" s="7" t="b">
        <v>0</v>
      </c>
      <c r="AN195" s="7" t="b">
        <v>0</v>
      </c>
      <c r="AO195" s="7" t="b">
        <v>0</v>
      </c>
      <c r="AP195" s="7" t="b">
        <v>0</v>
      </c>
      <c r="AQ195" s="7" t="s">
        <v>84</v>
      </c>
      <c r="AR195" s="7" t="b">
        <v>0</v>
      </c>
      <c r="AS195" s="7" t="s">
        <v>78</v>
      </c>
      <c r="AT195" s="7" t="s">
        <v>78</v>
      </c>
      <c r="AU195" s="7" t="s">
        <v>78</v>
      </c>
      <c r="AV195" s="8">
        <v>35926</v>
      </c>
      <c r="AW195" s="7" t="s">
        <v>85</v>
      </c>
      <c r="AX195" s="7" t="s">
        <v>86</v>
      </c>
      <c r="AY195" s="7" t="s">
        <v>87</v>
      </c>
      <c r="AZ195" s="7" t="b">
        <v>0</v>
      </c>
      <c r="BA195" s="7">
        <v>0</v>
      </c>
      <c r="BB195" s="7">
        <v>0</v>
      </c>
      <c r="BC195" s="33"/>
      <c r="BD195" s="7">
        <v>0</v>
      </c>
      <c r="BE195" s="33"/>
      <c r="BF195" s="55">
        <v>0</v>
      </c>
      <c r="BG195" s="33">
        <v>0</v>
      </c>
      <c r="BH195" s="33">
        <v>42.25</v>
      </c>
      <c r="BI195" s="33">
        <v>42.25</v>
      </c>
      <c r="BJ195" s="33">
        <v>45.69</v>
      </c>
      <c r="BK195" s="30">
        <f t="shared" si="11"/>
        <v>0</v>
      </c>
      <c r="BL195" s="62">
        <f t="shared" si="12"/>
        <v>0</v>
      </c>
      <c r="BM195" s="33">
        <v>8.4499999999999993</v>
      </c>
      <c r="BN195" s="9">
        <v>0</v>
      </c>
      <c r="BO195" s="11" t="s">
        <v>4159</v>
      </c>
      <c r="BP195" s="11" t="s">
        <v>4160</v>
      </c>
      <c r="BQ195" s="11" t="s">
        <v>4101</v>
      </c>
      <c r="BR195" s="11" t="s">
        <v>504</v>
      </c>
      <c r="BS195" s="11" t="s">
        <v>4148</v>
      </c>
      <c r="BT195" s="11" t="s">
        <v>4161</v>
      </c>
      <c r="BU195" s="11" t="s">
        <v>4162</v>
      </c>
      <c r="BV195" s="11" t="s">
        <v>4163</v>
      </c>
      <c r="BW195" s="11" t="s">
        <v>4164</v>
      </c>
      <c r="BX195" s="11" t="s">
        <v>4138</v>
      </c>
      <c r="BY195" s="11">
        <v>0</v>
      </c>
      <c r="BZ195" s="11">
        <v>0</v>
      </c>
      <c r="CA195" s="11">
        <v>0</v>
      </c>
      <c r="CB195" s="11">
        <v>0</v>
      </c>
      <c r="CC195" s="11">
        <v>0</v>
      </c>
      <c r="CD195" s="13">
        <v>0</v>
      </c>
    </row>
    <row r="196" spans="1:82" hidden="1" x14ac:dyDescent="0.25">
      <c r="A196" s="73" t="s">
        <v>2751</v>
      </c>
      <c r="B196" s="7" t="s">
        <v>1395</v>
      </c>
      <c r="C196" s="7" t="s">
        <v>1396</v>
      </c>
      <c r="D196" s="7" t="s">
        <v>145</v>
      </c>
      <c r="E196" s="7" t="s">
        <v>145</v>
      </c>
      <c r="F196" s="7" t="s">
        <v>64</v>
      </c>
      <c r="G196" s="7" t="s">
        <v>145</v>
      </c>
      <c r="H196" s="7" t="s">
        <v>2330</v>
      </c>
      <c r="I196" s="7" t="s">
        <v>1397</v>
      </c>
      <c r="J196" s="7" t="s">
        <v>2686</v>
      </c>
      <c r="K196" s="7">
        <v>408.23</v>
      </c>
      <c r="L196" s="7" t="s">
        <v>67</v>
      </c>
      <c r="M196" s="7" t="s">
        <v>68</v>
      </c>
      <c r="N196" s="7" t="s">
        <v>69</v>
      </c>
      <c r="O196" s="8">
        <v>42106.448310185187</v>
      </c>
      <c r="P196" s="8">
        <v>45394.448310185187</v>
      </c>
      <c r="Q196" s="7" t="s">
        <v>70</v>
      </c>
      <c r="R196" s="8">
        <v>45394</v>
      </c>
      <c r="S196" s="7" t="s">
        <v>71</v>
      </c>
      <c r="T196" s="7" t="s">
        <v>104</v>
      </c>
      <c r="U196" s="7" t="s">
        <v>73</v>
      </c>
      <c r="V196" s="7" t="s">
        <v>73</v>
      </c>
      <c r="W196" s="7" t="s">
        <v>287</v>
      </c>
      <c r="X196" s="7" t="s">
        <v>106</v>
      </c>
      <c r="Y196" s="7" t="s">
        <v>1398</v>
      </c>
      <c r="Z196" s="7" t="s">
        <v>2752</v>
      </c>
      <c r="AA196" s="7" t="s">
        <v>78</v>
      </c>
      <c r="AB196" s="8"/>
      <c r="AC196" s="8"/>
      <c r="AD196" s="7"/>
      <c r="AE196" s="7" t="s">
        <v>78</v>
      </c>
      <c r="AF196" s="7" t="s">
        <v>78</v>
      </c>
      <c r="AG196" s="8"/>
      <c r="AH196" s="7" t="s">
        <v>2753</v>
      </c>
      <c r="AI196" s="7" t="s">
        <v>78</v>
      </c>
      <c r="AJ196" s="7" t="b">
        <v>0</v>
      </c>
      <c r="AK196" s="7" t="s">
        <v>2754</v>
      </c>
      <c r="AL196" s="7" t="b">
        <v>0</v>
      </c>
      <c r="AM196" s="7" t="b">
        <v>0</v>
      </c>
      <c r="AN196" s="7" t="b">
        <v>0</v>
      </c>
      <c r="AO196" s="7" t="b">
        <v>0</v>
      </c>
      <c r="AP196" s="7" t="b">
        <v>0</v>
      </c>
      <c r="AQ196" s="7" t="s">
        <v>84</v>
      </c>
      <c r="AR196" s="7" t="b">
        <v>0</v>
      </c>
      <c r="AS196" s="7" t="s">
        <v>1700</v>
      </c>
      <c r="AT196" s="7" t="s">
        <v>78</v>
      </c>
      <c r="AU196" s="7" t="s">
        <v>78</v>
      </c>
      <c r="AV196" s="8">
        <v>42090</v>
      </c>
      <c r="AW196" s="7" t="s">
        <v>85</v>
      </c>
      <c r="AX196" s="7" t="s">
        <v>86</v>
      </c>
      <c r="AY196" s="7" t="s">
        <v>87</v>
      </c>
      <c r="AZ196" s="7" t="b">
        <v>0</v>
      </c>
      <c r="BA196" s="7">
        <v>1</v>
      </c>
      <c r="BB196" s="7">
        <v>1</v>
      </c>
      <c r="BC196" s="33">
        <v>39.630000000000003</v>
      </c>
      <c r="BD196" s="7">
        <v>0</v>
      </c>
      <c r="BE196" s="33"/>
      <c r="BF196" s="55">
        <v>0</v>
      </c>
      <c r="BG196" s="33">
        <v>0</v>
      </c>
      <c r="BH196" s="33">
        <v>408.23</v>
      </c>
      <c r="BI196" s="33">
        <v>408.23</v>
      </c>
      <c r="BJ196" s="33">
        <v>475.79</v>
      </c>
      <c r="BK196" s="30">
        <f t="shared" si="11"/>
        <v>0</v>
      </c>
      <c r="BL196" s="62">
        <f t="shared" si="12"/>
        <v>0</v>
      </c>
      <c r="BM196" s="33">
        <v>102.06</v>
      </c>
      <c r="BN196" s="9">
        <v>0</v>
      </c>
      <c r="BO196" s="11" t="s">
        <v>4159</v>
      </c>
      <c r="BP196" s="11" t="s">
        <v>4160</v>
      </c>
      <c r="BQ196" s="11" t="s">
        <v>4101</v>
      </c>
      <c r="BR196" s="11" t="s">
        <v>504</v>
      </c>
      <c r="BS196" s="11" t="s">
        <v>4148</v>
      </c>
      <c r="BT196" s="11" t="s">
        <v>4161</v>
      </c>
      <c r="BU196" s="11" t="s">
        <v>4162</v>
      </c>
      <c r="BV196" s="11" t="s">
        <v>4163</v>
      </c>
      <c r="BW196" s="11" t="s">
        <v>4164</v>
      </c>
      <c r="BX196" s="11" t="s">
        <v>4138</v>
      </c>
      <c r="BY196" s="11">
        <v>0</v>
      </c>
      <c r="BZ196" s="11">
        <v>0</v>
      </c>
      <c r="CA196" s="11">
        <v>0</v>
      </c>
      <c r="CB196" s="11">
        <v>0</v>
      </c>
      <c r="CC196" s="11">
        <v>0</v>
      </c>
      <c r="CD196" s="13">
        <v>0</v>
      </c>
    </row>
    <row r="197" spans="1:82" hidden="1" x14ac:dyDescent="0.25">
      <c r="A197" s="72" t="s">
        <v>3877</v>
      </c>
      <c r="B197" s="11" t="s">
        <v>2271</v>
      </c>
      <c r="C197" s="11" t="s">
        <v>2272</v>
      </c>
      <c r="D197" s="11" t="s">
        <v>3194</v>
      </c>
      <c r="E197" s="11" t="s">
        <v>3194</v>
      </c>
      <c r="F197" s="11" t="s">
        <v>64</v>
      </c>
      <c r="G197" s="11" t="s">
        <v>3194</v>
      </c>
      <c r="H197" s="11" t="s">
        <v>2330</v>
      </c>
      <c r="I197" s="11" t="s">
        <v>2274</v>
      </c>
      <c r="J197" s="11" t="s">
        <v>3318</v>
      </c>
      <c r="K197" s="11">
        <v>77.88</v>
      </c>
      <c r="L197" s="11" t="s">
        <v>67</v>
      </c>
      <c r="M197" s="11" t="s">
        <v>68</v>
      </c>
      <c r="N197" s="11" t="s">
        <v>69</v>
      </c>
      <c r="O197" s="12">
        <v>45182</v>
      </c>
      <c r="P197" s="12">
        <v>45548.354212962964</v>
      </c>
      <c r="Q197" s="11" t="s">
        <v>70</v>
      </c>
      <c r="R197" s="12">
        <v>45243</v>
      </c>
      <c r="S197" s="11" t="s">
        <v>71</v>
      </c>
      <c r="T197" s="11" t="s">
        <v>514</v>
      </c>
      <c r="U197" s="11" t="s">
        <v>73</v>
      </c>
      <c r="V197" s="11" t="s">
        <v>73</v>
      </c>
      <c r="W197" s="11" t="s">
        <v>151</v>
      </c>
      <c r="X197" s="11" t="s">
        <v>106</v>
      </c>
      <c r="Y197" s="11" t="s">
        <v>2276</v>
      </c>
      <c r="Z197" s="11" t="s">
        <v>3878</v>
      </c>
      <c r="AA197" s="11" t="s">
        <v>78</v>
      </c>
      <c r="AB197" s="12"/>
      <c r="AC197" s="12"/>
      <c r="AD197" s="11"/>
      <c r="AE197" s="11" t="s">
        <v>78</v>
      </c>
      <c r="AF197" s="11" t="s">
        <v>78</v>
      </c>
      <c r="AG197" s="12"/>
      <c r="AH197" s="11" t="s">
        <v>3193</v>
      </c>
      <c r="AI197" s="11" t="s">
        <v>78</v>
      </c>
      <c r="AJ197" s="11" t="b">
        <v>0</v>
      </c>
      <c r="AK197" s="11" t="s">
        <v>4082</v>
      </c>
      <c r="AL197" s="11" t="b">
        <v>0</v>
      </c>
      <c r="AM197" s="11" t="b">
        <v>0</v>
      </c>
      <c r="AN197" s="11" t="b">
        <v>0</v>
      </c>
      <c r="AO197" s="11" t="b">
        <v>0</v>
      </c>
      <c r="AP197" s="11" t="b">
        <v>0</v>
      </c>
      <c r="AQ197" s="11" t="s">
        <v>84</v>
      </c>
      <c r="AR197" s="11" t="b">
        <v>0</v>
      </c>
      <c r="AS197" s="11" t="s">
        <v>1700</v>
      </c>
      <c r="AT197" s="11" t="s">
        <v>78</v>
      </c>
      <c r="AU197" s="11" t="s">
        <v>78</v>
      </c>
      <c r="AV197" s="12">
        <v>45174</v>
      </c>
      <c r="AW197" s="11" t="s">
        <v>85</v>
      </c>
      <c r="AX197" s="11" t="s">
        <v>86</v>
      </c>
      <c r="AY197" s="11" t="s">
        <v>87</v>
      </c>
      <c r="AZ197" s="11" t="b">
        <v>0</v>
      </c>
      <c r="BA197" s="11">
        <v>0</v>
      </c>
      <c r="BB197" s="11">
        <v>0</v>
      </c>
      <c r="BC197" s="28"/>
      <c r="BD197" s="11">
        <v>0</v>
      </c>
      <c r="BE197" s="28"/>
      <c r="BF197" s="54">
        <v>0</v>
      </c>
      <c r="BG197" s="28">
        <v>0</v>
      </c>
      <c r="BH197" s="28">
        <v>77.88</v>
      </c>
      <c r="BI197" s="28">
        <v>6.49</v>
      </c>
      <c r="BJ197" s="28">
        <v>7.55</v>
      </c>
      <c r="BK197" s="30">
        <f t="shared" si="11"/>
        <v>71.39</v>
      </c>
      <c r="BL197" s="63">
        <f t="shared" si="12"/>
        <v>0.91666666666666674</v>
      </c>
      <c r="BM197" s="28">
        <v>2.6</v>
      </c>
      <c r="BN197" s="13">
        <v>0</v>
      </c>
      <c r="BO197" s="7" t="s">
        <v>6967</v>
      </c>
      <c r="BP197" s="7" t="s">
        <v>6968</v>
      </c>
      <c r="BQ197" s="7" t="s">
        <v>4101</v>
      </c>
      <c r="BR197" s="7" t="s">
        <v>504</v>
      </c>
      <c r="BS197" s="7" t="s">
        <v>4148</v>
      </c>
      <c r="BT197" s="7" t="s">
        <v>6969</v>
      </c>
      <c r="BU197" s="7" t="s">
        <v>6970</v>
      </c>
      <c r="BV197" s="7" t="s">
        <v>6971</v>
      </c>
      <c r="BW197" s="7" t="s">
        <v>6972</v>
      </c>
      <c r="BX197" s="7" t="s">
        <v>4138</v>
      </c>
      <c r="BY197" s="7">
        <v>0</v>
      </c>
      <c r="BZ197" s="7">
        <v>0</v>
      </c>
      <c r="CA197" s="7">
        <v>0</v>
      </c>
      <c r="CB197" s="7">
        <v>0</v>
      </c>
      <c r="CC197" s="7">
        <v>0</v>
      </c>
      <c r="CD197" s="9">
        <v>0</v>
      </c>
    </row>
    <row r="198" spans="1:82" hidden="1" x14ac:dyDescent="0.25">
      <c r="A198" s="72" t="s">
        <v>1857</v>
      </c>
      <c r="B198" s="11" t="s">
        <v>1395</v>
      </c>
      <c r="C198" s="11" t="s">
        <v>1396</v>
      </c>
      <c r="D198" s="11" t="s">
        <v>1858</v>
      </c>
      <c r="E198" s="11" t="s">
        <v>1858</v>
      </c>
      <c r="F198" s="11" t="s">
        <v>64</v>
      </c>
      <c r="G198" s="11"/>
      <c r="H198" s="11" t="s">
        <v>281</v>
      </c>
      <c r="I198" s="11" t="s">
        <v>1397</v>
      </c>
      <c r="J198" s="11" t="s">
        <v>1406</v>
      </c>
      <c r="K198" s="11">
        <v>165.99</v>
      </c>
      <c r="L198" s="11" t="s">
        <v>67</v>
      </c>
      <c r="M198" s="11" t="s">
        <v>68</v>
      </c>
      <c r="N198" s="11" t="s">
        <v>69</v>
      </c>
      <c r="O198" s="12">
        <v>44256.662083333336</v>
      </c>
      <c r="P198" s="12">
        <v>45352.662083333336</v>
      </c>
      <c r="Q198" s="11" t="s">
        <v>70</v>
      </c>
      <c r="R198" s="12">
        <v>45352</v>
      </c>
      <c r="S198" s="11" t="s">
        <v>71</v>
      </c>
      <c r="T198" s="11" t="s">
        <v>104</v>
      </c>
      <c r="U198" s="11" t="s">
        <v>73</v>
      </c>
      <c r="V198" s="11" t="s">
        <v>73</v>
      </c>
      <c r="W198" s="11" t="s">
        <v>105</v>
      </c>
      <c r="X198" s="11" t="s">
        <v>106</v>
      </c>
      <c r="Y198" s="11" t="s">
        <v>1398</v>
      </c>
      <c r="Z198" s="11" t="s">
        <v>1859</v>
      </c>
      <c r="AA198" s="11" t="s">
        <v>1860</v>
      </c>
      <c r="AB198" s="12"/>
      <c r="AC198" s="12"/>
      <c r="AD198" s="11"/>
      <c r="AE198" s="11" t="s">
        <v>78</v>
      </c>
      <c r="AF198" s="11" t="s">
        <v>78</v>
      </c>
      <c r="AG198" s="12"/>
      <c r="AH198" s="11" t="s">
        <v>78</v>
      </c>
      <c r="AI198" s="11" t="s">
        <v>78</v>
      </c>
      <c r="AJ198" s="11" t="b">
        <v>0</v>
      </c>
      <c r="AK198" s="11" t="s">
        <v>1861</v>
      </c>
      <c r="AL198" s="11" t="b">
        <v>0</v>
      </c>
      <c r="AM198" s="11" t="b">
        <v>0</v>
      </c>
      <c r="AN198" s="11" t="b">
        <v>0</v>
      </c>
      <c r="AO198" s="11" t="b">
        <v>0</v>
      </c>
      <c r="AP198" s="11" t="b">
        <v>0</v>
      </c>
      <c r="AQ198" s="11" t="s">
        <v>84</v>
      </c>
      <c r="AR198" s="11" t="b">
        <v>0</v>
      </c>
      <c r="AS198" s="11" t="s">
        <v>317</v>
      </c>
      <c r="AT198" s="11" t="s">
        <v>78</v>
      </c>
      <c r="AU198" s="11" t="s">
        <v>78</v>
      </c>
      <c r="AV198" s="12">
        <v>44223</v>
      </c>
      <c r="AW198" s="11" t="s">
        <v>85</v>
      </c>
      <c r="AX198" s="11" t="s">
        <v>86</v>
      </c>
      <c r="AY198" s="11" t="s">
        <v>87</v>
      </c>
      <c r="AZ198" s="11" t="b">
        <v>0</v>
      </c>
      <c r="BA198" s="11">
        <v>1</v>
      </c>
      <c r="BB198" s="11">
        <v>1</v>
      </c>
      <c r="BC198" s="28">
        <v>87.2</v>
      </c>
      <c r="BD198" s="11">
        <v>0</v>
      </c>
      <c r="BE198" s="28"/>
      <c r="BF198" s="54">
        <v>0</v>
      </c>
      <c r="BG198" s="28">
        <v>0</v>
      </c>
      <c r="BH198" s="28">
        <v>165.99</v>
      </c>
      <c r="BI198" s="28">
        <v>165.99</v>
      </c>
      <c r="BJ198" s="28">
        <v>191.79</v>
      </c>
      <c r="BK198" s="30">
        <f t="shared" si="11"/>
        <v>0</v>
      </c>
      <c r="BL198" s="62">
        <f t="shared" si="12"/>
        <v>0</v>
      </c>
      <c r="BM198" s="28">
        <v>45.65</v>
      </c>
      <c r="BN198" s="13">
        <v>0</v>
      </c>
      <c r="BO198" s="7" t="s">
        <v>6377</v>
      </c>
      <c r="BP198" s="7" t="s">
        <v>6378</v>
      </c>
      <c r="BQ198" s="7" t="s">
        <v>4101</v>
      </c>
      <c r="BR198" s="7" t="s">
        <v>504</v>
      </c>
      <c r="BS198" s="7" t="s">
        <v>4187</v>
      </c>
      <c r="BT198" s="7" t="s">
        <v>6379</v>
      </c>
      <c r="BU198" s="7" t="s">
        <v>6380</v>
      </c>
      <c r="BV198" s="7" t="s">
        <v>6381</v>
      </c>
      <c r="BW198" s="7" t="s">
        <v>6382</v>
      </c>
      <c r="BX198" s="7" t="s">
        <v>4106</v>
      </c>
      <c r="BY198" s="7">
        <v>0</v>
      </c>
      <c r="BZ198" s="7">
        <v>0</v>
      </c>
      <c r="CA198" s="7">
        <v>0</v>
      </c>
      <c r="CB198" s="7">
        <v>0</v>
      </c>
      <c r="CC198" s="7">
        <v>0</v>
      </c>
      <c r="CD198" s="9">
        <v>0</v>
      </c>
    </row>
    <row r="199" spans="1:82" hidden="1" x14ac:dyDescent="0.25">
      <c r="A199" s="72" t="s">
        <v>1866</v>
      </c>
      <c r="B199" s="11" t="s">
        <v>1395</v>
      </c>
      <c r="C199" s="11" t="s">
        <v>1396</v>
      </c>
      <c r="D199" s="11" t="s">
        <v>1858</v>
      </c>
      <c r="E199" s="11" t="s">
        <v>1858</v>
      </c>
      <c r="F199" s="11" t="s">
        <v>64</v>
      </c>
      <c r="G199" s="11"/>
      <c r="H199" s="11" t="s">
        <v>281</v>
      </c>
      <c r="I199" s="11" t="s">
        <v>1397</v>
      </c>
      <c r="J199" s="11" t="s">
        <v>1406</v>
      </c>
      <c r="K199" s="11">
        <v>166.68</v>
      </c>
      <c r="L199" s="11" t="s">
        <v>67</v>
      </c>
      <c r="M199" s="11" t="s">
        <v>68</v>
      </c>
      <c r="N199" s="11" t="s">
        <v>69</v>
      </c>
      <c r="O199" s="12">
        <v>44256.662986111114</v>
      </c>
      <c r="P199" s="12">
        <v>45352.662986111114</v>
      </c>
      <c r="Q199" s="11" t="s">
        <v>70</v>
      </c>
      <c r="R199" s="12">
        <v>45352</v>
      </c>
      <c r="S199" s="11" t="s">
        <v>71</v>
      </c>
      <c r="T199" s="11" t="s">
        <v>104</v>
      </c>
      <c r="U199" s="11" t="s">
        <v>73</v>
      </c>
      <c r="V199" s="11" t="s">
        <v>73</v>
      </c>
      <c r="W199" s="11" t="s">
        <v>105</v>
      </c>
      <c r="X199" s="11" t="s">
        <v>106</v>
      </c>
      <c r="Y199" s="11" t="s">
        <v>1398</v>
      </c>
      <c r="Z199" s="11" t="s">
        <v>1859</v>
      </c>
      <c r="AA199" s="11" t="s">
        <v>1867</v>
      </c>
      <c r="AB199" s="12"/>
      <c r="AC199" s="12"/>
      <c r="AD199" s="11"/>
      <c r="AE199" s="11" t="s">
        <v>78</v>
      </c>
      <c r="AF199" s="11" t="s">
        <v>78</v>
      </c>
      <c r="AG199" s="12"/>
      <c r="AH199" s="11" t="s">
        <v>78</v>
      </c>
      <c r="AI199" s="11" t="s">
        <v>78</v>
      </c>
      <c r="AJ199" s="11" t="b">
        <v>0</v>
      </c>
      <c r="AK199" s="11" t="s">
        <v>1868</v>
      </c>
      <c r="AL199" s="11" t="b">
        <v>0</v>
      </c>
      <c r="AM199" s="11" t="b">
        <v>0</v>
      </c>
      <c r="AN199" s="11" t="b">
        <v>0</v>
      </c>
      <c r="AO199" s="11" t="b">
        <v>0</v>
      </c>
      <c r="AP199" s="11" t="b">
        <v>0</v>
      </c>
      <c r="AQ199" s="11" t="s">
        <v>84</v>
      </c>
      <c r="AR199" s="11" t="b">
        <v>0</v>
      </c>
      <c r="AS199" s="11" t="s">
        <v>317</v>
      </c>
      <c r="AT199" s="11" t="s">
        <v>78</v>
      </c>
      <c r="AU199" s="11" t="s">
        <v>78</v>
      </c>
      <c r="AV199" s="12">
        <v>44223</v>
      </c>
      <c r="AW199" s="11" t="s">
        <v>85</v>
      </c>
      <c r="AX199" s="11" t="s">
        <v>86</v>
      </c>
      <c r="AY199" s="11" t="s">
        <v>87</v>
      </c>
      <c r="AZ199" s="11" t="b">
        <v>0</v>
      </c>
      <c r="BA199" s="11">
        <v>0</v>
      </c>
      <c r="BB199" s="11">
        <v>0</v>
      </c>
      <c r="BC199" s="28"/>
      <c r="BD199" s="11">
        <v>0</v>
      </c>
      <c r="BE199" s="28"/>
      <c r="BF199" s="54">
        <v>0</v>
      </c>
      <c r="BG199" s="28">
        <v>0</v>
      </c>
      <c r="BH199" s="28">
        <v>166.68</v>
      </c>
      <c r="BI199" s="28">
        <v>166.68</v>
      </c>
      <c r="BJ199" s="28">
        <v>192.56</v>
      </c>
      <c r="BK199" s="30">
        <f t="shared" si="11"/>
        <v>0</v>
      </c>
      <c r="BL199" s="62">
        <f t="shared" si="12"/>
        <v>0</v>
      </c>
      <c r="BM199" s="28">
        <v>45.84</v>
      </c>
      <c r="BN199" s="13">
        <v>0</v>
      </c>
      <c r="BO199" s="7" t="s">
        <v>6377</v>
      </c>
      <c r="BP199" s="7" t="s">
        <v>6378</v>
      </c>
      <c r="BQ199" s="7" t="s">
        <v>4101</v>
      </c>
      <c r="BR199" s="7" t="s">
        <v>504</v>
      </c>
      <c r="BS199" s="7" t="s">
        <v>4187</v>
      </c>
      <c r="BT199" s="7" t="s">
        <v>6379</v>
      </c>
      <c r="BU199" s="7" t="s">
        <v>6380</v>
      </c>
      <c r="BV199" s="7" t="s">
        <v>6381</v>
      </c>
      <c r="BW199" s="7" t="s">
        <v>6382</v>
      </c>
      <c r="BX199" s="7" t="s">
        <v>4106</v>
      </c>
      <c r="BY199" s="7">
        <v>0</v>
      </c>
      <c r="BZ199" s="7">
        <v>0</v>
      </c>
      <c r="CA199" s="7">
        <v>0</v>
      </c>
      <c r="CB199" s="7">
        <v>0</v>
      </c>
      <c r="CC199" s="7">
        <v>0</v>
      </c>
      <c r="CD199" s="9">
        <v>0</v>
      </c>
    </row>
    <row r="200" spans="1:82" hidden="1" x14ac:dyDescent="0.25">
      <c r="A200" s="72" t="s">
        <v>2474</v>
      </c>
      <c r="B200" s="11" t="s">
        <v>61</v>
      </c>
      <c r="C200" s="11" t="s">
        <v>62</v>
      </c>
      <c r="D200" s="11" t="s">
        <v>2475</v>
      </c>
      <c r="E200" s="11" t="s">
        <v>2475</v>
      </c>
      <c r="F200" s="11" t="s">
        <v>64</v>
      </c>
      <c r="G200" s="11" t="s">
        <v>2475</v>
      </c>
      <c r="H200" s="11" t="s">
        <v>2330</v>
      </c>
      <c r="I200" s="11" t="s">
        <v>66</v>
      </c>
      <c r="J200" s="11" t="s">
        <v>2342</v>
      </c>
      <c r="K200" s="11">
        <v>646.53</v>
      </c>
      <c r="L200" s="11" t="s">
        <v>67</v>
      </c>
      <c r="M200" s="11" t="s">
        <v>68</v>
      </c>
      <c r="N200" s="11" t="s">
        <v>69</v>
      </c>
      <c r="O200" s="12">
        <v>44972</v>
      </c>
      <c r="P200" s="12">
        <v>45337.403900462959</v>
      </c>
      <c r="Q200" s="11" t="s">
        <v>70</v>
      </c>
      <c r="R200" s="12">
        <v>45337</v>
      </c>
      <c r="S200" s="11" t="s">
        <v>71</v>
      </c>
      <c r="T200" s="11" t="s">
        <v>104</v>
      </c>
      <c r="U200" s="11" t="s">
        <v>73</v>
      </c>
      <c r="V200" s="11" t="s">
        <v>73</v>
      </c>
      <c r="W200" s="11" t="s">
        <v>287</v>
      </c>
      <c r="X200" s="11" t="s">
        <v>75</v>
      </c>
      <c r="Y200" s="11" t="s">
        <v>122</v>
      </c>
      <c r="Z200" s="11" t="s">
        <v>2476</v>
      </c>
      <c r="AA200" s="11" t="s">
        <v>78</v>
      </c>
      <c r="AB200" s="12"/>
      <c r="AC200" s="12"/>
      <c r="AD200" s="11"/>
      <c r="AE200" s="11" t="s">
        <v>78</v>
      </c>
      <c r="AF200" s="11" t="s">
        <v>78</v>
      </c>
      <c r="AG200" s="12"/>
      <c r="AH200" s="11" t="s">
        <v>2477</v>
      </c>
      <c r="AI200" s="11" t="s">
        <v>78</v>
      </c>
      <c r="AJ200" s="11" t="b">
        <v>0</v>
      </c>
      <c r="AK200" s="11" t="s">
        <v>2478</v>
      </c>
      <c r="AL200" s="11" t="b">
        <v>0</v>
      </c>
      <c r="AM200" s="11" t="b">
        <v>0</v>
      </c>
      <c r="AN200" s="11" t="b">
        <v>0</v>
      </c>
      <c r="AO200" s="11" t="b">
        <v>0</v>
      </c>
      <c r="AP200" s="11" t="b">
        <v>0</v>
      </c>
      <c r="AQ200" s="11" t="s">
        <v>84</v>
      </c>
      <c r="AR200" s="11" t="b">
        <v>0</v>
      </c>
      <c r="AS200" s="11" t="s">
        <v>1700</v>
      </c>
      <c r="AT200" s="11" t="s">
        <v>78</v>
      </c>
      <c r="AU200" s="11" t="s">
        <v>78</v>
      </c>
      <c r="AV200" s="12">
        <v>44978</v>
      </c>
      <c r="AW200" s="11" t="s">
        <v>85</v>
      </c>
      <c r="AX200" s="11" t="s">
        <v>86</v>
      </c>
      <c r="AY200" s="11" t="s">
        <v>87</v>
      </c>
      <c r="AZ200" s="11" t="b">
        <v>0</v>
      </c>
      <c r="BA200" s="11">
        <v>0</v>
      </c>
      <c r="BB200" s="11">
        <v>0</v>
      </c>
      <c r="BC200" s="28"/>
      <c r="BD200" s="11">
        <v>0</v>
      </c>
      <c r="BE200" s="28"/>
      <c r="BF200" s="54">
        <v>0</v>
      </c>
      <c r="BG200" s="28">
        <v>0</v>
      </c>
      <c r="BH200" s="28">
        <v>646.53</v>
      </c>
      <c r="BI200" s="28">
        <v>646.53</v>
      </c>
      <c r="BJ200" s="28">
        <v>705.82</v>
      </c>
      <c r="BK200" s="30">
        <f t="shared" si="11"/>
        <v>0</v>
      </c>
      <c r="BL200" s="62">
        <f t="shared" si="12"/>
        <v>0</v>
      </c>
      <c r="BM200" s="28">
        <v>142.22999999999999</v>
      </c>
      <c r="BN200" s="13">
        <v>0</v>
      </c>
      <c r="BO200" s="11" t="s">
        <v>6839</v>
      </c>
      <c r="BP200" s="11" t="s">
        <v>6840</v>
      </c>
      <c r="BQ200" s="11" t="s">
        <v>4101</v>
      </c>
      <c r="BR200" s="11" t="s">
        <v>504</v>
      </c>
      <c r="BS200" s="11" t="s">
        <v>4148</v>
      </c>
      <c r="BT200" s="11" t="s">
        <v>4110</v>
      </c>
      <c r="BU200" s="11" t="s">
        <v>6841</v>
      </c>
      <c r="BV200" s="11" t="s">
        <v>6842</v>
      </c>
      <c r="BW200" s="11" t="s">
        <v>6843</v>
      </c>
      <c r="BX200" s="11" t="s">
        <v>4138</v>
      </c>
      <c r="BY200" s="11">
        <v>0</v>
      </c>
      <c r="BZ200" s="11">
        <v>0</v>
      </c>
      <c r="CA200" s="11">
        <v>0</v>
      </c>
      <c r="CB200" s="11">
        <v>0</v>
      </c>
      <c r="CC200" s="11">
        <v>0</v>
      </c>
      <c r="CD200" s="13">
        <v>0</v>
      </c>
    </row>
    <row r="201" spans="1:82" hidden="1" x14ac:dyDescent="0.25">
      <c r="A201" s="73" t="s">
        <v>1746</v>
      </c>
      <c r="B201" s="7" t="s">
        <v>1721</v>
      </c>
      <c r="C201" s="7" t="s">
        <v>1722</v>
      </c>
      <c r="D201" s="7" t="s">
        <v>1747</v>
      </c>
      <c r="E201" s="7" t="s">
        <v>1747</v>
      </c>
      <c r="F201" s="7" t="s">
        <v>64</v>
      </c>
      <c r="G201" s="7" t="s">
        <v>1747</v>
      </c>
      <c r="H201" s="7" t="s">
        <v>1748</v>
      </c>
      <c r="I201" s="7" t="s">
        <v>1724</v>
      </c>
      <c r="J201" s="7" t="s">
        <v>1749</v>
      </c>
      <c r="K201" s="7">
        <v>2044.56</v>
      </c>
      <c r="L201" s="7" t="s">
        <v>67</v>
      </c>
      <c r="M201" s="7" t="s">
        <v>68</v>
      </c>
      <c r="N201" s="7" t="s">
        <v>69</v>
      </c>
      <c r="O201" s="8">
        <v>41579</v>
      </c>
      <c r="P201" s="8">
        <v>45292</v>
      </c>
      <c r="Q201" s="7" t="s">
        <v>70</v>
      </c>
      <c r="R201" s="8">
        <v>45231</v>
      </c>
      <c r="S201" s="7" t="s">
        <v>91</v>
      </c>
      <c r="T201" s="7" t="s">
        <v>514</v>
      </c>
      <c r="U201" s="7" t="s">
        <v>73</v>
      </c>
      <c r="V201" s="7" t="s">
        <v>73</v>
      </c>
      <c r="W201" s="7" t="s">
        <v>1750</v>
      </c>
      <c r="X201" s="7" t="s">
        <v>106</v>
      </c>
      <c r="Y201" s="7" t="s">
        <v>1725</v>
      </c>
      <c r="Z201" s="7" t="s">
        <v>1751</v>
      </c>
      <c r="AA201" s="7" t="s">
        <v>78</v>
      </c>
      <c r="AB201" s="8"/>
      <c r="AC201" s="8"/>
      <c r="AD201" s="7"/>
      <c r="AE201" s="7" t="s">
        <v>78</v>
      </c>
      <c r="AF201" s="7" t="s">
        <v>78</v>
      </c>
      <c r="AG201" s="8"/>
      <c r="AH201" s="7" t="s">
        <v>78</v>
      </c>
      <c r="AI201" s="7" t="s">
        <v>78</v>
      </c>
      <c r="AJ201" s="7" t="b">
        <v>0</v>
      </c>
      <c r="AK201" s="7" t="s">
        <v>1752</v>
      </c>
      <c r="AL201" s="7" t="b">
        <v>0</v>
      </c>
      <c r="AM201" s="7" t="b">
        <v>0</v>
      </c>
      <c r="AN201" s="7" t="b">
        <v>0</v>
      </c>
      <c r="AO201" s="7" t="b">
        <v>0</v>
      </c>
      <c r="AP201" s="7" t="b">
        <v>0</v>
      </c>
      <c r="AQ201" s="7" t="s">
        <v>96</v>
      </c>
      <c r="AR201" s="7" t="b">
        <v>0</v>
      </c>
      <c r="AS201" s="7" t="s">
        <v>1753</v>
      </c>
      <c r="AT201" s="7" t="s">
        <v>78</v>
      </c>
      <c r="AU201" s="7" t="s">
        <v>78</v>
      </c>
      <c r="AV201" s="8">
        <v>41584</v>
      </c>
      <c r="AW201" s="7" t="s">
        <v>85</v>
      </c>
      <c r="AX201" s="7" t="s">
        <v>86</v>
      </c>
      <c r="AY201" s="7" t="s">
        <v>87</v>
      </c>
      <c r="AZ201" s="7" t="b">
        <v>0</v>
      </c>
      <c r="BA201" s="7">
        <v>0</v>
      </c>
      <c r="BB201" s="7">
        <v>0</v>
      </c>
      <c r="BC201" s="33"/>
      <c r="BD201" s="7">
        <v>0</v>
      </c>
      <c r="BE201" s="33"/>
      <c r="BF201" s="55">
        <v>0</v>
      </c>
      <c r="BG201" s="33">
        <v>0</v>
      </c>
      <c r="BH201" s="33">
        <v>2044.56</v>
      </c>
      <c r="BI201" s="33">
        <v>1971.52</v>
      </c>
      <c r="BJ201" s="33">
        <v>2030.72</v>
      </c>
      <c r="BK201" s="30">
        <f t="shared" ref="BK201:BK264" si="13">+BH201-BI201</f>
        <v>73.039999999999964</v>
      </c>
      <c r="BL201" s="62">
        <f t="shared" ref="BL201:BL264" si="14">+(BK201/BH201)</f>
        <v>3.5724067770082545E-2</v>
      </c>
      <c r="BM201" s="33">
        <v>236.6</v>
      </c>
      <c r="BN201" s="9">
        <v>1</v>
      </c>
      <c r="BO201" s="7" t="s">
        <v>4722</v>
      </c>
      <c r="BP201" s="7" t="s">
        <v>4723</v>
      </c>
      <c r="BQ201" s="7" t="s">
        <v>4724</v>
      </c>
      <c r="BR201" s="7" t="s">
        <v>4725</v>
      </c>
      <c r="BS201" s="7" t="s">
        <v>4726</v>
      </c>
      <c r="BT201" s="7" t="s">
        <v>4727</v>
      </c>
      <c r="BU201" s="7" t="s">
        <v>4728</v>
      </c>
      <c r="BV201" s="7" t="s">
        <v>4729</v>
      </c>
      <c r="BW201" s="7" t="s">
        <v>4730</v>
      </c>
      <c r="BX201" s="7" t="s">
        <v>4248</v>
      </c>
      <c r="BY201" s="7">
        <v>0</v>
      </c>
      <c r="BZ201" s="7">
        <v>0</v>
      </c>
      <c r="CA201" s="7">
        <v>0</v>
      </c>
      <c r="CB201" s="7">
        <v>0</v>
      </c>
      <c r="CC201" s="7">
        <v>0</v>
      </c>
      <c r="CD201" s="9">
        <v>0</v>
      </c>
    </row>
    <row r="202" spans="1:82" hidden="1" x14ac:dyDescent="0.25">
      <c r="A202" s="72" t="s">
        <v>3222</v>
      </c>
      <c r="B202" s="11" t="s">
        <v>2271</v>
      </c>
      <c r="C202" s="11" t="s">
        <v>2272</v>
      </c>
      <c r="D202" s="11" t="s">
        <v>1747</v>
      </c>
      <c r="E202" s="11" t="s">
        <v>1747</v>
      </c>
      <c r="F202" s="11" t="s">
        <v>64</v>
      </c>
      <c r="G202" s="11" t="s">
        <v>1747</v>
      </c>
      <c r="H202" s="11" t="s">
        <v>3223</v>
      </c>
      <c r="I202" s="11" t="s">
        <v>2274</v>
      </c>
      <c r="J202" s="11" t="s">
        <v>3224</v>
      </c>
      <c r="K202" s="11">
        <v>121.09</v>
      </c>
      <c r="L202" s="11" t="s">
        <v>67</v>
      </c>
      <c r="M202" s="11" t="s">
        <v>68</v>
      </c>
      <c r="N202" s="11" t="s">
        <v>69</v>
      </c>
      <c r="O202" s="12">
        <v>41730</v>
      </c>
      <c r="P202" s="12">
        <v>45292</v>
      </c>
      <c r="Q202" s="11" t="s">
        <v>70</v>
      </c>
      <c r="R202" s="12">
        <v>45292</v>
      </c>
      <c r="S202" s="11" t="s">
        <v>91</v>
      </c>
      <c r="T202" s="11" t="s">
        <v>104</v>
      </c>
      <c r="U202" s="11" t="s">
        <v>73</v>
      </c>
      <c r="V202" s="11" t="s">
        <v>73</v>
      </c>
      <c r="W202" s="11" t="s">
        <v>1750</v>
      </c>
      <c r="X202" s="11" t="s">
        <v>106</v>
      </c>
      <c r="Y202" s="11" t="s">
        <v>2276</v>
      </c>
      <c r="Z202" s="11" t="s">
        <v>3225</v>
      </c>
      <c r="AA202" s="11" t="s">
        <v>78</v>
      </c>
      <c r="AB202" s="12"/>
      <c r="AC202" s="12"/>
      <c r="AD202" s="11"/>
      <c r="AE202" s="11" t="s">
        <v>78</v>
      </c>
      <c r="AF202" s="11" t="s">
        <v>78</v>
      </c>
      <c r="AG202" s="12"/>
      <c r="AH202" s="11" t="s">
        <v>78</v>
      </c>
      <c r="AI202" s="11" t="s">
        <v>78</v>
      </c>
      <c r="AJ202" s="11" t="b">
        <v>0</v>
      </c>
      <c r="AK202" s="11" t="s">
        <v>3226</v>
      </c>
      <c r="AL202" s="11" t="b">
        <v>0</v>
      </c>
      <c r="AM202" s="11" t="b">
        <v>0</v>
      </c>
      <c r="AN202" s="11" t="b">
        <v>0</v>
      </c>
      <c r="AO202" s="11" t="b">
        <v>0</v>
      </c>
      <c r="AP202" s="11" t="b">
        <v>0</v>
      </c>
      <c r="AQ202" s="11" t="s">
        <v>96</v>
      </c>
      <c r="AR202" s="11" t="b">
        <v>0</v>
      </c>
      <c r="AS202" s="11" t="s">
        <v>3227</v>
      </c>
      <c r="AT202" s="11" t="s">
        <v>78</v>
      </c>
      <c r="AU202" s="11" t="s">
        <v>78</v>
      </c>
      <c r="AV202" s="12">
        <v>41661</v>
      </c>
      <c r="AW202" s="11" t="s">
        <v>85</v>
      </c>
      <c r="AX202" s="11" t="s">
        <v>86</v>
      </c>
      <c r="AY202" s="11" t="s">
        <v>87</v>
      </c>
      <c r="AZ202" s="11" t="b">
        <v>0</v>
      </c>
      <c r="BA202" s="11">
        <v>0</v>
      </c>
      <c r="BB202" s="11">
        <v>0</v>
      </c>
      <c r="BC202" s="28"/>
      <c r="BD202" s="11">
        <v>0</v>
      </c>
      <c r="BE202" s="28"/>
      <c r="BF202" s="54">
        <v>0</v>
      </c>
      <c r="BG202" s="28">
        <v>0</v>
      </c>
      <c r="BH202" s="28">
        <v>121.09</v>
      </c>
      <c r="BI202" s="28">
        <v>121.09</v>
      </c>
      <c r="BJ202" s="28">
        <v>130.99</v>
      </c>
      <c r="BK202" s="30">
        <f t="shared" si="13"/>
        <v>0</v>
      </c>
      <c r="BL202" s="62">
        <f t="shared" si="14"/>
        <v>0</v>
      </c>
      <c r="BM202" s="28">
        <v>42.38</v>
      </c>
      <c r="BN202" s="13">
        <v>0</v>
      </c>
      <c r="BO202" s="7" t="s">
        <v>4722</v>
      </c>
      <c r="BP202" s="7" t="s">
        <v>4723</v>
      </c>
      <c r="BQ202" s="7" t="s">
        <v>4724</v>
      </c>
      <c r="BR202" s="7" t="s">
        <v>4774</v>
      </c>
      <c r="BS202" s="7" t="s">
        <v>4726</v>
      </c>
      <c r="BT202" s="7" t="s">
        <v>4110</v>
      </c>
      <c r="BU202" s="7" t="s">
        <v>4728</v>
      </c>
      <c r="BV202" s="7" t="s">
        <v>4775</v>
      </c>
      <c r="BW202" s="7" t="s">
        <v>4730</v>
      </c>
      <c r="BX202" s="7" t="s">
        <v>4248</v>
      </c>
      <c r="BY202" s="7">
        <v>0</v>
      </c>
      <c r="BZ202" s="7">
        <v>0</v>
      </c>
      <c r="CA202" s="7">
        <v>0</v>
      </c>
      <c r="CB202" s="7">
        <v>0</v>
      </c>
      <c r="CC202" s="7">
        <v>0</v>
      </c>
      <c r="CD202" s="9">
        <v>0</v>
      </c>
    </row>
    <row r="203" spans="1:82" hidden="1" x14ac:dyDescent="0.25">
      <c r="A203" s="72" t="s">
        <v>1410</v>
      </c>
      <c r="B203" s="11" t="s">
        <v>1395</v>
      </c>
      <c r="C203" s="11" t="s">
        <v>1396</v>
      </c>
      <c r="D203" s="11" t="s">
        <v>1411</v>
      </c>
      <c r="E203" s="11" t="s">
        <v>1411</v>
      </c>
      <c r="F203" s="11" t="s">
        <v>64</v>
      </c>
      <c r="G203" s="11" t="s">
        <v>1411</v>
      </c>
      <c r="H203" s="11" t="s">
        <v>281</v>
      </c>
      <c r="I203" s="11" t="s">
        <v>1397</v>
      </c>
      <c r="J203" s="11" t="s">
        <v>1406</v>
      </c>
      <c r="K203" s="11">
        <v>268.24</v>
      </c>
      <c r="L203" s="11" t="s">
        <v>67</v>
      </c>
      <c r="M203" s="11" t="s">
        <v>68</v>
      </c>
      <c r="N203" s="11" t="s">
        <v>69</v>
      </c>
      <c r="O203" s="12">
        <v>41061.429074074076</v>
      </c>
      <c r="P203" s="12">
        <v>45444.429074074076</v>
      </c>
      <c r="Q203" s="11" t="s">
        <v>70</v>
      </c>
      <c r="R203" s="12">
        <v>45444</v>
      </c>
      <c r="S203" s="11" t="s">
        <v>71</v>
      </c>
      <c r="T203" s="11" t="s">
        <v>104</v>
      </c>
      <c r="U203" s="11" t="s">
        <v>73</v>
      </c>
      <c r="V203" s="11" t="s">
        <v>73</v>
      </c>
      <c r="W203" s="11" t="s">
        <v>105</v>
      </c>
      <c r="X203" s="11" t="s">
        <v>106</v>
      </c>
      <c r="Y203" s="11" t="s">
        <v>1398</v>
      </c>
      <c r="Z203" s="11" t="s">
        <v>1412</v>
      </c>
      <c r="AA203" s="11" t="s">
        <v>1413</v>
      </c>
      <c r="AB203" s="12"/>
      <c r="AC203" s="12"/>
      <c r="AD203" s="11"/>
      <c r="AE203" s="11" t="s">
        <v>78</v>
      </c>
      <c r="AF203" s="11" t="s">
        <v>78</v>
      </c>
      <c r="AG203" s="12"/>
      <c r="AH203" s="11" t="s">
        <v>78</v>
      </c>
      <c r="AI203" s="11" t="s">
        <v>78</v>
      </c>
      <c r="AJ203" s="11" t="b">
        <v>0</v>
      </c>
      <c r="AK203" s="11" t="s">
        <v>1414</v>
      </c>
      <c r="AL203" s="11" t="b">
        <v>0</v>
      </c>
      <c r="AM203" s="11" t="b">
        <v>0</v>
      </c>
      <c r="AN203" s="11" t="b">
        <v>0</v>
      </c>
      <c r="AO203" s="11" t="b">
        <v>0</v>
      </c>
      <c r="AP203" s="11" t="b">
        <v>0</v>
      </c>
      <c r="AQ203" s="11" t="s">
        <v>84</v>
      </c>
      <c r="AR203" s="11" t="b">
        <v>0</v>
      </c>
      <c r="AS203" s="11" t="s">
        <v>78</v>
      </c>
      <c r="AT203" s="11" t="s">
        <v>78</v>
      </c>
      <c r="AU203" s="11" t="s">
        <v>78</v>
      </c>
      <c r="AV203" s="12">
        <v>41080</v>
      </c>
      <c r="AW203" s="11" t="s">
        <v>85</v>
      </c>
      <c r="AX203" s="11" t="s">
        <v>86</v>
      </c>
      <c r="AY203" s="11" t="s">
        <v>87</v>
      </c>
      <c r="AZ203" s="11" t="b">
        <v>0</v>
      </c>
      <c r="BA203" s="11">
        <v>3</v>
      </c>
      <c r="BB203" s="11">
        <v>3</v>
      </c>
      <c r="BC203" s="28">
        <v>610.04</v>
      </c>
      <c r="BD203" s="11">
        <v>0</v>
      </c>
      <c r="BE203" s="28"/>
      <c r="BF203" s="54">
        <v>0</v>
      </c>
      <c r="BG203" s="28">
        <v>0</v>
      </c>
      <c r="BH203" s="28">
        <v>268.24</v>
      </c>
      <c r="BI203" s="28">
        <v>268.24</v>
      </c>
      <c r="BJ203" s="28">
        <v>308.06</v>
      </c>
      <c r="BK203" s="30">
        <f t="shared" si="13"/>
        <v>0</v>
      </c>
      <c r="BL203" s="62">
        <f t="shared" si="14"/>
        <v>0</v>
      </c>
      <c r="BM203" s="28">
        <v>73.77</v>
      </c>
      <c r="BN203" s="13">
        <v>0</v>
      </c>
      <c r="BO203" s="7" t="s">
        <v>4476</v>
      </c>
      <c r="BP203" s="7" t="s">
        <v>4477</v>
      </c>
      <c r="BQ203" s="7" t="s">
        <v>4101</v>
      </c>
      <c r="BR203" s="7" t="s">
        <v>504</v>
      </c>
      <c r="BS203" s="7" t="s">
        <v>4133</v>
      </c>
      <c r="BT203" s="7" t="s">
        <v>4478</v>
      </c>
      <c r="BU203" s="7" t="s">
        <v>4479</v>
      </c>
      <c r="BV203" s="7" t="s">
        <v>4480</v>
      </c>
      <c r="BW203" s="7" t="s">
        <v>4481</v>
      </c>
      <c r="BX203" s="7" t="s">
        <v>4138</v>
      </c>
      <c r="BY203" s="7">
        <v>0</v>
      </c>
      <c r="BZ203" s="7">
        <v>0</v>
      </c>
      <c r="CA203" s="7">
        <v>0</v>
      </c>
      <c r="CB203" s="7">
        <v>0</v>
      </c>
      <c r="CC203" s="7">
        <v>0</v>
      </c>
      <c r="CD203" s="9">
        <v>0</v>
      </c>
    </row>
    <row r="204" spans="1:82" hidden="1" x14ac:dyDescent="0.25">
      <c r="A204" s="72" t="s">
        <v>3156</v>
      </c>
      <c r="B204" s="11" t="s">
        <v>1395</v>
      </c>
      <c r="C204" s="11" t="s">
        <v>1396</v>
      </c>
      <c r="D204" s="11" t="s">
        <v>984</v>
      </c>
      <c r="E204" s="11" t="s">
        <v>984</v>
      </c>
      <c r="F204" s="11" t="s">
        <v>64</v>
      </c>
      <c r="G204" s="11" t="s">
        <v>984</v>
      </c>
      <c r="H204" s="11" t="s">
        <v>2330</v>
      </c>
      <c r="I204" s="11" t="s">
        <v>1397</v>
      </c>
      <c r="J204" s="11" t="s">
        <v>2691</v>
      </c>
      <c r="K204" s="11">
        <v>258.81</v>
      </c>
      <c r="L204" s="11" t="s">
        <v>67</v>
      </c>
      <c r="M204" s="11" t="s">
        <v>68</v>
      </c>
      <c r="N204" s="11" t="s">
        <v>69</v>
      </c>
      <c r="O204" s="12">
        <v>45002.595509259256</v>
      </c>
      <c r="P204" s="12">
        <v>45368.594513888886</v>
      </c>
      <c r="Q204" s="11" t="s">
        <v>70</v>
      </c>
      <c r="R204" s="12">
        <v>45368</v>
      </c>
      <c r="S204" s="11" t="s">
        <v>71</v>
      </c>
      <c r="T204" s="11" t="s">
        <v>104</v>
      </c>
      <c r="U204" s="11" t="s">
        <v>73</v>
      </c>
      <c r="V204" s="11" t="s">
        <v>73</v>
      </c>
      <c r="W204" s="11" t="s">
        <v>287</v>
      </c>
      <c r="X204" s="11" t="s">
        <v>106</v>
      </c>
      <c r="Y204" s="11" t="s">
        <v>1624</v>
      </c>
      <c r="Z204" s="11" t="s">
        <v>3157</v>
      </c>
      <c r="AA204" s="11" t="s">
        <v>78</v>
      </c>
      <c r="AB204" s="12"/>
      <c r="AC204" s="12"/>
      <c r="AD204" s="11"/>
      <c r="AE204" s="11" t="s">
        <v>78</v>
      </c>
      <c r="AF204" s="11" t="s">
        <v>78</v>
      </c>
      <c r="AG204" s="12"/>
      <c r="AH204" s="11" t="s">
        <v>3158</v>
      </c>
      <c r="AI204" s="11" t="s">
        <v>78</v>
      </c>
      <c r="AJ204" s="11" t="b">
        <v>0</v>
      </c>
      <c r="AK204" s="11" t="s">
        <v>3159</v>
      </c>
      <c r="AL204" s="11" t="b">
        <v>0</v>
      </c>
      <c r="AM204" s="11" t="b">
        <v>0</v>
      </c>
      <c r="AN204" s="11" t="b">
        <v>0</v>
      </c>
      <c r="AO204" s="11" t="b">
        <v>0</v>
      </c>
      <c r="AP204" s="11" t="b">
        <v>0</v>
      </c>
      <c r="AQ204" s="11" t="s">
        <v>84</v>
      </c>
      <c r="AR204" s="11" t="b">
        <v>0</v>
      </c>
      <c r="AS204" s="11" t="s">
        <v>1700</v>
      </c>
      <c r="AT204" s="11" t="s">
        <v>78</v>
      </c>
      <c r="AU204" s="11" t="s">
        <v>78</v>
      </c>
      <c r="AV204" s="12">
        <v>44971</v>
      </c>
      <c r="AW204" s="11" t="s">
        <v>85</v>
      </c>
      <c r="AX204" s="11" t="s">
        <v>86</v>
      </c>
      <c r="AY204" s="11" t="s">
        <v>87</v>
      </c>
      <c r="AZ204" s="11" t="b">
        <v>0</v>
      </c>
      <c r="BA204" s="11">
        <v>0</v>
      </c>
      <c r="BB204" s="11">
        <v>0</v>
      </c>
      <c r="BC204" s="28"/>
      <c r="BD204" s="11">
        <v>0</v>
      </c>
      <c r="BE204" s="28"/>
      <c r="BF204" s="54">
        <v>0</v>
      </c>
      <c r="BG204" s="28">
        <v>0</v>
      </c>
      <c r="BH204" s="28">
        <v>258.81</v>
      </c>
      <c r="BI204" s="28">
        <v>258.81</v>
      </c>
      <c r="BJ204" s="28">
        <v>301.58999999999997</v>
      </c>
      <c r="BK204" s="30">
        <f t="shared" si="13"/>
        <v>0</v>
      </c>
      <c r="BL204" s="62">
        <f t="shared" si="14"/>
        <v>0</v>
      </c>
      <c r="BM204" s="28">
        <v>103.52</v>
      </c>
      <c r="BN204" s="13">
        <v>0</v>
      </c>
      <c r="BO204" s="7" t="s">
        <v>6827</v>
      </c>
      <c r="BP204" s="7" t="s">
        <v>6828</v>
      </c>
      <c r="BQ204" s="7" t="s">
        <v>4101</v>
      </c>
      <c r="BR204" s="7" t="s">
        <v>504</v>
      </c>
      <c r="BS204" s="7" t="s">
        <v>4187</v>
      </c>
      <c r="BT204" s="7" t="s">
        <v>5517</v>
      </c>
      <c r="BU204" s="7" t="s">
        <v>6829</v>
      </c>
      <c r="BV204" s="7" t="s">
        <v>6830</v>
      </c>
      <c r="BW204" s="7" t="s">
        <v>6831</v>
      </c>
      <c r="BX204" s="7" t="s">
        <v>4492</v>
      </c>
      <c r="BY204" s="7">
        <v>0</v>
      </c>
      <c r="BZ204" s="7">
        <v>0</v>
      </c>
      <c r="CA204" s="7">
        <v>0</v>
      </c>
      <c r="CB204" s="7">
        <v>1</v>
      </c>
      <c r="CC204" s="7">
        <v>0</v>
      </c>
      <c r="CD204" s="9">
        <v>0</v>
      </c>
    </row>
    <row r="205" spans="1:82" hidden="1" x14ac:dyDescent="0.25">
      <c r="A205" s="73" t="s">
        <v>982</v>
      </c>
      <c r="B205" s="7" t="s">
        <v>61</v>
      </c>
      <c r="C205" s="7" t="s">
        <v>62</v>
      </c>
      <c r="D205" s="7" t="s">
        <v>983</v>
      </c>
      <c r="E205" s="7" t="s">
        <v>984</v>
      </c>
      <c r="F205" s="7" t="s">
        <v>64</v>
      </c>
      <c r="G205" s="7"/>
      <c r="H205" s="7" t="s">
        <v>281</v>
      </c>
      <c r="I205" s="7" t="s">
        <v>66</v>
      </c>
      <c r="J205" s="7" t="s">
        <v>282</v>
      </c>
      <c r="K205" s="7">
        <v>228.62</v>
      </c>
      <c r="L205" s="7" t="s">
        <v>67</v>
      </c>
      <c r="M205" s="7" t="s">
        <v>68</v>
      </c>
      <c r="N205" s="7" t="s">
        <v>69</v>
      </c>
      <c r="O205" s="8">
        <v>45122.4065162037</v>
      </c>
      <c r="P205" s="8">
        <v>45488.357291666667</v>
      </c>
      <c r="Q205" s="7" t="s">
        <v>70</v>
      </c>
      <c r="R205" s="8">
        <v>45488</v>
      </c>
      <c r="S205" s="7" t="s">
        <v>71</v>
      </c>
      <c r="T205" s="7" t="s">
        <v>104</v>
      </c>
      <c r="U205" s="7" t="s">
        <v>73</v>
      </c>
      <c r="V205" s="7" t="s">
        <v>73</v>
      </c>
      <c r="W205" s="7" t="s">
        <v>74</v>
      </c>
      <c r="X205" s="7" t="s">
        <v>75</v>
      </c>
      <c r="Y205" s="7" t="s">
        <v>122</v>
      </c>
      <c r="Z205" s="7" t="s">
        <v>985</v>
      </c>
      <c r="AA205" s="7" t="s">
        <v>78</v>
      </c>
      <c r="AB205" s="8"/>
      <c r="AC205" s="8"/>
      <c r="AD205" s="7"/>
      <c r="AE205" s="7" t="s">
        <v>78</v>
      </c>
      <c r="AF205" s="7" t="s">
        <v>78</v>
      </c>
      <c r="AG205" s="8"/>
      <c r="AH205" s="7" t="s">
        <v>986</v>
      </c>
      <c r="AI205" s="7" t="s">
        <v>78</v>
      </c>
      <c r="AJ205" s="7" t="b">
        <v>0</v>
      </c>
      <c r="AK205" s="7" t="s">
        <v>987</v>
      </c>
      <c r="AL205" s="7" t="b">
        <v>0</v>
      </c>
      <c r="AM205" s="7" t="b">
        <v>0</v>
      </c>
      <c r="AN205" s="7" t="b">
        <v>0</v>
      </c>
      <c r="AO205" s="7" t="b">
        <v>0</v>
      </c>
      <c r="AP205" s="7" t="b">
        <v>0</v>
      </c>
      <c r="AQ205" s="7" t="s">
        <v>84</v>
      </c>
      <c r="AR205" s="7" t="b">
        <v>0</v>
      </c>
      <c r="AS205" s="7" t="s">
        <v>710</v>
      </c>
      <c r="AT205" s="7" t="s">
        <v>78</v>
      </c>
      <c r="AU205" s="7" t="s">
        <v>78</v>
      </c>
      <c r="AV205" s="8">
        <v>45105</v>
      </c>
      <c r="AW205" s="7" t="s">
        <v>85</v>
      </c>
      <c r="AX205" s="7" t="s">
        <v>86</v>
      </c>
      <c r="AY205" s="7" t="s">
        <v>87</v>
      </c>
      <c r="AZ205" s="7" t="b">
        <v>0</v>
      </c>
      <c r="BA205" s="7">
        <v>0</v>
      </c>
      <c r="BB205" s="7">
        <v>0</v>
      </c>
      <c r="BC205" s="33"/>
      <c r="BD205" s="7">
        <v>0</v>
      </c>
      <c r="BE205" s="33"/>
      <c r="BF205" s="55">
        <v>0</v>
      </c>
      <c r="BG205" s="33">
        <v>0</v>
      </c>
      <c r="BH205" s="33">
        <v>228.62</v>
      </c>
      <c r="BI205" s="33">
        <v>228.62</v>
      </c>
      <c r="BJ205" s="33">
        <v>251.48</v>
      </c>
      <c r="BK205" s="30">
        <f t="shared" si="13"/>
        <v>0</v>
      </c>
      <c r="BL205" s="62">
        <f t="shared" si="14"/>
        <v>0</v>
      </c>
      <c r="BM205" s="33">
        <v>54.86</v>
      </c>
      <c r="BN205" s="9">
        <v>0</v>
      </c>
      <c r="BO205" s="7" t="s">
        <v>6931</v>
      </c>
      <c r="BP205" s="7" t="s">
        <v>6932</v>
      </c>
      <c r="BQ205" s="7" t="s">
        <v>4101</v>
      </c>
      <c r="BR205" s="7" t="s">
        <v>504</v>
      </c>
      <c r="BS205" s="7" t="s">
        <v>4187</v>
      </c>
      <c r="BT205" s="7" t="s">
        <v>6933</v>
      </c>
      <c r="BU205" s="7" t="s">
        <v>6829</v>
      </c>
      <c r="BV205" s="7" t="s">
        <v>6830</v>
      </c>
      <c r="BW205" s="7" t="s">
        <v>6831</v>
      </c>
      <c r="BX205" s="7" t="s">
        <v>4492</v>
      </c>
      <c r="BY205" s="7">
        <v>0</v>
      </c>
      <c r="BZ205" s="7">
        <v>0</v>
      </c>
      <c r="CA205" s="7">
        <v>0</v>
      </c>
      <c r="CB205" s="7">
        <v>0</v>
      </c>
      <c r="CC205" s="7">
        <v>0</v>
      </c>
      <c r="CD205" s="9">
        <v>0</v>
      </c>
    </row>
    <row r="206" spans="1:82" hidden="1" x14ac:dyDescent="0.25">
      <c r="A206" s="72" t="s">
        <v>1977</v>
      </c>
      <c r="B206" s="11" t="s">
        <v>1395</v>
      </c>
      <c r="C206" s="11" t="s">
        <v>1396</v>
      </c>
      <c r="D206" s="11" t="s">
        <v>1978</v>
      </c>
      <c r="E206" s="11" t="s">
        <v>1978</v>
      </c>
      <c r="F206" s="11" t="s">
        <v>64</v>
      </c>
      <c r="G206" s="11" t="s">
        <v>1979</v>
      </c>
      <c r="H206" s="11" t="s">
        <v>281</v>
      </c>
      <c r="I206" s="11" t="s">
        <v>1397</v>
      </c>
      <c r="J206" s="11" t="s">
        <v>1406</v>
      </c>
      <c r="K206" s="11">
        <v>160.18</v>
      </c>
      <c r="L206" s="11" t="s">
        <v>67</v>
      </c>
      <c r="M206" s="11" t="s">
        <v>68</v>
      </c>
      <c r="N206" s="11" t="s">
        <v>69</v>
      </c>
      <c r="O206" s="12">
        <v>44867.52039351852</v>
      </c>
      <c r="P206" s="12">
        <v>45232.52039351852</v>
      </c>
      <c r="Q206" s="11" t="s">
        <v>70</v>
      </c>
      <c r="R206" s="12">
        <v>45232</v>
      </c>
      <c r="S206" s="11" t="s">
        <v>91</v>
      </c>
      <c r="T206" s="11" t="s">
        <v>104</v>
      </c>
      <c r="U206" s="11" t="s">
        <v>73</v>
      </c>
      <c r="V206" s="11" t="s">
        <v>73</v>
      </c>
      <c r="W206" s="11" t="s">
        <v>105</v>
      </c>
      <c r="X206" s="11" t="s">
        <v>106</v>
      </c>
      <c r="Y206" s="11" t="s">
        <v>1450</v>
      </c>
      <c r="Z206" s="11" t="s">
        <v>1952</v>
      </c>
      <c r="AA206" s="11" t="s">
        <v>1980</v>
      </c>
      <c r="AB206" s="12"/>
      <c r="AC206" s="12"/>
      <c r="AD206" s="11"/>
      <c r="AE206" s="11" t="s">
        <v>78</v>
      </c>
      <c r="AF206" s="11" t="s">
        <v>78</v>
      </c>
      <c r="AG206" s="12"/>
      <c r="AH206" s="11" t="s">
        <v>78</v>
      </c>
      <c r="AI206" s="11" t="s">
        <v>78</v>
      </c>
      <c r="AJ206" s="11" t="b">
        <v>0</v>
      </c>
      <c r="AK206" s="11" t="s">
        <v>1981</v>
      </c>
      <c r="AL206" s="11" t="b">
        <v>0</v>
      </c>
      <c r="AM206" s="11" t="b">
        <v>0</v>
      </c>
      <c r="AN206" s="11" t="b">
        <v>0</v>
      </c>
      <c r="AO206" s="11" t="b">
        <v>0</v>
      </c>
      <c r="AP206" s="11" t="b">
        <v>0</v>
      </c>
      <c r="AQ206" s="11" t="s">
        <v>96</v>
      </c>
      <c r="AR206" s="11" t="b">
        <v>0</v>
      </c>
      <c r="AS206" s="11" t="s">
        <v>710</v>
      </c>
      <c r="AT206" s="11" t="s">
        <v>78</v>
      </c>
      <c r="AU206" s="11" t="s">
        <v>78</v>
      </c>
      <c r="AV206" s="12">
        <v>44874</v>
      </c>
      <c r="AW206" s="11" t="s">
        <v>85</v>
      </c>
      <c r="AX206" s="11" t="s">
        <v>86</v>
      </c>
      <c r="AY206" s="11" t="s">
        <v>87</v>
      </c>
      <c r="AZ206" s="11" t="b">
        <v>0</v>
      </c>
      <c r="BA206" s="11">
        <v>1</v>
      </c>
      <c r="BB206" s="11">
        <v>1</v>
      </c>
      <c r="BC206" s="28">
        <v>136.84</v>
      </c>
      <c r="BD206" s="11">
        <v>1</v>
      </c>
      <c r="BE206" s="28">
        <v>136.84</v>
      </c>
      <c r="BF206" s="54">
        <v>1</v>
      </c>
      <c r="BG206" s="28">
        <v>136.84</v>
      </c>
      <c r="BH206" s="28">
        <v>160.18</v>
      </c>
      <c r="BI206" s="28">
        <v>160.18</v>
      </c>
      <c r="BJ206" s="28">
        <v>183.63</v>
      </c>
      <c r="BK206" s="30">
        <f t="shared" si="13"/>
        <v>0</v>
      </c>
      <c r="BL206" s="62">
        <f t="shared" si="14"/>
        <v>0</v>
      </c>
      <c r="BM206" s="28">
        <v>52.85</v>
      </c>
      <c r="BN206" s="13">
        <v>0</v>
      </c>
      <c r="BO206" s="7" t="s">
        <v>6695</v>
      </c>
      <c r="BP206" s="7" t="s">
        <v>6696</v>
      </c>
      <c r="BQ206" s="7" t="s">
        <v>4724</v>
      </c>
      <c r="BR206" s="7" t="s">
        <v>4798</v>
      </c>
      <c r="BS206" s="7" t="s">
        <v>4799</v>
      </c>
      <c r="BT206" s="7" t="s">
        <v>6697</v>
      </c>
      <c r="BU206" s="7" t="s">
        <v>78</v>
      </c>
      <c r="BV206" s="7" t="s">
        <v>6698</v>
      </c>
      <c r="BW206" s="7" t="s">
        <v>6699</v>
      </c>
      <c r="BX206" s="7" t="s">
        <v>4570</v>
      </c>
      <c r="BY206" s="7">
        <v>0</v>
      </c>
      <c r="BZ206" s="7">
        <v>0</v>
      </c>
      <c r="CA206" s="7">
        <v>0</v>
      </c>
      <c r="CB206" s="7">
        <v>0</v>
      </c>
      <c r="CC206" s="7">
        <v>0</v>
      </c>
      <c r="CD206" s="9">
        <v>0</v>
      </c>
    </row>
    <row r="207" spans="1:82" hidden="1" x14ac:dyDescent="0.25">
      <c r="A207" s="72" t="s">
        <v>3615</v>
      </c>
      <c r="B207" s="11" t="s">
        <v>1395</v>
      </c>
      <c r="C207" s="11" t="s">
        <v>1396</v>
      </c>
      <c r="D207" s="11" t="s">
        <v>3469</v>
      </c>
      <c r="E207" s="11" t="s">
        <v>3469</v>
      </c>
      <c r="F207" s="11" t="s">
        <v>64</v>
      </c>
      <c r="G207" s="11" t="s">
        <v>3469</v>
      </c>
      <c r="H207" s="11" t="s">
        <v>2330</v>
      </c>
      <c r="I207" s="11" t="s">
        <v>1397</v>
      </c>
      <c r="J207" s="11"/>
      <c r="K207" s="11">
        <v>287.01</v>
      </c>
      <c r="L207" s="11" t="s">
        <v>67</v>
      </c>
      <c r="M207" s="11" t="s">
        <v>3402</v>
      </c>
      <c r="N207" s="11" t="s">
        <v>69</v>
      </c>
      <c r="O207" s="12">
        <v>41156</v>
      </c>
      <c r="P207" s="12">
        <v>45539.583078703705</v>
      </c>
      <c r="Q207" s="11" t="s">
        <v>70</v>
      </c>
      <c r="R207" s="12">
        <v>45539</v>
      </c>
      <c r="S207" s="11" t="s">
        <v>71</v>
      </c>
      <c r="T207" s="11" t="s">
        <v>104</v>
      </c>
      <c r="U207" s="11" t="s">
        <v>3387</v>
      </c>
      <c r="V207" s="11" t="s">
        <v>3387</v>
      </c>
      <c r="W207" s="11" t="s">
        <v>74</v>
      </c>
      <c r="X207" s="11" t="s">
        <v>106</v>
      </c>
      <c r="Y207" s="11" t="s">
        <v>1421</v>
      </c>
      <c r="Z207" s="11" t="s">
        <v>3616</v>
      </c>
      <c r="AA207" s="11" t="s">
        <v>78</v>
      </c>
      <c r="AB207" s="12"/>
      <c r="AC207" s="12"/>
      <c r="AD207" s="11"/>
      <c r="AE207" s="11" t="s">
        <v>78</v>
      </c>
      <c r="AF207" s="11" t="s">
        <v>78</v>
      </c>
      <c r="AG207" s="12"/>
      <c r="AH207" s="11" t="s">
        <v>3617</v>
      </c>
      <c r="AI207" s="11" t="s">
        <v>78</v>
      </c>
      <c r="AJ207" s="11" t="b">
        <v>0</v>
      </c>
      <c r="AK207" s="11" t="s">
        <v>3950</v>
      </c>
      <c r="AL207" s="11" t="b">
        <v>0</v>
      </c>
      <c r="AM207" s="11" t="b">
        <v>0</v>
      </c>
      <c r="AN207" s="11" t="b">
        <v>0</v>
      </c>
      <c r="AO207" s="11" t="b">
        <v>0</v>
      </c>
      <c r="AP207" s="11" t="b">
        <v>0</v>
      </c>
      <c r="AQ207" s="11" t="s">
        <v>84</v>
      </c>
      <c r="AR207" s="11" t="b">
        <v>0</v>
      </c>
      <c r="AS207" s="11" t="s">
        <v>1700</v>
      </c>
      <c r="AT207" s="11" t="s">
        <v>78</v>
      </c>
      <c r="AU207" s="11" t="s">
        <v>78</v>
      </c>
      <c r="AV207" s="12">
        <v>41158</v>
      </c>
      <c r="AW207" s="11" t="s">
        <v>85</v>
      </c>
      <c r="AX207" s="11" t="s">
        <v>86</v>
      </c>
      <c r="AY207" s="11" t="s">
        <v>87</v>
      </c>
      <c r="AZ207" s="11" t="b">
        <v>0</v>
      </c>
      <c r="BA207" s="11">
        <v>6</v>
      </c>
      <c r="BB207" s="11">
        <v>4</v>
      </c>
      <c r="BC207" s="28">
        <v>2913.24</v>
      </c>
      <c r="BD207" s="11">
        <v>1</v>
      </c>
      <c r="BE207" s="28">
        <v>300</v>
      </c>
      <c r="BF207" s="54">
        <v>1</v>
      </c>
      <c r="BG207" s="28">
        <v>300</v>
      </c>
      <c r="BH207" s="28">
        <v>287.01</v>
      </c>
      <c r="BI207" s="28">
        <v>287.01</v>
      </c>
      <c r="BJ207" s="28">
        <v>356.02</v>
      </c>
      <c r="BK207" s="30">
        <f t="shared" si="13"/>
        <v>0</v>
      </c>
      <c r="BL207" s="62">
        <f t="shared" si="14"/>
        <v>0</v>
      </c>
      <c r="BM207" s="28">
        <v>71.75</v>
      </c>
      <c r="BN207" s="13">
        <v>0</v>
      </c>
      <c r="BO207" s="7" t="s">
        <v>4266</v>
      </c>
      <c r="BP207" s="7" t="s">
        <v>4267</v>
      </c>
      <c r="BQ207" s="7" t="s">
        <v>4101</v>
      </c>
      <c r="BR207" s="7" t="s">
        <v>504</v>
      </c>
      <c r="BS207" s="7" t="s">
        <v>4120</v>
      </c>
      <c r="BT207" s="7" t="s">
        <v>4268</v>
      </c>
      <c r="BU207" s="7" t="s">
        <v>4269</v>
      </c>
      <c r="BV207" s="7" t="s">
        <v>4270</v>
      </c>
      <c r="BW207" s="7" t="s">
        <v>4271</v>
      </c>
      <c r="BX207" s="7" t="s">
        <v>4265</v>
      </c>
      <c r="BY207" s="7">
        <v>0</v>
      </c>
      <c r="BZ207" s="7">
        <v>0</v>
      </c>
      <c r="CA207" s="7">
        <v>0</v>
      </c>
      <c r="CB207" s="7">
        <v>1</v>
      </c>
      <c r="CC207" s="7">
        <v>0</v>
      </c>
      <c r="CD207" s="9">
        <v>0</v>
      </c>
    </row>
    <row r="208" spans="1:82" hidden="1" x14ac:dyDescent="0.25">
      <c r="A208" s="72" t="s">
        <v>3468</v>
      </c>
      <c r="B208" s="11" t="s">
        <v>1721</v>
      </c>
      <c r="C208" s="11" t="s">
        <v>1722</v>
      </c>
      <c r="D208" s="11" t="s">
        <v>3469</v>
      </c>
      <c r="E208" s="11" t="s">
        <v>3469</v>
      </c>
      <c r="F208" s="11" t="s">
        <v>64</v>
      </c>
      <c r="G208" s="11" t="s">
        <v>3469</v>
      </c>
      <c r="H208" s="11" t="s">
        <v>65</v>
      </c>
      <c r="I208" s="11" t="s">
        <v>1724</v>
      </c>
      <c r="J208" s="11"/>
      <c r="K208" s="11">
        <v>2190.48</v>
      </c>
      <c r="L208" s="11" t="s">
        <v>67</v>
      </c>
      <c r="M208" s="11" t="s">
        <v>3402</v>
      </c>
      <c r="N208" s="11" t="s">
        <v>69</v>
      </c>
      <c r="O208" s="12">
        <v>39052</v>
      </c>
      <c r="P208" s="12">
        <v>45292</v>
      </c>
      <c r="Q208" s="11" t="s">
        <v>70</v>
      </c>
      <c r="R208" s="12">
        <v>45231</v>
      </c>
      <c r="S208" s="11" t="s">
        <v>91</v>
      </c>
      <c r="T208" s="11" t="s">
        <v>514</v>
      </c>
      <c r="U208" s="11" t="s">
        <v>3387</v>
      </c>
      <c r="V208" s="11" t="s">
        <v>3387</v>
      </c>
      <c r="W208" s="11" t="s">
        <v>105</v>
      </c>
      <c r="X208" s="11" t="s">
        <v>106</v>
      </c>
      <c r="Y208" s="11" t="s">
        <v>1729</v>
      </c>
      <c r="Z208" s="11" t="s">
        <v>3470</v>
      </c>
      <c r="AA208" s="11" t="s">
        <v>78</v>
      </c>
      <c r="AB208" s="12"/>
      <c r="AC208" s="12"/>
      <c r="AD208" s="11" t="s">
        <v>1470</v>
      </c>
      <c r="AE208" s="11" t="s">
        <v>80</v>
      </c>
      <c r="AF208" s="11" t="s">
        <v>3471</v>
      </c>
      <c r="AG208" s="12">
        <v>43054</v>
      </c>
      <c r="AH208" s="11" t="s">
        <v>78</v>
      </c>
      <c r="AI208" s="11" t="s">
        <v>78</v>
      </c>
      <c r="AJ208" s="11" t="b">
        <v>1</v>
      </c>
      <c r="AK208" s="11" t="s">
        <v>3938</v>
      </c>
      <c r="AL208" s="11" t="b">
        <v>0</v>
      </c>
      <c r="AM208" s="11" t="b">
        <v>0</v>
      </c>
      <c r="AN208" s="11" t="b">
        <v>0</v>
      </c>
      <c r="AO208" s="11" t="b">
        <v>0</v>
      </c>
      <c r="AP208" s="11" t="b">
        <v>0</v>
      </c>
      <c r="AQ208" s="11" t="s">
        <v>96</v>
      </c>
      <c r="AR208" s="11" t="b">
        <v>0</v>
      </c>
      <c r="AS208" s="11" t="s">
        <v>78</v>
      </c>
      <c r="AT208" s="11" t="s">
        <v>78</v>
      </c>
      <c r="AU208" s="11" t="s">
        <v>78</v>
      </c>
      <c r="AV208" s="12">
        <v>39042</v>
      </c>
      <c r="AW208" s="11" t="s">
        <v>85</v>
      </c>
      <c r="AX208" s="11" t="s">
        <v>86</v>
      </c>
      <c r="AY208" s="11" t="s">
        <v>87</v>
      </c>
      <c r="AZ208" s="11" t="b">
        <v>0</v>
      </c>
      <c r="BA208" s="11">
        <v>0</v>
      </c>
      <c r="BB208" s="11">
        <v>0</v>
      </c>
      <c r="BC208" s="28"/>
      <c r="BD208" s="11">
        <v>0</v>
      </c>
      <c r="BE208" s="28"/>
      <c r="BF208" s="54">
        <v>0</v>
      </c>
      <c r="BG208" s="28">
        <v>0</v>
      </c>
      <c r="BH208" s="28">
        <v>2190.48</v>
      </c>
      <c r="BI208" s="28">
        <v>2162.0500000000002</v>
      </c>
      <c r="BJ208" s="28">
        <v>2219.4</v>
      </c>
      <c r="BK208" s="30">
        <f t="shared" si="13"/>
        <v>28.429999999999836</v>
      </c>
      <c r="BL208" s="62">
        <f t="shared" si="14"/>
        <v>1.2978890471494758E-2</v>
      </c>
      <c r="BM208" s="28">
        <v>172.93</v>
      </c>
      <c r="BN208" s="13">
        <v>0</v>
      </c>
      <c r="BO208" s="7" t="s">
        <v>4266</v>
      </c>
      <c r="BP208" s="7" t="s">
        <v>4267</v>
      </c>
      <c r="BQ208" s="7" t="s">
        <v>4101</v>
      </c>
      <c r="BR208" s="7" t="s">
        <v>504</v>
      </c>
      <c r="BS208" s="7" t="s">
        <v>4120</v>
      </c>
      <c r="BT208" s="7" t="s">
        <v>4268</v>
      </c>
      <c r="BU208" s="7" t="s">
        <v>4269</v>
      </c>
      <c r="BV208" s="7" t="s">
        <v>4270</v>
      </c>
      <c r="BW208" s="7" t="s">
        <v>4271</v>
      </c>
      <c r="BX208" s="7" t="s">
        <v>4265</v>
      </c>
      <c r="BY208" s="7">
        <v>0</v>
      </c>
      <c r="BZ208" s="7">
        <v>0</v>
      </c>
      <c r="CA208" s="7">
        <v>0</v>
      </c>
      <c r="CB208" s="7">
        <v>0</v>
      </c>
      <c r="CC208" s="7">
        <v>0</v>
      </c>
      <c r="CD208" s="9">
        <v>0</v>
      </c>
    </row>
    <row r="209" spans="1:82" hidden="1" x14ac:dyDescent="0.25">
      <c r="A209" s="72" t="s">
        <v>372</v>
      </c>
      <c r="B209" s="11" t="s">
        <v>61</v>
      </c>
      <c r="C209" s="11" t="s">
        <v>62</v>
      </c>
      <c r="D209" s="11" t="s">
        <v>373</v>
      </c>
      <c r="E209" s="11" t="s">
        <v>374</v>
      </c>
      <c r="F209" s="11" t="s">
        <v>64</v>
      </c>
      <c r="G209" s="11" t="s">
        <v>374</v>
      </c>
      <c r="H209" s="11" t="s">
        <v>281</v>
      </c>
      <c r="I209" s="11" t="s">
        <v>66</v>
      </c>
      <c r="J209" s="11" t="s">
        <v>282</v>
      </c>
      <c r="K209" s="11">
        <v>287.04000000000002</v>
      </c>
      <c r="L209" s="11" t="s">
        <v>67</v>
      </c>
      <c r="M209" s="11" t="s">
        <v>68</v>
      </c>
      <c r="N209" s="11" t="s">
        <v>69</v>
      </c>
      <c r="O209" s="12">
        <v>42677.517361111109</v>
      </c>
      <c r="P209" s="12">
        <v>45233.517361111109</v>
      </c>
      <c r="Q209" s="11" t="s">
        <v>70</v>
      </c>
      <c r="R209" s="12">
        <v>45233</v>
      </c>
      <c r="S209" s="11" t="s">
        <v>71</v>
      </c>
      <c r="T209" s="11" t="s">
        <v>104</v>
      </c>
      <c r="U209" s="11" t="s">
        <v>73</v>
      </c>
      <c r="V209" s="11" t="s">
        <v>73</v>
      </c>
      <c r="W209" s="11" t="s">
        <v>375</v>
      </c>
      <c r="X209" s="11" t="s">
        <v>75</v>
      </c>
      <c r="Y209" s="11" t="s">
        <v>122</v>
      </c>
      <c r="Z209" s="11" t="s">
        <v>376</v>
      </c>
      <c r="AA209" s="11" t="s">
        <v>78</v>
      </c>
      <c r="AB209" s="12"/>
      <c r="AC209" s="12"/>
      <c r="AD209" s="11"/>
      <c r="AE209" s="11" t="s">
        <v>78</v>
      </c>
      <c r="AF209" s="11" t="s">
        <v>78</v>
      </c>
      <c r="AG209" s="12"/>
      <c r="AH209" s="11" t="s">
        <v>377</v>
      </c>
      <c r="AI209" s="11" t="s">
        <v>78</v>
      </c>
      <c r="AJ209" s="11" t="b">
        <v>0</v>
      </c>
      <c r="AK209" s="11" t="s">
        <v>378</v>
      </c>
      <c r="AL209" s="11" t="b">
        <v>0</v>
      </c>
      <c r="AM209" s="11" t="b">
        <v>0</v>
      </c>
      <c r="AN209" s="11" t="b">
        <v>0</v>
      </c>
      <c r="AO209" s="11" t="b">
        <v>0</v>
      </c>
      <c r="AP209" s="11" t="b">
        <v>0</v>
      </c>
      <c r="AQ209" s="11" t="s">
        <v>84</v>
      </c>
      <c r="AR209" s="11" t="b">
        <v>0</v>
      </c>
      <c r="AS209" s="11" t="s">
        <v>317</v>
      </c>
      <c r="AT209" s="11" t="s">
        <v>78</v>
      </c>
      <c r="AU209" s="11" t="s">
        <v>78</v>
      </c>
      <c r="AV209" s="12">
        <v>42653</v>
      </c>
      <c r="AW209" s="11" t="s">
        <v>85</v>
      </c>
      <c r="AX209" s="11" t="s">
        <v>86</v>
      </c>
      <c r="AY209" s="11" t="s">
        <v>87</v>
      </c>
      <c r="AZ209" s="11" t="b">
        <v>0</v>
      </c>
      <c r="BA209" s="11">
        <v>0</v>
      </c>
      <c r="BB209" s="11">
        <v>0</v>
      </c>
      <c r="BC209" s="28"/>
      <c r="BD209" s="11">
        <v>0</v>
      </c>
      <c r="BE209" s="28"/>
      <c r="BF209" s="54">
        <v>0</v>
      </c>
      <c r="BG209" s="28">
        <v>0</v>
      </c>
      <c r="BH209" s="28">
        <v>287.04000000000002</v>
      </c>
      <c r="BI209" s="28">
        <v>287.04000000000002</v>
      </c>
      <c r="BJ209" s="28">
        <v>314.8</v>
      </c>
      <c r="BK209" s="30">
        <f t="shared" si="13"/>
        <v>0</v>
      </c>
      <c r="BL209" s="62">
        <f t="shared" si="14"/>
        <v>0</v>
      </c>
      <c r="BM209" s="28">
        <v>41.62</v>
      </c>
      <c r="BN209" s="13">
        <v>0</v>
      </c>
      <c r="BO209" s="7" t="s">
        <v>5410</v>
      </c>
      <c r="BP209" s="7" t="s">
        <v>5411</v>
      </c>
      <c r="BQ209" s="7" t="s">
        <v>5412</v>
      </c>
      <c r="BR209" s="7" t="s">
        <v>5413</v>
      </c>
      <c r="BS209" s="7" t="s">
        <v>5414</v>
      </c>
      <c r="BT209" s="7" t="s">
        <v>5415</v>
      </c>
      <c r="BU209" s="7" t="s">
        <v>4330</v>
      </c>
      <c r="BV209" s="7" t="s">
        <v>5416</v>
      </c>
      <c r="BW209" s="7" t="s">
        <v>5417</v>
      </c>
      <c r="BX209" s="7" t="s">
        <v>4106</v>
      </c>
      <c r="BY209" s="7">
        <v>0</v>
      </c>
      <c r="BZ209" s="7">
        <v>0</v>
      </c>
      <c r="CA209" s="7">
        <v>0</v>
      </c>
      <c r="CB209" s="7">
        <v>0</v>
      </c>
      <c r="CC209" s="7">
        <v>0</v>
      </c>
      <c r="CD209" s="9">
        <v>0</v>
      </c>
    </row>
    <row r="210" spans="1:82" hidden="1" x14ac:dyDescent="0.25">
      <c r="A210" s="72" t="s">
        <v>2655</v>
      </c>
      <c r="B210" s="11" t="s">
        <v>1395</v>
      </c>
      <c r="C210" s="11" t="s">
        <v>1396</v>
      </c>
      <c r="D210" s="11" t="s">
        <v>1480</v>
      </c>
      <c r="E210" s="11" t="s">
        <v>1480</v>
      </c>
      <c r="F210" s="11" t="s">
        <v>64</v>
      </c>
      <c r="G210" s="11" t="s">
        <v>1480</v>
      </c>
      <c r="H210" s="11" t="s">
        <v>2330</v>
      </c>
      <c r="I210" s="11" t="s">
        <v>1397</v>
      </c>
      <c r="J210" s="11"/>
      <c r="K210" s="11">
        <v>144.94</v>
      </c>
      <c r="L210" s="11" t="s">
        <v>67</v>
      </c>
      <c r="M210" s="11" t="s">
        <v>68</v>
      </c>
      <c r="N210" s="11" t="s">
        <v>69</v>
      </c>
      <c r="O210" s="12">
        <v>41564.500428240739</v>
      </c>
      <c r="P210" s="12">
        <v>45582.500428240739</v>
      </c>
      <c r="Q210" s="11" t="s">
        <v>70</v>
      </c>
      <c r="R210" s="12">
        <v>45582</v>
      </c>
      <c r="S210" s="11" t="s">
        <v>71</v>
      </c>
      <c r="T210" s="11" t="s">
        <v>104</v>
      </c>
      <c r="U210" s="11" t="s">
        <v>73</v>
      </c>
      <c r="V210" s="11" t="s">
        <v>73</v>
      </c>
      <c r="W210" s="11" t="s">
        <v>105</v>
      </c>
      <c r="X210" s="11" t="s">
        <v>106</v>
      </c>
      <c r="Y210" s="11" t="s">
        <v>1450</v>
      </c>
      <c r="Z210" s="11" t="s">
        <v>2656</v>
      </c>
      <c r="AA210" s="11" t="s">
        <v>78</v>
      </c>
      <c r="AB210" s="12"/>
      <c r="AC210" s="12"/>
      <c r="AD210" s="11"/>
      <c r="AE210" s="11" t="s">
        <v>78</v>
      </c>
      <c r="AF210" s="11" t="s">
        <v>78</v>
      </c>
      <c r="AG210" s="12"/>
      <c r="AH210" s="11" t="s">
        <v>2657</v>
      </c>
      <c r="AI210" s="11" t="s">
        <v>78</v>
      </c>
      <c r="AJ210" s="11" t="b">
        <v>0</v>
      </c>
      <c r="AK210" s="11" t="s">
        <v>2658</v>
      </c>
      <c r="AL210" s="11" t="b">
        <v>0</v>
      </c>
      <c r="AM210" s="11" t="b">
        <v>0</v>
      </c>
      <c r="AN210" s="11" t="b">
        <v>0</v>
      </c>
      <c r="AO210" s="11" t="b">
        <v>0</v>
      </c>
      <c r="AP210" s="11" t="b">
        <v>0</v>
      </c>
      <c r="AQ210" s="11" t="s">
        <v>84</v>
      </c>
      <c r="AR210" s="11" t="b">
        <v>0</v>
      </c>
      <c r="AS210" s="11" t="s">
        <v>1700</v>
      </c>
      <c r="AT210" s="11" t="s">
        <v>78</v>
      </c>
      <c r="AU210" s="11" t="s">
        <v>78</v>
      </c>
      <c r="AV210" s="12">
        <v>41576</v>
      </c>
      <c r="AW210" s="11" t="s">
        <v>85</v>
      </c>
      <c r="AX210" s="11" t="s">
        <v>86</v>
      </c>
      <c r="AY210" s="11" t="s">
        <v>87</v>
      </c>
      <c r="AZ210" s="11" t="b">
        <v>0</v>
      </c>
      <c r="BA210" s="11">
        <v>2</v>
      </c>
      <c r="BB210" s="11">
        <v>2</v>
      </c>
      <c r="BC210" s="28">
        <v>171</v>
      </c>
      <c r="BD210" s="11">
        <v>0</v>
      </c>
      <c r="BE210" s="28"/>
      <c r="BF210" s="54">
        <v>0</v>
      </c>
      <c r="BG210" s="28">
        <v>0</v>
      </c>
      <c r="BH210" s="28">
        <v>144.94</v>
      </c>
      <c r="BI210" s="28">
        <v>144.94</v>
      </c>
      <c r="BJ210" s="28">
        <v>172.12</v>
      </c>
      <c r="BK210" s="30">
        <f t="shared" si="13"/>
        <v>0</v>
      </c>
      <c r="BL210" s="62">
        <f t="shared" si="14"/>
        <v>0</v>
      </c>
      <c r="BM210" s="28">
        <v>36.24</v>
      </c>
      <c r="BN210" s="13">
        <v>0</v>
      </c>
      <c r="BO210" s="7" t="s">
        <v>4687</v>
      </c>
      <c r="BP210" s="7" t="s">
        <v>4688</v>
      </c>
      <c r="BQ210" s="7" t="s">
        <v>4101</v>
      </c>
      <c r="BR210" s="7" t="s">
        <v>504</v>
      </c>
      <c r="BS210" s="7" t="s">
        <v>4148</v>
      </c>
      <c r="BT210" s="7" t="s">
        <v>4689</v>
      </c>
      <c r="BU210" s="7" t="s">
        <v>4690</v>
      </c>
      <c r="BV210" s="7" t="s">
        <v>4691</v>
      </c>
      <c r="BW210" s="7" t="s">
        <v>4692</v>
      </c>
      <c r="BX210" s="7" t="s">
        <v>4138</v>
      </c>
      <c r="BY210" s="7">
        <v>0</v>
      </c>
      <c r="BZ210" s="7">
        <v>0</v>
      </c>
      <c r="CA210" s="7">
        <v>0</v>
      </c>
      <c r="CB210" s="7">
        <v>0</v>
      </c>
      <c r="CC210" s="7">
        <v>0</v>
      </c>
      <c r="CD210" s="9">
        <v>0</v>
      </c>
    </row>
    <row r="211" spans="1:82" hidden="1" x14ac:dyDescent="0.25">
      <c r="A211" s="73" t="s">
        <v>2561</v>
      </c>
      <c r="B211" s="7" t="s">
        <v>1066</v>
      </c>
      <c r="C211" s="7" t="s">
        <v>1067</v>
      </c>
      <c r="D211" s="7" t="s">
        <v>2562</v>
      </c>
      <c r="E211" s="7" t="s">
        <v>2562</v>
      </c>
      <c r="F211" s="7" t="s">
        <v>64</v>
      </c>
      <c r="G211" s="7" t="s">
        <v>2563</v>
      </c>
      <c r="H211" s="7" t="s">
        <v>2330</v>
      </c>
      <c r="I211" s="7" t="s">
        <v>1069</v>
      </c>
      <c r="J211" s="7" t="s">
        <v>2516</v>
      </c>
      <c r="K211" s="7">
        <v>67.94</v>
      </c>
      <c r="L211" s="7" t="s">
        <v>67</v>
      </c>
      <c r="M211" s="7" t="s">
        <v>68</v>
      </c>
      <c r="N211" s="7" t="s">
        <v>69</v>
      </c>
      <c r="O211" s="8">
        <v>44249</v>
      </c>
      <c r="P211" s="8">
        <v>45344.793321759258</v>
      </c>
      <c r="Q211" s="7" t="s">
        <v>70</v>
      </c>
      <c r="R211" s="8">
        <v>45344</v>
      </c>
      <c r="S211" s="7" t="s">
        <v>71</v>
      </c>
      <c r="T211" s="7" t="s">
        <v>104</v>
      </c>
      <c r="U211" s="7" t="s">
        <v>73</v>
      </c>
      <c r="V211" s="7" t="s">
        <v>73</v>
      </c>
      <c r="W211" s="7" t="s">
        <v>74</v>
      </c>
      <c r="X211" s="7" t="s">
        <v>75</v>
      </c>
      <c r="Y211" s="7" t="s">
        <v>2517</v>
      </c>
      <c r="Z211" s="7" t="s">
        <v>2564</v>
      </c>
      <c r="AA211" s="7" t="s">
        <v>78</v>
      </c>
      <c r="AB211" s="8"/>
      <c r="AC211" s="8"/>
      <c r="AD211" s="7"/>
      <c r="AE211" s="7" t="s">
        <v>78</v>
      </c>
      <c r="AF211" s="7" t="s">
        <v>78</v>
      </c>
      <c r="AG211" s="8"/>
      <c r="AH211" s="7" t="s">
        <v>78</v>
      </c>
      <c r="AI211" s="7" t="s">
        <v>78</v>
      </c>
      <c r="AJ211" s="7" t="b">
        <v>0</v>
      </c>
      <c r="AK211" s="7" t="s">
        <v>2565</v>
      </c>
      <c r="AL211" s="7" t="b">
        <v>0</v>
      </c>
      <c r="AM211" s="7" t="b">
        <v>0</v>
      </c>
      <c r="AN211" s="7" t="b">
        <v>0</v>
      </c>
      <c r="AO211" s="7" t="b">
        <v>0</v>
      </c>
      <c r="AP211" s="7" t="b">
        <v>0</v>
      </c>
      <c r="AQ211" s="7" t="s">
        <v>84</v>
      </c>
      <c r="AR211" s="7" t="b">
        <v>0</v>
      </c>
      <c r="AS211" s="7" t="s">
        <v>2351</v>
      </c>
      <c r="AT211" s="7" t="s">
        <v>78</v>
      </c>
      <c r="AU211" s="7" t="s">
        <v>78</v>
      </c>
      <c r="AV211" s="8">
        <v>44263</v>
      </c>
      <c r="AW211" s="7" t="s">
        <v>85</v>
      </c>
      <c r="AX211" s="7" t="s">
        <v>86</v>
      </c>
      <c r="AY211" s="7" t="s">
        <v>87</v>
      </c>
      <c r="AZ211" s="7" t="b">
        <v>0</v>
      </c>
      <c r="BA211" s="7">
        <v>0</v>
      </c>
      <c r="BB211" s="7">
        <v>0</v>
      </c>
      <c r="BC211" s="33"/>
      <c r="BD211" s="7">
        <v>0</v>
      </c>
      <c r="BE211" s="33"/>
      <c r="BF211" s="55">
        <v>0</v>
      </c>
      <c r="BG211" s="33">
        <v>0</v>
      </c>
      <c r="BH211" s="33">
        <v>67.94</v>
      </c>
      <c r="BI211" s="33">
        <v>67.94</v>
      </c>
      <c r="BJ211" s="33">
        <v>80.010000000000005</v>
      </c>
      <c r="BK211" s="30">
        <f t="shared" si="13"/>
        <v>0</v>
      </c>
      <c r="BL211" s="62">
        <f t="shared" si="14"/>
        <v>0</v>
      </c>
      <c r="BM211" s="33">
        <v>6.8</v>
      </c>
      <c r="BN211" s="9">
        <v>0</v>
      </c>
      <c r="BO211" s="11" t="s">
        <v>6397</v>
      </c>
      <c r="BP211" s="11" t="s">
        <v>4706</v>
      </c>
      <c r="BQ211" s="11" t="s">
        <v>4707</v>
      </c>
      <c r="BR211" s="11" t="s">
        <v>4708</v>
      </c>
      <c r="BS211" s="11" t="s">
        <v>4709</v>
      </c>
      <c r="BT211" s="11" t="s">
        <v>4710</v>
      </c>
      <c r="BU211" s="11" t="s">
        <v>4337</v>
      </c>
      <c r="BV211" s="11" t="s">
        <v>6398</v>
      </c>
      <c r="BW211" s="11" t="s">
        <v>6399</v>
      </c>
      <c r="BX211" s="11" t="s">
        <v>4130</v>
      </c>
      <c r="BY211" s="11">
        <v>0</v>
      </c>
      <c r="BZ211" s="11">
        <v>0</v>
      </c>
      <c r="CA211" s="11">
        <v>0</v>
      </c>
      <c r="CB211" s="11">
        <v>0</v>
      </c>
      <c r="CC211" s="11">
        <v>0</v>
      </c>
      <c r="CD211" s="13">
        <v>0</v>
      </c>
    </row>
    <row r="212" spans="1:82" hidden="1" x14ac:dyDescent="0.25">
      <c r="A212" s="72" t="s">
        <v>700</v>
      </c>
      <c r="B212" s="11" t="s">
        <v>61</v>
      </c>
      <c r="C212" s="11" t="s">
        <v>62</v>
      </c>
      <c r="D212" s="11" t="s">
        <v>701</v>
      </c>
      <c r="E212" s="11" t="s">
        <v>701</v>
      </c>
      <c r="F212" s="11" t="s">
        <v>64</v>
      </c>
      <c r="G212" s="11" t="s">
        <v>701</v>
      </c>
      <c r="H212" s="11" t="s">
        <v>281</v>
      </c>
      <c r="I212" s="11" t="s">
        <v>66</v>
      </c>
      <c r="J212" s="11" t="s">
        <v>282</v>
      </c>
      <c r="K212" s="11">
        <v>298.63</v>
      </c>
      <c r="L212" s="11" t="s">
        <v>67</v>
      </c>
      <c r="M212" s="11" t="s">
        <v>68</v>
      </c>
      <c r="N212" s="11" t="s">
        <v>69</v>
      </c>
      <c r="O212" s="12">
        <v>44699.485023148147</v>
      </c>
      <c r="P212" s="12">
        <v>45430.352094907408</v>
      </c>
      <c r="Q212" s="11" t="s">
        <v>70</v>
      </c>
      <c r="R212" s="12">
        <v>45430</v>
      </c>
      <c r="S212" s="11" t="s">
        <v>71</v>
      </c>
      <c r="T212" s="11" t="s">
        <v>104</v>
      </c>
      <c r="U212" s="11" t="s">
        <v>73</v>
      </c>
      <c r="V212" s="11" t="s">
        <v>73</v>
      </c>
      <c r="W212" s="11" t="s">
        <v>287</v>
      </c>
      <c r="X212" s="11" t="s">
        <v>75</v>
      </c>
      <c r="Y212" s="11" t="s">
        <v>122</v>
      </c>
      <c r="Z212" s="11" t="s">
        <v>702</v>
      </c>
      <c r="AA212" s="11" t="s">
        <v>78</v>
      </c>
      <c r="AB212" s="12"/>
      <c r="AC212" s="12"/>
      <c r="AD212" s="11"/>
      <c r="AE212" s="11" t="s">
        <v>78</v>
      </c>
      <c r="AF212" s="11" t="s">
        <v>78</v>
      </c>
      <c r="AG212" s="12"/>
      <c r="AH212" s="11" t="s">
        <v>703</v>
      </c>
      <c r="AI212" s="11" t="s">
        <v>78</v>
      </c>
      <c r="AJ212" s="11" t="b">
        <v>0</v>
      </c>
      <c r="AK212" s="11" t="s">
        <v>704</v>
      </c>
      <c r="AL212" s="11" t="b">
        <v>0</v>
      </c>
      <c r="AM212" s="11" t="b">
        <v>0</v>
      </c>
      <c r="AN212" s="11" t="b">
        <v>0</v>
      </c>
      <c r="AO212" s="11" t="b">
        <v>0</v>
      </c>
      <c r="AP212" s="11" t="b">
        <v>0</v>
      </c>
      <c r="AQ212" s="11" t="s">
        <v>84</v>
      </c>
      <c r="AR212" s="11" t="b">
        <v>0</v>
      </c>
      <c r="AS212" s="11" t="s">
        <v>317</v>
      </c>
      <c r="AT212" s="11" t="s">
        <v>78</v>
      </c>
      <c r="AU212" s="11" t="s">
        <v>78</v>
      </c>
      <c r="AV212" s="12">
        <v>44680</v>
      </c>
      <c r="AW212" s="11" t="s">
        <v>85</v>
      </c>
      <c r="AX212" s="11" t="s">
        <v>86</v>
      </c>
      <c r="AY212" s="11" t="s">
        <v>87</v>
      </c>
      <c r="AZ212" s="11" t="b">
        <v>0</v>
      </c>
      <c r="BA212" s="11">
        <v>0</v>
      </c>
      <c r="BB212" s="11">
        <v>0</v>
      </c>
      <c r="BC212" s="28"/>
      <c r="BD212" s="11">
        <v>0</v>
      </c>
      <c r="BE212" s="28"/>
      <c r="BF212" s="54">
        <v>0</v>
      </c>
      <c r="BG212" s="28">
        <v>0</v>
      </c>
      <c r="BH212" s="28">
        <v>298.63</v>
      </c>
      <c r="BI212" s="28">
        <v>298.63</v>
      </c>
      <c r="BJ212" s="28">
        <v>327.58999999999997</v>
      </c>
      <c r="BK212" s="30">
        <f t="shared" si="13"/>
        <v>0</v>
      </c>
      <c r="BL212" s="62">
        <f t="shared" si="14"/>
        <v>0</v>
      </c>
      <c r="BM212" s="28">
        <v>43.31</v>
      </c>
      <c r="BN212" s="13">
        <v>0</v>
      </c>
      <c r="BO212" s="11" t="s">
        <v>5886</v>
      </c>
      <c r="BP212" s="11" t="s">
        <v>5887</v>
      </c>
      <c r="BQ212" s="11" t="s">
        <v>4101</v>
      </c>
      <c r="BR212" s="11" t="s">
        <v>504</v>
      </c>
      <c r="BS212" s="11" t="s">
        <v>4203</v>
      </c>
      <c r="BT212" s="11" t="s">
        <v>5888</v>
      </c>
      <c r="BU212" s="11" t="s">
        <v>5889</v>
      </c>
      <c r="BV212" s="11" t="s">
        <v>5890</v>
      </c>
      <c r="BW212" s="11" t="s">
        <v>6572</v>
      </c>
      <c r="BX212" s="11" t="s">
        <v>4130</v>
      </c>
      <c r="BY212" s="11">
        <v>0</v>
      </c>
      <c r="BZ212" s="11">
        <v>0</v>
      </c>
      <c r="CA212" s="11">
        <v>0</v>
      </c>
      <c r="CB212" s="11">
        <v>0</v>
      </c>
      <c r="CC212" s="11">
        <v>0</v>
      </c>
      <c r="CD212" s="13">
        <v>0</v>
      </c>
    </row>
    <row r="213" spans="1:82" hidden="1" x14ac:dyDescent="0.25">
      <c r="A213" s="72" t="s">
        <v>1430</v>
      </c>
      <c r="B213" s="11" t="s">
        <v>1395</v>
      </c>
      <c r="C213" s="11" t="s">
        <v>1396</v>
      </c>
      <c r="D213" s="11" t="s">
        <v>346</v>
      </c>
      <c r="E213" s="11" t="s">
        <v>346</v>
      </c>
      <c r="F213" s="11" t="s">
        <v>64</v>
      </c>
      <c r="G213" s="11" t="s">
        <v>346</v>
      </c>
      <c r="H213" s="11" t="s">
        <v>281</v>
      </c>
      <c r="I213" s="11" t="s">
        <v>1397</v>
      </c>
      <c r="J213" s="11" t="s">
        <v>1406</v>
      </c>
      <c r="K213" s="11">
        <v>248.71</v>
      </c>
      <c r="L213" s="11" t="s">
        <v>67</v>
      </c>
      <c r="M213" s="11" t="s">
        <v>68</v>
      </c>
      <c r="N213" s="11" t="s">
        <v>69</v>
      </c>
      <c r="O213" s="12">
        <v>41311.5393287037</v>
      </c>
      <c r="P213" s="12">
        <v>45328.5393287037</v>
      </c>
      <c r="Q213" s="11" t="s">
        <v>70</v>
      </c>
      <c r="R213" s="12">
        <v>45328</v>
      </c>
      <c r="S213" s="11" t="s">
        <v>71</v>
      </c>
      <c r="T213" s="11" t="s">
        <v>104</v>
      </c>
      <c r="U213" s="11" t="s">
        <v>73</v>
      </c>
      <c r="V213" s="11" t="s">
        <v>73</v>
      </c>
      <c r="W213" s="11" t="s">
        <v>74</v>
      </c>
      <c r="X213" s="11" t="s">
        <v>106</v>
      </c>
      <c r="Y213" s="11" t="s">
        <v>1398</v>
      </c>
      <c r="Z213" s="11" t="s">
        <v>1431</v>
      </c>
      <c r="AA213" s="11" t="s">
        <v>1432</v>
      </c>
      <c r="AB213" s="12"/>
      <c r="AC213" s="12"/>
      <c r="AD213" s="11"/>
      <c r="AE213" s="11" t="s">
        <v>78</v>
      </c>
      <c r="AF213" s="11" t="s">
        <v>78</v>
      </c>
      <c r="AG213" s="12"/>
      <c r="AH213" s="11" t="s">
        <v>78</v>
      </c>
      <c r="AI213" s="11" t="s">
        <v>78</v>
      </c>
      <c r="AJ213" s="11" t="b">
        <v>0</v>
      </c>
      <c r="AK213" s="11" t="s">
        <v>1433</v>
      </c>
      <c r="AL213" s="11" t="b">
        <v>0</v>
      </c>
      <c r="AM213" s="11" t="b">
        <v>0</v>
      </c>
      <c r="AN213" s="11" t="b">
        <v>0</v>
      </c>
      <c r="AO213" s="11" t="b">
        <v>0</v>
      </c>
      <c r="AP213" s="11" t="b">
        <v>0</v>
      </c>
      <c r="AQ213" s="11" t="s">
        <v>84</v>
      </c>
      <c r="AR213" s="11" t="b">
        <v>0</v>
      </c>
      <c r="AS213" s="11" t="s">
        <v>1233</v>
      </c>
      <c r="AT213" s="11" t="s">
        <v>78</v>
      </c>
      <c r="AU213" s="11" t="s">
        <v>78</v>
      </c>
      <c r="AV213" s="12">
        <v>41318</v>
      </c>
      <c r="AW213" s="11" t="s">
        <v>85</v>
      </c>
      <c r="AX213" s="11" t="s">
        <v>86</v>
      </c>
      <c r="AY213" s="11" t="s">
        <v>87</v>
      </c>
      <c r="AZ213" s="11" t="b">
        <v>0</v>
      </c>
      <c r="BA213" s="11">
        <v>2</v>
      </c>
      <c r="BB213" s="11">
        <v>2</v>
      </c>
      <c r="BC213" s="28">
        <v>174.38</v>
      </c>
      <c r="BD213" s="11">
        <v>0</v>
      </c>
      <c r="BE213" s="28"/>
      <c r="BF213" s="54">
        <v>0</v>
      </c>
      <c r="BG213" s="28">
        <v>0</v>
      </c>
      <c r="BH213" s="28">
        <v>248.71</v>
      </c>
      <c r="BI213" s="28">
        <v>248.71</v>
      </c>
      <c r="BJ213" s="28">
        <v>284.58999999999997</v>
      </c>
      <c r="BK213" s="30">
        <f t="shared" si="13"/>
        <v>0</v>
      </c>
      <c r="BL213" s="62">
        <f t="shared" si="14"/>
        <v>0</v>
      </c>
      <c r="BM213" s="28">
        <v>68.400000000000006</v>
      </c>
      <c r="BN213" s="13">
        <v>0</v>
      </c>
      <c r="BO213" s="7" t="s">
        <v>4526</v>
      </c>
      <c r="BP213" s="7" t="s">
        <v>4527</v>
      </c>
      <c r="BQ213" s="7" t="s">
        <v>4101</v>
      </c>
      <c r="BR213" s="7" t="s">
        <v>504</v>
      </c>
      <c r="BS213" s="7" t="s">
        <v>4148</v>
      </c>
      <c r="BT213" s="7" t="s">
        <v>4110</v>
      </c>
      <c r="BU213" s="7" t="s">
        <v>4528</v>
      </c>
      <c r="BV213" s="7" t="s">
        <v>4529</v>
      </c>
      <c r="BW213" s="7" t="s">
        <v>4530</v>
      </c>
      <c r="BX213" s="7" t="s">
        <v>4531</v>
      </c>
      <c r="BY213" s="7">
        <v>0</v>
      </c>
      <c r="BZ213" s="7">
        <v>0</v>
      </c>
      <c r="CA213" s="7">
        <v>0</v>
      </c>
      <c r="CB213" s="7">
        <v>0</v>
      </c>
      <c r="CC213" s="7">
        <v>0</v>
      </c>
      <c r="CD213" s="9">
        <v>0</v>
      </c>
    </row>
    <row r="214" spans="1:82" hidden="1" x14ac:dyDescent="0.25">
      <c r="A214" s="73" t="s">
        <v>3582</v>
      </c>
      <c r="B214" s="7" t="s">
        <v>61</v>
      </c>
      <c r="C214" s="7" t="s">
        <v>62</v>
      </c>
      <c r="D214" s="7" t="s">
        <v>346</v>
      </c>
      <c r="E214" s="7" t="s">
        <v>346</v>
      </c>
      <c r="F214" s="7" t="s">
        <v>64</v>
      </c>
      <c r="G214" s="7" t="s">
        <v>346</v>
      </c>
      <c r="H214" s="7" t="s">
        <v>281</v>
      </c>
      <c r="I214" s="7" t="s">
        <v>66</v>
      </c>
      <c r="J214" s="7" t="s">
        <v>282</v>
      </c>
      <c r="K214" s="7">
        <v>330.98</v>
      </c>
      <c r="L214" s="7" t="s">
        <v>67</v>
      </c>
      <c r="M214" s="7" t="s">
        <v>68</v>
      </c>
      <c r="N214" s="7" t="s">
        <v>69</v>
      </c>
      <c r="O214" s="8">
        <v>45181.387407407405</v>
      </c>
      <c r="P214" s="8">
        <v>45547.531539351854</v>
      </c>
      <c r="Q214" s="7" t="s">
        <v>70</v>
      </c>
      <c r="R214" s="8">
        <v>45547</v>
      </c>
      <c r="S214" s="7" t="s">
        <v>71</v>
      </c>
      <c r="T214" s="7" t="s">
        <v>104</v>
      </c>
      <c r="U214" s="7" t="s">
        <v>73</v>
      </c>
      <c r="V214" s="7" t="s">
        <v>73</v>
      </c>
      <c r="W214" s="7" t="s">
        <v>74</v>
      </c>
      <c r="X214" s="7" t="s">
        <v>75</v>
      </c>
      <c r="Y214" s="7" t="s">
        <v>122</v>
      </c>
      <c r="Z214" s="7" t="s">
        <v>3583</v>
      </c>
      <c r="AA214" s="7" t="s">
        <v>78</v>
      </c>
      <c r="AB214" s="8"/>
      <c r="AC214" s="8"/>
      <c r="AD214" s="7"/>
      <c r="AE214" s="7" t="s">
        <v>78</v>
      </c>
      <c r="AF214" s="7" t="s">
        <v>78</v>
      </c>
      <c r="AG214" s="8"/>
      <c r="AH214" s="7" t="s">
        <v>345</v>
      </c>
      <c r="AI214" s="7" t="s">
        <v>78</v>
      </c>
      <c r="AJ214" s="7" t="b">
        <v>0</v>
      </c>
      <c r="AK214" s="7" t="s">
        <v>4065</v>
      </c>
      <c r="AL214" s="7" t="b">
        <v>0</v>
      </c>
      <c r="AM214" s="7" t="b">
        <v>0</v>
      </c>
      <c r="AN214" s="7" t="b">
        <v>0</v>
      </c>
      <c r="AO214" s="7" t="b">
        <v>0</v>
      </c>
      <c r="AP214" s="7" t="b">
        <v>0</v>
      </c>
      <c r="AQ214" s="7" t="s">
        <v>84</v>
      </c>
      <c r="AR214" s="7" t="b">
        <v>0</v>
      </c>
      <c r="AS214" s="7" t="s">
        <v>710</v>
      </c>
      <c r="AT214" s="7" t="s">
        <v>78</v>
      </c>
      <c r="AU214" s="7" t="s">
        <v>78</v>
      </c>
      <c r="AV214" s="8">
        <v>45163</v>
      </c>
      <c r="AW214" s="7" t="s">
        <v>85</v>
      </c>
      <c r="AX214" s="7" t="s">
        <v>86</v>
      </c>
      <c r="AY214" s="7" t="s">
        <v>87</v>
      </c>
      <c r="AZ214" s="7" t="b">
        <v>0</v>
      </c>
      <c r="BA214" s="7">
        <v>0</v>
      </c>
      <c r="BB214" s="7">
        <v>0</v>
      </c>
      <c r="BC214" s="33"/>
      <c r="BD214" s="7">
        <v>0</v>
      </c>
      <c r="BE214" s="33"/>
      <c r="BF214" s="55">
        <v>1</v>
      </c>
      <c r="BG214" s="33">
        <v>500</v>
      </c>
      <c r="BH214" s="33">
        <v>330.98</v>
      </c>
      <c r="BI214" s="33">
        <v>330.98</v>
      </c>
      <c r="BJ214" s="33">
        <v>362.05</v>
      </c>
      <c r="BK214" s="30">
        <f t="shared" si="13"/>
        <v>0</v>
      </c>
      <c r="BL214" s="62">
        <f t="shared" si="14"/>
        <v>0</v>
      </c>
      <c r="BM214" s="33">
        <v>79.44</v>
      </c>
      <c r="BN214" s="9">
        <v>0</v>
      </c>
      <c r="BO214" s="11" t="s">
        <v>4526</v>
      </c>
      <c r="BP214" s="11" t="s">
        <v>4527</v>
      </c>
      <c r="BQ214" s="11" t="s">
        <v>4101</v>
      </c>
      <c r="BR214" s="11" t="s">
        <v>504</v>
      </c>
      <c r="BS214" s="11" t="s">
        <v>4148</v>
      </c>
      <c r="BT214" s="11" t="s">
        <v>4110</v>
      </c>
      <c r="BU214" s="11" t="s">
        <v>4528</v>
      </c>
      <c r="BV214" s="11" t="s">
        <v>4529</v>
      </c>
      <c r="BW214" s="11" t="s">
        <v>4530</v>
      </c>
      <c r="BX214" s="11" t="s">
        <v>4531</v>
      </c>
      <c r="BY214" s="11">
        <v>0</v>
      </c>
      <c r="BZ214" s="11">
        <v>0</v>
      </c>
      <c r="CA214" s="11">
        <v>0</v>
      </c>
      <c r="CB214" s="11">
        <v>0</v>
      </c>
      <c r="CC214" s="11">
        <v>0</v>
      </c>
      <c r="CD214" s="13">
        <v>0</v>
      </c>
    </row>
    <row r="215" spans="1:82" hidden="1" x14ac:dyDescent="0.25">
      <c r="A215" s="72" t="s">
        <v>481</v>
      </c>
      <c r="B215" s="11" t="s">
        <v>61</v>
      </c>
      <c r="C215" s="11" t="s">
        <v>62</v>
      </c>
      <c r="D215" s="11" t="s">
        <v>482</v>
      </c>
      <c r="E215" s="11" t="s">
        <v>482</v>
      </c>
      <c r="F215" s="11" t="s">
        <v>64</v>
      </c>
      <c r="G215" s="11" t="s">
        <v>482</v>
      </c>
      <c r="H215" s="11" t="s">
        <v>296</v>
      </c>
      <c r="I215" s="11" t="s">
        <v>66</v>
      </c>
      <c r="J215" s="11" t="s">
        <v>297</v>
      </c>
      <c r="K215" s="11">
        <v>557.95000000000005</v>
      </c>
      <c r="L215" s="11" t="s">
        <v>67</v>
      </c>
      <c r="M215" s="11" t="s">
        <v>68</v>
      </c>
      <c r="N215" s="11" t="s">
        <v>69</v>
      </c>
      <c r="O215" s="12">
        <v>43468.559571759259</v>
      </c>
      <c r="P215" s="12">
        <v>45294.441134259258</v>
      </c>
      <c r="Q215" s="11" t="s">
        <v>70</v>
      </c>
      <c r="R215" s="12">
        <v>45294</v>
      </c>
      <c r="S215" s="11" t="s">
        <v>71</v>
      </c>
      <c r="T215" s="11" t="s">
        <v>104</v>
      </c>
      <c r="U215" s="11" t="s">
        <v>73</v>
      </c>
      <c r="V215" s="11" t="s">
        <v>73</v>
      </c>
      <c r="W215" s="11" t="s">
        <v>74</v>
      </c>
      <c r="X215" s="11" t="s">
        <v>75</v>
      </c>
      <c r="Y215" s="11" t="s">
        <v>122</v>
      </c>
      <c r="Z215" s="11" t="s">
        <v>483</v>
      </c>
      <c r="AA215" s="11" t="s">
        <v>78</v>
      </c>
      <c r="AB215" s="12"/>
      <c r="AC215" s="12"/>
      <c r="AD215" s="11"/>
      <c r="AE215" s="11" t="s">
        <v>78</v>
      </c>
      <c r="AF215" s="11" t="s">
        <v>78</v>
      </c>
      <c r="AG215" s="12"/>
      <c r="AH215" s="11" t="s">
        <v>484</v>
      </c>
      <c r="AI215" s="11" t="s">
        <v>78</v>
      </c>
      <c r="AJ215" s="11" t="b">
        <v>0</v>
      </c>
      <c r="AK215" s="11" t="s">
        <v>485</v>
      </c>
      <c r="AL215" s="11" t="b">
        <v>0</v>
      </c>
      <c r="AM215" s="11" t="b">
        <v>0</v>
      </c>
      <c r="AN215" s="11" t="b">
        <v>0</v>
      </c>
      <c r="AO215" s="11" t="b">
        <v>0</v>
      </c>
      <c r="AP215" s="11" t="b">
        <v>0</v>
      </c>
      <c r="AQ215" s="11" t="s">
        <v>84</v>
      </c>
      <c r="AR215" s="11" t="b">
        <v>0</v>
      </c>
      <c r="AS215" s="11" t="s">
        <v>78</v>
      </c>
      <c r="AT215" s="11" t="s">
        <v>78</v>
      </c>
      <c r="AU215" s="11" t="s">
        <v>78</v>
      </c>
      <c r="AV215" s="12">
        <v>43486</v>
      </c>
      <c r="AW215" s="11" t="s">
        <v>85</v>
      </c>
      <c r="AX215" s="11" t="s">
        <v>86</v>
      </c>
      <c r="AY215" s="11" t="s">
        <v>87</v>
      </c>
      <c r="AZ215" s="11" t="b">
        <v>0</v>
      </c>
      <c r="BA215" s="11">
        <v>3</v>
      </c>
      <c r="BB215" s="11">
        <v>3</v>
      </c>
      <c r="BC215" s="28">
        <v>3273.71</v>
      </c>
      <c r="BD215" s="11">
        <v>2</v>
      </c>
      <c r="BE215" s="28">
        <v>2391.71</v>
      </c>
      <c r="BF215" s="54">
        <v>2</v>
      </c>
      <c r="BG215" s="28">
        <v>2391.71</v>
      </c>
      <c r="BH215" s="28">
        <v>557.95000000000005</v>
      </c>
      <c r="BI215" s="28">
        <v>587.15</v>
      </c>
      <c r="BJ215" s="28">
        <v>641.03</v>
      </c>
      <c r="BK215" s="30">
        <f t="shared" si="13"/>
        <v>-29.199999999999932</v>
      </c>
      <c r="BL215" s="62">
        <f t="shared" si="14"/>
        <v>-5.2334438569764191E-2</v>
      </c>
      <c r="BM215" s="28">
        <v>70.45</v>
      </c>
      <c r="BN215" s="13">
        <v>0</v>
      </c>
      <c r="BO215" s="7" t="s">
        <v>5924</v>
      </c>
      <c r="BP215" s="7" t="s">
        <v>5925</v>
      </c>
      <c r="BQ215" s="7" t="s">
        <v>4101</v>
      </c>
      <c r="BR215" s="7" t="s">
        <v>504</v>
      </c>
      <c r="BS215" s="7" t="s">
        <v>4120</v>
      </c>
      <c r="BT215" s="7" t="s">
        <v>5926</v>
      </c>
      <c r="BU215" s="7" t="s">
        <v>5927</v>
      </c>
      <c r="BV215" s="7" t="s">
        <v>5928</v>
      </c>
      <c r="BW215" s="7" t="s">
        <v>5929</v>
      </c>
      <c r="BX215" s="7" t="s">
        <v>4138</v>
      </c>
      <c r="BY215" s="7">
        <v>0</v>
      </c>
      <c r="BZ215" s="7">
        <v>0</v>
      </c>
      <c r="CA215" s="7">
        <v>0</v>
      </c>
      <c r="CB215" s="7">
        <v>0</v>
      </c>
      <c r="CC215" s="7">
        <v>0</v>
      </c>
      <c r="CD215" s="9">
        <v>0</v>
      </c>
    </row>
    <row r="216" spans="1:82" hidden="1" x14ac:dyDescent="0.25">
      <c r="A216" s="72" t="s">
        <v>1720</v>
      </c>
      <c r="B216" s="11" t="s">
        <v>1721</v>
      </c>
      <c r="C216" s="11" t="s">
        <v>1722</v>
      </c>
      <c r="D216" s="11" t="s">
        <v>1723</v>
      </c>
      <c r="E216" s="11" t="s">
        <v>1723</v>
      </c>
      <c r="F216" s="11" t="s">
        <v>64</v>
      </c>
      <c r="G216" s="11" t="s">
        <v>1723</v>
      </c>
      <c r="H216" s="11" t="s">
        <v>336</v>
      </c>
      <c r="I216" s="11" t="s">
        <v>1724</v>
      </c>
      <c r="J216" s="11"/>
      <c r="K216" s="11">
        <v>2223.62</v>
      </c>
      <c r="L216" s="11" t="s">
        <v>67</v>
      </c>
      <c r="M216" s="11" t="s">
        <v>68</v>
      </c>
      <c r="N216" s="11" t="s">
        <v>69</v>
      </c>
      <c r="O216" s="12">
        <v>36281</v>
      </c>
      <c r="P216" s="12">
        <v>45413</v>
      </c>
      <c r="Q216" s="11" t="s">
        <v>70</v>
      </c>
      <c r="R216" s="12">
        <v>45231</v>
      </c>
      <c r="S216" s="11" t="s">
        <v>91</v>
      </c>
      <c r="T216" s="11" t="s">
        <v>72</v>
      </c>
      <c r="U216" s="11" t="s">
        <v>73</v>
      </c>
      <c r="V216" s="11" t="s">
        <v>73</v>
      </c>
      <c r="W216" s="11" t="s">
        <v>74</v>
      </c>
      <c r="X216" s="11" t="s">
        <v>106</v>
      </c>
      <c r="Y216" s="11" t="s">
        <v>1725</v>
      </c>
      <c r="Z216" s="11" t="s">
        <v>1726</v>
      </c>
      <c r="AA216" s="11" t="s">
        <v>78</v>
      </c>
      <c r="AB216" s="12"/>
      <c r="AC216" s="12"/>
      <c r="AD216" s="11"/>
      <c r="AE216" s="11" t="s">
        <v>78</v>
      </c>
      <c r="AF216" s="11" t="s">
        <v>78</v>
      </c>
      <c r="AG216" s="12"/>
      <c r="AH216" s="11" t="s">
        <v>78</v>
      </c>
      <c r="AI216" s="11" t="s">
        <v>78</v>
      </c>
      <c r="AJ216" s="11" t="b">
        <v>1</v>
      </c>
      <c r="AK216" s="11" t="s">
        <v>1727</v>
      </c>
      <c r="AL216" s="11" t="b">
        <v>0</v>
      </c>
      <c r="AM216" s="11" t="b">
        <v>0</v>
      </c>
      <c r="AN216" s="11" t="b">
        <v>0</v>
      </c>
      <c r="AO216" s="11" t="b">
        <v>0</v>
      </c>
      <c r="AP216" s="11" t="b">
        <v>0</v>
      </c>
      <c r="AQ216" s="11" t="s">
        <v>96</v>
      </c>
      <c r="AR216" s="11" t="b">
        <v>0</v>
      </c>
      <c r="AS216" s="11" t="s">
        <v>78</v>
      </c>
      <c r="AT216" s="11" t="s">
        <v>78</v>
      </c>
      <c r="AU216" s="11" t="s">
        <v>78</v>
      </c>
      <c r="AV216" s="12">
        <v>36278</v>
      </c>
      <c r="AW216" s="11" t="s">
        <v>85</v>
      </c>
      <c r="AX216" s="11" t="s">
        <v>86</v>
      </c>
      <c r="AY216" s="11" t="s">
        <v>87</v>
      </c>
      <c r="AZ216" s="11" t="b">
        <v>0</v>
      </c>
      <c r="BA216" s="11">
        <v>19</v>
      </c>
      <c r="BB216" s="11">
        <v>18</v>
      </c>
      <c r="BC216" s="28">
        <v>1056.47</v>
      </c>
      <c r="BD216" s="11">
        <v>0</v>
      </c>
      <c r="BE216" s="28"/>
      <c r="BF216" s="54">
        <v>0</v>
      </c>
      <c r="BG216" s="28">
        <v>0</v>
      </c>
      <c r="BH216" s="28">
        <v>2223.62</v>
      </c>
      <c r="BI216" s="28">
        <v>2102.73</v>
      </c>
      <c r="BJ216" s="28">
        <v>2106.59</v>
      </c>
      <c r="BK216" s="30">
        <f t="shared" si="13"/>
        <v>120.88999999999987</v>
      </c>
      <c r="BL216" s="62">
        <f t="shared" si="14"/>
        <v>5.4366303595038669E-2</v>
      </c>
      <c r="BM216" s="28">
        <v>206.37</v>
      </c>
      <c r="BN216" s="13">
        <v>0</v>
      </c>
      <c r="BO216" s="7" t="s">
        <v>4165</v>
      </c>
      <c r="BP216" s="7" t="s">
        <v>4166</v>
      </c>
      <c r="BQ216" s="7" t="s">
        <v>4167</v>
      </c>
      <c r="BR216" s="7" t="s">
        <v>4168</v>
      </c>
      <c r="BS216" s="7" t="s">
        <v>4169</v>
      </c>
      <c r="BT216" s="7" t="s">
        <v>4170</v>
      </c>
      <c r="BU216" s="7" t="s">
        <v>4171</v>
      </c>
      <c r="BV216" s="7" t="s">
        <v>4172</v>
      </c>
      <c r="BW216" s="7" t="s">
        <v>4173</v>
      </c>
      <c r="BX216" s="7" t="s">
        <v>4174</v>
      </c>
      <c r="BY216" s="7">
        <v>0</v>
      </c>
      <c r="BZ216" s="7">
        <v>0</v>
      </c>
      <c r="CA216" s="7">
        <v>0</v>
      </c>
      <c r="CB216" s="7">
        <v>0</v>
      </c>
      <c r="CC216" s="7">
        <v>0</v>
      </c>
      <c r="CD216" s="9">
        <v>0</v>
      </c>
    </row>
    <row r="217" spans="1:82" hidden="1" x14ac:dyDescent="0.25">
      <c r="A217" s="73" t="s">
        <v>1008</v>
      </c>
      <c r="B217" s="7" t="s">
        <v>234</v>
      </c>
      <c r="C217" s="7" t="s">
        <v>235</v>
      </c>
      <c r="D217" s="7" t="s">
        <v>1009</v>
      </c>
      <c r="E217" s="7" t="s">
        <v>1009</v>
      </c>
      <c r="F217" s="7" t="s">
        <v>64</v>
      </c>
      <c r="G217" s="7" t="s">
        <v>1009</v>
      </c>
      <c r="H217" s="7" t="s">
        <v>281</v>
      </c>
      <c r="I217" s="7" t="s">
        <v>237</v>
      </c>
      <c r="J217" s="7" t="s">
        <v>1010</v>
      </c>
      <c r="K217" s="7">
        <v>166.49</v>
      </c>
      <c r="L217" s="7" t="s">
        <v>67</v>
      </c>
      <c r="M217" s="7" t="s">
        <v>68</v>
      </c>
      <c r="N217" s="7" t="s">
        <v>69</v>
      </c>
      <c r="O217" s="8">
        <v>41820.440115740741</v>
      </c>
      <c r="P217" s="8">
        <v>45473.440115740741</v>
      </c>
      <c r="Q217" s="7" t="s">
        <v>70</v>
      </c>
      <c r="R217" s="8">
        <v>45473</v>
      </c>
      <c r="S217" s="7" t="s">
        <v>71</v>
      </c>
      <c r="T217" s="7" t="s">
        <v>104</v>
      </c>
      <c r="U217" s="7" t="s">
        <v>73</v>
      </c>
      <c r="V217" s="7" t="s">
        <v>73</v>
      </c>
      <c r="W217" s="7" t="s">
        <v>74</v>
      </c>
      <c r="X217" s="7" t="s">
        <v>75</v>
      </c>
      <c r="Y217" s="7" t="s">
        <v>1004</v>
      </c>
      <c r="Z217" s="7" t="s">
        <v>1011</v>
      </c>
      <c r="AA217" s="7" t="s">
        <v>78</v>
      </c>
      <c r="AB217" s="8"/>
      <c r="AC217" s="8"/>
      <c r="AD217" s="7"/>
      <c r="AE217" s="7" t="s">
        <v>78</v>
      </c>
      <c r="AF217" s="7" t="s">
        <v>78</v>
      </c>
      <c r="AG217" s="8"/>
      <c r="AH217" s="7" t="s">
        <v>1012</v>
      </c>
      <c r="AI217" s="7" t="s">
        <v>78</v>
      </c>
      <c r="AJ217" s="7" t="b">
        <v>0</v>
      </c>
      <c r="AK217" s="7" t="s">
        <v>1013</v>
      </c>
      <c r="AL217" s="7" t="b">
        <v>0</v>
      </c>
      <c r="AM217" s="7" t="b">
        <v>0</v>
      </c>
      <c r="AN217" s="7" t="b">
        <v>0</v>
      </c>
      <c r="AO217" s="7" t="b">
        <v>0</v>
      </c>
      <c r="AP217" s="7" t="b">
        <v>0</v>
      </c>
      <c r="AQ217" s="7" t="s">
        <v>84</v>
      </c>
      <c r="AR217" s="7" t="b">
        <v>0</v>
      </c>
      <c r="AS217" s="7" t="s">
        <v>317</v>
      </c>
      <c r="AT217" s="7" t="s">
        <v>78</v>
      </c>
      <c r="AU217" s="7" t="s">
        <v>78</v>
      </c>
      <c r="AV217" s="8">
        <v>41829</v>
      </c>
      <c r="AW217" s="7" t="s">
        <v>85</v>
      </c>
      <c r="AX217" s="7" t="s">
        <v>86</v>
      </c>
      <c r="AY217" s="7" t="s">
        <v>87</v>
      </c>
      <c r="AZ217" s="7" t="b">
        <v>0</v>
      </c>
      <c r="BA217" s="7">
        <v>1</v>
      </c>
      <c r="BB217" s="7">
        <v>1</v>
      </c>
      <c r="BC217" s="33">
        <v>882</v>
      </c>
      <c r="BD217" s="7">
        <v>0</v>
      </c>
      <c r="BE217" s="33"/>
      <c r="BF217" s="55">
        <v>0</v>
      </c>
      <c r="BG217" s="33">
        <v>0</v>
      </c>
      <c r="BH217" s="33">
        <v>166.49</v>
      </c>
      <c r="BI217" s="33">
        <v>166.49</v>
      </c>
      <c r="BJ217" s="33">
        <v>182.7</v>
      </c>
      <c r="BK217" s="30">
        <f t="shared" si="13"/>
        <v>0</v>
      </c>
      <c r="BL217" s="62">
        <f t="shared" si="14"/>
        <v>0</v>
      </c>
      <c r="BM217" s="33">
        <v>20.8</v>
      </c>
      <c r="BN217" s="9">
        <v>0</v>
      </c>
      <c r="BO217" s="7" t="s">
        <v>4911</v>
      </c>
      <c r="BP217" s="7" t="s">
        <v>4912</v>
      </c>
      <c r="BQ217" s="7" t="s">
        <v>4101</v>
      </c>
      <c r="BR217" s="7" t="s">
        <v>504</v>
      </c>
      <c r="BS217" s="7" t="s">
        <v>4133</v>
      </c>
      <c r="BT217" s="7" t="s">
        <v>4110</v>
      </c>
      <c r="BU217" s="7" t="s">
        <v>4913</v>
      </c>
      <c r="BV217" s="7" t="s">
        <v>4914</v>
      </c>
      <c r="BW217" s="7" t="s">
        <v>4915</v>
      </c>
      <c r="BX217" s="7" t="s">
        <v>4130</v>
      </c>
      <c r="BY217" s="7">
        <v>0</v>
      </c>
      <c r="BZ217" s="7">
        <v>0</v>
      </c>
      <c r="CA217" s="7">
        <v>0</v>
      </c>
      <c r="CB217" s="7">
        <v>0</v>
      </c>
      <c r="CC217" s="7">
        <v>0</v>
      </c>
      <c r="CD217" s="9">
        <v>0</v>
      </c>
    </row>
    <row r="218" spans="1:82" hidden="1" x14ac:dyDescent="0.25">
      <c r="A218" s="73" t="s">
        <v>952</v>
      </c>
      <c r="B218" s="7" t="s">
        <v>225</v>
      </c>
      <c r="C218" s="7" t="s">
        <v>226</v>
      </c>
      <c r="D218" s="7" t="s">
        <v>953</v>
      </c>
      <c r="E218" s="7" t="s">
        <v>953</v>
      </c>
      <c r="F218" s="7" t="s">
        <v>64</v>
      </c>
      <c r="G218" s="7" t="s">
        <v>953</v>
      </c>
      <c r="H218" s="7" t="s">
        <v>281</v>
      </c>
      <c r="I218" s="7" t="s">
        <v>66</v>
      </c>
      <c r="J218" s="7" t="s">
        <v>282</v>
      </c>
      <c r="K218" s="7">
        <v>241.51</v>
      </c>
      <c r="L218" s="7" t="s">
        <v>67</v>
      </c>
      <c r="M218" s="7" t="s">
        <v>68</v>
      </c>
      <c r="N218" s="7" t="s">
        <v>69</v>
      </c>
      <c r="O218" s="8">
        <v>45075.531956018516</v>
      </c>
      <c r="P218" s="8">
        <v>45441.382731481484</v>
      </c>
      <c r="Q218" s="7" t="s">
        <v>70</v>
      </c>
      <c r="R218" s="8">
        <v>45441</v>
      </c>
      <c r="S218" s="7" t="s">
        <v>71</v>
      </c>
      <c r="T218" s="7" t="s">
        <v>104</v>
      </c>
      <c r="U218" s="7" t="s">
        <v>73</v>
      </c>
      <c r="V218" s="7" t="s">
        <v>73</v>
      </c>
      <c r="W218" s="7" t="s">
        <v>135</v>
      </c>
      <c r="X218" s="7" t="s">
        <v>75</v>
      </c>
      <c r="Y218" s="7" t="s">
        <v>122</v>
      </c>
      <c r="Z218" s="7" t="s">
        <v>954</v>
      </c>
      <c r="AA218" s="7" t="s">
        <v>78</v>
      </c>
      <c r="AB218" s="8"/>
      <c r="AC218" s="8"/>
      <c r="AD218" s="7"/>
      <c r="AE218" s="7" t="s">
        <v>78</v>
      </c>
      <c r="AF218" s="7" t="s">
        <v>78</v>
      </c>
      <c r="AG218" s="8"/>
      <c r="AH218" s="7" t="s">
        <v>955</v>
      </c>
      <c r="AI218" s="7" t="s">
        <v>78</v>
      </c>
      <c r="AJ218" s="7" t="b">
        <v>0</v>
      </c>
      <c r="AK218" s="7" t="s">
        <v>956</v>
      </c>
      <c r="AL218" s="7" t="b">
        <v>0</v>
      </c>
      <c r="AM218" s="7" t="b">
        <v>0</v>
      </c>
      <c r="AN218" s="7" t="b">
        <v>0</v>
      </c>
      <c r="AO218" s="7" t="b">
        <v>0</v>
      </c>
      <c r="AP218" s="7" t="b">
        <v>0</v>
      </c>
      <c r="AQ218" s="7" t="s">
        <v>84</v>
      </c>
      <c r="AR218" s="7" t="b">
        <v>0</v>
      </c>
      <c r="AS218" s="7" t="s">
        <v>710</v>
      </c>
      <c r="AT218" s="7" t="s">
        <v>78</v>
      </c>
      <c r="AU218" s="7" t="s">
        <v>78</v>
      </c>
      <c r="AV218" s="8">
        <v>45064</v>
      </c>
      <c r="AW218" s="7" t="s">
        <v>85</v>
      </c>
      <c r="AX218" s="7" t="s">
        <v>86</v>
      </c>
      <c r="AY218" s="7" t="s">
        <v>87</v>
      </c>
      <c r="AZ218" s="7" t="b">
        <v>0</v>
      </c>
      <c r="BA218" s="7">
        <v>0</v>
      </c>
      <c r="BB218" s="7">
        <v>0</v>
      </c>
      <c r="BC218" s="33"/>
      <c r="BD218" s="7">
        <v>0</v>
      </c>
      <c r="BE218" s="33"/>
      <c r="BF218" s="55">
        <v>0</v>
      </c>
      <c r="BG218" s="33">
        <v>0</v>
      </c>
      <c r="BH218" s="33">
        <v>241.51</v>
      </c>
      <c r="BI218" s="33">
        <v>241.51</v>
      </c>
      <c r="BJ218" s="33">
        <v>265.66000000000003</v>
      </c>
      <c r="BK218" s="30">
        <f t="shared" si="13"/>
        <v>0</v>
      </c>
      <c r="BL218" s="62">
        <f t="shared" si="14"/>
        <v>0</v>
      </c>
      <c r="BM218" s="33">
        <v>57.96</v>
      </c>
      <c r="BN218" s="9">
        <v>0</v>
      </c>
      <c r="BO218" s="7" t="s">
        <v>6903</v>
      </c>
      <c r="BP218" s="7" t="s">
        <v>6904</v>
      </c>
      <c r="BQ218" s="7" t="s">
        <v>4101</v>
      </c>
      <c r="BR218" s="7" t="s">
        <v>4215</v>
      </c>
      <c r="BS218" s="7" t="s">
        <v>4216</v>
      </c>
      <c r="BT218" s="7" t="s">
        <v>6905</v>
      </c>
      <c r="BU218" s="7" t="s">
        <v>4659</v>
      </c>
      <c r="BV218" s="7" t="s">
        <v>6906</v>
      </c>
      <c r="BW218" s="7" t="s">
        <v>6907</v>
      </c>
      <c r="BX218" s="7" t="s">
        <v>4138</v>
      </c>
      <c r="BY218" s="7">
        <v>0</v>
      </c>
      <c r="BZ218" s="7">
        <v>0</v>
      </c>
      <c r="CA218" s="7">
        <v>0</v>
      </c>
      <c r="CB218" s="7">
        <v>0</v>
      </c>
      <c r="CC218" s="7">
        <v>0</v>
      </c>
      <c r="CD218" s="9">
        <v>0</v>
      </c>
    </row>
    <row r="219" spans="1:82" hidden="1" x14ac:dyDescent="0.25">
      <c r="A219" s="73" t="s">
        <v>1425</v>
      </c>
      <c r="B219" s="7" t="s">
        <v>1395</v>
      </c>
      <c r="C219" s="7" t="s">
        <v>1396</v>
      </c>
      <c r="D219" s="7" t="s">
        <v>1426</v>
      </c>
      <c r="E219" s="7" t="s">
        <v>1426</v>
      </c>
      <c r="F219" s="7" t="s">
        <v>64</v>
      </c>
      <c r="G219" s="7" t="s">
        <v>1426</v>
      </c>
      <c r="H219" s="7" t="s">
        <v>281</v>
      </c>
      <c r="I219" s="7" t="s">
        <v>1397</v>
      </c>
      <c r="J219" s="7" t="s">
        <v>1406</v>
      </c>
      <c r="K219" s="7">
        <v>166.4</v>
      </c>
      <c r="L219" s="7" t="s">
        <v>67</v>
      </c>
      <c r="M219" s="7" t="s">
        <v>68</v>
      </c>
      <c r="N219" s="7" t="s">
        <v>69</v>
      </c>
      <c r="O219" s="8">
        <v>41303</v>
      </c>
      <c r="P219" s="8">
        <v>45320.43273148148</v>
      </c>
      <c r="Q219" s="7" t="s">
        <v>70</v>
      </c>
      <c r="R219" s="8">
        <v>45320</v>
      </c>
      <c r="S219" s="7" t="s">
        <v>71</v>
      </c>
      <c r="T219" s="7" t="s">
        <v>104</v>
      </c>
      <c r="U219" s="7" t="s">
        <v>73</v>
      </c>
      <c r="V219" s="7" t="s">
        <v>73</v>
      </c>
      <c r="W219" s="7" t="s">
        <v>74</v>
      </c>
      <c r="X219" s="7" t="s">
        <v>106</v>
      </c>
      <c r="Y219" s="7" t="s">
        <v>1398</v>
      </c>
      <c r="Z219" s="7" t="s">
        <v>1427</v>
      </c>
      <c r="AA219" s="7" t="s">
        <v>78</v>
      </c>
      <c r="AB219" s="8"/>
      <c r="AC219" s="8"/>
      <c r="AD219" s="7"/>
      <c r="AE219" s="7" t="s">
        <v>78</v>
      </c>
      <c r="AF219" s="7" t="s">
        <v>78</v>
      </c>
      <c r="AG219" s="8"/>
      <c r="AH219" s="7" t="s">
        <v>1428</v>
      </c>
      <c r="AI219" s="7" t="s">
        <v>78</v>
      </c>
      <c r="AJ219" s="7" t="b">
        <v>0</v>
      </c>
      <c r="AK219" s="7" t="s">
        <v>1429</v>
      </c>
      <c r="AL219" s="7" t="b">
        <v>0</v>
      </c>
      <c r="AM219" s="7" t="b">
        <v>0</v>
      </c>
      <c r="AN219" s="7" t="b">
        <v>0</v>
      </c>
      <c r="AO219" s="7" t="b">
        <v>0</v>
      </c>
      <c r="AP219" s="7" t="b">
        <v>0</v>
      </c>
      <c r="AQ219" s="7" t="s">
        <v>84</v>
      </c>
      <c r="AR219" s="7" t="b">
        <v>0</v>
      </c>
      <c r="AS219" s="7" t="s">
        <v>78</v>
      </c>
      <c r="AT219" s="7" t="s">
        <v>78</v>
      </c>
      <c r="AU219" s="7" t="s">
        <v>78</v>
      </c>
      <c r="AV219" s="8">
        <v>41309</v>
      </c>
      <c r="AW219" s="7" t="s">
        <v>85</v>
      </c>
      <c r="AX219" s="7" t="s">
        <v>86</v>
      </c>
      <c r="AY219" s="7" t="s">
        <v>87</v>
      </c>
      <c r="AZ219" s="7" t="b">
        <v>0</v>
      </c>
      <c r="BA219" s="7">
        <v>2</v>
      </c>
      <c r="BB219" s="7">
        <v>2</v>
      </c>
      <c r="BC219" s="33">
        <v>200</v>
      </c>
      <c r="BD219" s="7">
        <v>0</v>
      </c>
      <c r="BE219" s="33"/>
      <c r="BF219" s="55">
        <v>0</v>
      </c>
      <c r="BG219" s="33">
        <v>0</v>
      </c>
      <c r="BH219" s="33">
        <v>166.4</v>
      </c>
      <c r="BI219" s="33">
        <v>158.82</v>
      </c>
      <c r="BJ219" s="33">
        <v>182.62</v>
      </c>
      <c r="BK219" s="30">
        <f t="shared" si="13"/>
        <v>7.5800000000000125</v>
      </c>
      <c r="BL219" s="62">
        <f t="shared" si="14"/>
        <v>4.5552884615384689E-2</v>
      </c>
      <c r="BM219" s="33">
        <v>43.67</v>
      </c>
      <c r="BN219" s="9">
        <v>0</v>
      </c>
      <c r="BO219" s="7" t="s">
        <v>4520</v>
      </c>
      <c r="BP219" s="7" t="s">
        <v>4521</v>
      </c>
      <c r="BQ219" s="7" t="s">
        <v>4101</v>
      </c>
      <c r="BR219" s="7" t="s">
        <v>504</v>
      </c>
      <c r="BS219" s="7" t="s">
        <v>4187</v>
      </c>
      <c r="BT219" s="7" t="s">
        <v>4522</v>
      </c>
      <c r="BU219" s="7" t="s">
        <v>4523</v>
      </c>
      <c r="BV219" s="7" t="s">
        <v>4524</v>
      </c>
      <c r="BW219" s="7" t="s">
        <v>4525</v>
      </c>
      <c r="BX219" s="7" t="s">
        <v>4138</v>
      </c>
      <c r="BY219" s="7">
        <v>0</v>
      </c>
      <c r="BZ219" s="7">
        <v>0</v>
      </c>
      <c r="CA219" s="7">
        <v>0</v>
      </c>
      <c r="CB219" s="7">
        <v>0</v>
      </c>
      <c r="CC219" s="7">
        <v>0</v>
      </c>
      <c r="CD219" s="9">
        <v>0</v>
      </c>
    </row>
    <row r="220" spans="1:82" hidden="1" x14ac:dyDescent="0.25">
      <c r="A220" s="73" t="s">
        <v>3228</v>
      </c>
      <c r="B220" s="7" t="s">
        <v>2271</v>
      </c>
      <c r="C220" s="7" t="s">
        <v>2272</v>
      </c>
      <c r="D220" s="7" t="s">
        <v>3229</v>
      </c>
      <c r="E220" s="7" t="s">
        <v>3229</v>
      </c>
      <c r="F220" s="7" t="s">
        <v>64</v>
      </c>
      <c r="G220" s="7" t="s">
        <v>3229</v>
      </c>
      <c r="H220" s="7" t="s">
        <v>3223</v>
      </c>
      <c r="I220" s="7" t="s">
        <v>2274</v>
      </c>
      <c r="J220" s="7" t="s">
        <v>3224</v>
      </c>
      <c r="K220" s="7">
        <v>196.2</v>
      </c>
      <c r="L220" s="7" t="s">
        <v>67</v>
      </c>
      <c r="M220" s="7" t="s">
        <v>68</v>
      </c>
      <c r="N220" s="7" t="s">
        <v>69</v>
      </c>
      <c r="O220" s="8">
        <v>41663</v>
      </c>
      <c r="P220" s="8">
        <v>45292</v>
      </c>
      <c r="Q220" s="7" t="s">
        <v>70</v>
      </c>
      <c r="R220" s="8">
        <v>45231</v>
      </c>
      <c r="S220" s="7" t="s">
        <v>91</v>
      </c>
      <c r="T220" s="7" t="s">
        <v>514</v>
      </c>
      <c r="U220" s="7" t="s">
        <v>73</v>
      </c>
      <c r="V220" s="7" t="s">
        <v>73</v>
      </c>
      <c r="W220" s="7" t="s">
        <v>1750</v>
      </c>
      <c r="X220" s="7" t="s">
        <v>106</v>
      </c>
      <c r="Y220" s="7" t="s">
        <v>2276</v>
      </c>
      <c r="Z220" s="7" t="s">
        <v>3230</v>
      </c>
      <c r="AA220" s="7" t="s">
        <v>78</v>
      </c>
      <c r="AB220" s="8"/>
      <c r="AC220" s="8"/>
      <c r="AD220" s="7"/>
      <c r="AE220" s="7" t="s">
        <v>78</v>
      </c>
      <c r="AF220" s="7" t="s">
        <v>78</v>
      </c>
      <c r="AG220" s="8"/>
      <c r="AH220" s="7" t="s">
        <v>78</v>
      </c>
      <c r="AI220" s="7" t="s">
        <v>78</v>
      </c>
      <c r="AJ220" s="7" t="b">
        <v>0</v>
      </c>
      <c r="AK220" s="7" t="s">
        <v>3231</v>
      </c>
      <c r="AL220" s="7" t="b">
        <v>0</v>
      </c>
      <c r="AM220" s="7" t="b">
        <v>0</v>
      </c>
      <c r="AN220" s="7" t="b">
        <v>0</v>
      </c>
      <c r="AO220" s="7" t="b">
        <v>0</v>
      </c>
      <c r="AP220" s="7" t="b">
        <v>0</v>
      </c>
      <c r="AQ220" s="7" t="s">
        <v>96</v>
      </c>
      <c r="AR220" s="7" t="b">
        <v>0</v>
      </c>
      <c r="AS220" s="7" t="s">
        <v>3232</v>
      </c>
      <c r="AT220" s="7" t="s">
        <v>78</v>
      </c>
      <c r="AU220" s="7" t="s">
        <v>78</v>
      </c>
      <c r="AV220" s="8">
        <v>41677</v>
      </c>
      <c r="AW220" s="7" t="s">
        <v>85</v>
      </c>
      <c r="AX220" s="7" t="s">
        <v>86</v>
      </c>
      <c r="AY220" s="7" t="s">
        <v>87</v>
      </c>
      <c r="AZ220" s="7" t="b">
        <v>0</v>
      </c>
      <c r="BA220" s="7">
        <v>0</v>
      </c>
      <c r="BB220" s="7">
        <v>0</v>
      </c>
      <c r="BC220" s="33"/>
      <c r="BD220" s="7">
        <v>0</v>
      </c>
      <c r="BE220" s="33"/>
      <c r="BF220" s="55">
        <v>0</v>
      </c>
      <c r="BG220" s="33">
        <v>0</v>
      </c>
      <c r="BH220" s="33">
        <v>196.2</v>
      </c>
      <c r="BI220" s="33">
        <v>193.74</v>
      </c>
      <c r="BJ220" s="33">
        <v>209.7</v>
      </c>
      <c r="BK220" s="30">
        <f t="shared" si="13"/>
        <v>2.4599999999999795</v>
      </c>
      <c r="BL220" s="62">
        <f t="shared" si="14"/>
        <v>1.2538226299694087E-2</v>
      </c>
      <c r="BM220" s="33">
        <v>67.8</v>
      </c>
      <c r="BN220" s="9">
        <v>0</v>
      </c>
      <c r="BO220" s="11" t="s">
        <v>4796</v>
      </c>
      <c r="BP220" s="11" t="s">
        <v>4797</v>
      </c>
      <c r="BQ220" s="11" t="s">
        <v>4724</v>
      </c>
      <c r="BR220" s="11" t="s">
        <v>4798</v>
      </c>
      <c r="BS220" s="11" t="s">
        <v>4799</v>
      </c>
      <c r="BT220" s="11" t="s">
        <v>4110</v>
      </c>
      <c r="BU220" s="11" t="s">
        <v>4800</v>
      </c>
      <c r="BV220" s="11" t="s">
        <v>4801</v>
      </c>
      <c r="BW220" s="11" t="s">
        <v>4802</v>
      </c>
      <c r="BX220" s="11" t="s">
        <v>4265</v>
      </c>
      <c r="BY220" s="11">
        <v>0</v>
      </c>
      <c r="BZ220" s="11">
        <v>0</v>
      </c>
      <c r="CA220" s="11">
        <v>0</v>
      </c>
      <c r="CB220" s="11">
        <v>0</v>
      </c>
      <c r="CC220" s="11">
        <v>0</v>
      </c>
      <c r="CD220" s="13">
        <v>0</v>
      </c>
    </row>
    <row r="221" spans="1:82" hidden="1" x14ac:dyDescent="0.25">
      <c r="A221" s="73" t="s">
        <v>2603</v>
      </c>
      <c r="B221" s="7" t="s">
        <v>244</v>
      </c>
      <c r="C221" s="7" t="s">
        <v>245</v>
      </c>
      <c r="D221" s="7" t="s">
        <v>2604</v>
      </c>
      <c r="E221" s="7" t="s">
        <v>2604</v>
      </c>
      <c r="F221" s="7" t="s">
        <v>247</v>
      </c>
      <c r="G221" s="7" t="s">
        <v>2604</v>
      </c>
      <c r="H221" s="7" t="s">
        <v>2330</v>
      </c>
      <c r="I221" s="7" t="s">
        <v>248</v>
      </c>
      <c r="J221" s="7" t="s">
        <v>2605</v>
      </c>
      <c r="K221" s="7">
        <v>474.26</v>
      </c>
      <c r="L221" s="7" t="s">
        <v>67</v>
      </c>
      <c r="M221" s="7" t="s">
        <v>68</v>
      </c>
      <c r="N221" s="7" t="s">
        <v>69</v>
      </c>
      <c r="O221" s="8">
        <v>43626.426736111112</v>
      </c>
      <c r="P221" s="8">
        <v>45453</v>
      </c>
      <c r="Q221" s="7" t="s">
        <v>70</v>
      </c>
      <c r="R221" s="8">
        <v>45453</v>
      </c>
      <c r="S221" s="7" t="s">
        <v>71</v>
      </c>
      <c r="T221" s="7" t="s">
        <v>104</v>
      </c>
      <c r="U221" s="7" t="s">
        <v>73</v>
      </c>
      <c r="V221" s="7" t="s">
        <v>73</v>
      </c>
      <c r="W221" s="7" t="s">
        <v>151</v>
      </c>
      <c r="X221" s="7" t="s">
        <v>250</v>
      </c>
      <c r="Y221" s="7" t="s">
        <v>251</v>
      </c>
      <c r="Z221" s="7" t="s">
        <v>2606</v>
      </c>
      <c r="AA221" s="7" t="s">
        <v>78</v>
      </c>
      <c r="AB221" s="7"/>
      <c r="AC221" s="8"/>
      <c r="AD221" s="7" t="s">
        <v>2607</v>
      </c>
      <c r="AE221" s="7" t="s">
        <v>80</v>
      </c>
      <c r="AF221" s="7" t="s">
        <v>2608</v>
      </c>
      <c r="AG221" s="8">
        <v>44685</v>
      </c>
      <c r="AH221" s="7" t="s">
        <v>2609</v>
      </c>
      <c r="AI221" s="7" t="s">
        <v>78</v>
      </c>
      <c r="AJ221" s="7" t="b">
        <v>0</v>
      </c>
      <c r="AK221" s="7" t="s">
        <v>2610</v>
      </c>
      <c r="AL221" s="7" t="b">
        <v>0</v>
      </c>
      <c r="AM221" s="7" t="b">
        <v>0</v>
      </c>
      <c r="AN221" s="7" t="b">
        <v>0</v>
      </c>
      <c r="AO221" s="7" t="b">
        <v>0</v>
      </c>
      <c r="AP221" s="7" t="b">
        <v>0</v>
      </c>
      <c r="AQ221" s="7" t="s">
        <v>84</v>
      </c>
      <c r="AR221" s="7" t="b">
        <v>0</v>
      </c>
      <c r="AS221" s="7" t="s">
        <v>2437</v>
      </c>
      <c r="AT221" s="7" t="s">
        <v>78</v>
      </c>
      <c r="AU221" s="7" t="s">
        <v>78</v>
      </c>
      <c r="AV221" s="8">
        <v>43546</v>
      </c>
      <c r="AW221" s="7" t="s">
        <v>85</v>
      </c>
      <c r="AX221" s="7" t="s">
        <v>86</v>
      </c>
      <c r="AY221" s="7" t="s">
        <v>87</v>
      </c>
      <c r="AZ221" s="7" t="b">
        <v>0</v>
      </c>
      <c r="BA221" s="7">
        <v>0</v>
      </c>
      <c r="BB221" s="7">
        <v>0</v>
      </c>
      <c r="BC221" s="33"/>
      <c r="BD221" s="7">
        <v>0</v>
      </c>
      <c r="BE221" s="33"/>
      <c r="BF221" s="55">
        <v>0</v>
      </c>
      <c r="BG221" s="33">
        <v>0</v>
      </c>
      <c r="BH221" s="33">
        <v>474.26</v>
      </c>
      <c r="BI221" s="33">
        <v>474.26</v>
      </c>
      <c r="BJ221" s="33">
        <v>567.41999999999996</v>
      </c>
      <c r="BK221" s="30">
        <f t="shared" si="13"/>
        <v>0</v>
      </c>
      <c r="BL221" s="62">
        <f t="shared" si="14"/>
        <v>0</v>
      </c>
      <c r="BM221" s="33">
        <v>118.56</v>
      </c>
      <c r="BN221" s="9">
        <v>0</v>
      </c>
      <c r="BO221" s="7" t="s">
        <v>5975</v>
      </c>
      <c r="BP221" s="7" t="s">
        <v>5976</v>
      </c>
      <c r="BQ221" s="7" t="s">
        <v>4101</v>
      </c>
      <c r="BR221" s="7" t="s">
        <v>504</v>
      </c>
      <c r="BS221" s="7" t="s">
        <v>4223</v>
      </c>
      <c r="BT221" s="7" t="s">
        <v>5977</v>
      </c>
      <c r="BU221" s="7" t="s">
        <v>5978</v>
      </c>
      <c r="BV221" s="7" t="s">
        <v>5979</v>
      </c>
      <c r="BW221" s="7" t="s">
        <v>5980</v>
      </c>
      <c r="BX221" s="7" t="s">
        <v>4138</v>
      </c>
      <c r="BY221" s="7">
        <v>0</v>
      </c>
      <c r="BZ221" s="7">
        <v>0</v>
      </c>
      <c r="CA221" s="7">
        <v>0</v>
      </c>
      <c r="CB221" s="7">
        <v>0</v>
      </c>
      <c r="CC221" s="7">
        <v>0</v>
      </c>
      <c r="CD221" s="9">
        <v>0</v>
      </c>
    </row>
    <row r="222" spans="1:82" hidden="1" x14ac:dyDescent="0.25">
      <c r="A222" s="72" t="s">
        <v>1701</v>
      </c>
      <c r="B222" s="11" t="s">
        <v>1395</v>
      </c>
      <c r="C222" s="11" t="s">
        <v>1396</v>
      </c>
      <c r="D222" s="11" t="s">
        <v>1702</v>
      </c>
      <c r="E222" s="11" t="s">
        <v>1702</v>
      </c>
      <c r="F222" s="11" t="s">
        <v>64</v>
      </c>
      <c r="G222" s="11" t="s">
        <v>1702</v>
      </c>
      <c r="H222" s="11" t="s">
        <v>281</v>
      </c>
      <c r="I222" s="11" t="s">
        <v>1397</v>
      </c>
      <c r="J222" s="11" t="s">
        <v>1406</v>
      </c>
      <c r="K222" s="11">
        <v>217.09</v>
      </c>
      <c r="L222" s="11" t="s">
        <v>67</v>
      </c>
      <c r="M222" s="11" t="s">
        <v>68</v>
      </c>
      <c r="N222" s="11" t="s">
        <v>69</v>
      </c>
      <c r="O222" s="12">
        <v>43509</v>
      </c>
      <c r="P222" s="12">
        <v>45335.443923611114</v>
      </c>
      <c r="Q222" s="11" t="s">
        <v>70</v>
      </c>
      <c r="R222" s="12">
        <v>45335</v>
      </c>
      <c r="S222" s="11" t="s">
        <v>71</v>
      </c>
      <c r="T222" s="11" t="s">
        <v>104</v>
      </c>
      <c r="U222" s="11" t="s">
        <v>73</v>
      </c>
      <c r="V222" s="11" t="s">
        <v>73</v>
      </c>
      <c r="W222" s="11" t="s">
        <v>287</v>
      </c>
      <c r="X222" s="11" t="s">
        <v>106</v>
      </c>
      <c r="Y222" s="11" t="s">
        <v>1398</v>
      </c>
      <c r="Z222" s="11" t="s">
        <v>1703</v>
      </c>
      <c r="AA222" s="11" t="s">
        <v>78</v>
      </c>
      <c r="AB222" s="12"/>
      <c r="AC222" s="12"/>
      <c r="AD222" s="11"/>
      <c r="AE222" s="11" t="s">
        <v>78</v>
      </c>
      <c r="AF222" s="11" t="s">
        <v>78</v>
      </c>
      <c r="AG222" s="12"/>
      <c r="AH222" s="11" t="s">
        <v>1704</v>
      </c>
      <c r="AI222" s="11" t="s">
        <v>78</v>
      </c>
      <c r="AJ222" s="11" t="b">
        <v>0</v>
      </c>
      <c r="AK222" s="11" t="s">
        <v>1705</v>
      </c>
      <c r="AL222" s="11" t="b">
        <v>0</v>
      </c>
      <c r="AM222" s="11" t="b">
        <v>0</v>
      </c>
      <c r="AN222" s="11" t="b">
        <v>0</v>
      </c>
      <c r="AO222" s="11" t="b">
        <v>0</v>
      </c>
      <c r="AP222" s="11" t="b">
        <v>0</v>
      </c>
      <c r="AQ222" s="11" t="s">
        <v>84</v>
      </c>
      <c r="AR222" s="11" t="b">
        <v>0</v>
      </c>
      <c r="AS222" s="11" t="s">
        <v>317</v>
      </c>
      <c r="AT222" s="11" t="s">
        <v>78</v>
      </c>
      <c r="AU222" s="11" t="s">
        <v>78</v>
      </c>
      <c r="AV222" s="12">
        <v>43521</v>
      </c>
      <c r="AW222" s="11" t="s">
        <v>85</v>
      </c>
      <c r="AX222" s="11" t="s">
        <v>86</v>
      </c>
      <c r="AY222" s="11" t="s">
        <v>87</v>
      </c>
      <c r="AZ222" s="11" t="b">
        <v>0</v>
      </c>
      <c r="BA222" s="11">
        <v>4</v>
      </c>
      <c r="BB222" s="11">
        <v>3</v>
      </c>
      <c r="BC222" s="28">
        <v>239.14</v>
      </c>
      <c r="BD222" s="11">
        <v>0</v>
      </c>
      <c r="BE222" s="28"/>
      <c r="BF222" s="54">
        <v>0</v>
      </c>
      <c r="BG222" s="28">
        <v>0</v>
      </c>
      <c r="BH222" s="28">
        <v>217.09</v>
      </c>
      <c r="BI222" s="28">
        <v>217.09</v>
      </c>
      <c r="BJ222" s="28">
        <v>252.58</v>
      </c>
      <c r="BK222" s="30">
        <f t="shared" si="13"/>
        <v>0</v>
      </c>
      <c r="BL222" s="62">
        <f t="shared" si="14"/>
        <v>0</v>
      </c>
      <c r="BM222" s="28">
        <v>59.7</v>
      </c>
      <c r="BN222" s="13">
        <v>0</v>
      </c>
      <c r="BO222" s="11" t="s">
        <v>5948</v>
      </c>
      <c r="BP222" s="11" t="s">
        <v>5949</v>
      </c>
      <c r="BQ222" s="11" t="s">
        <v>4101</v>
      </c>
      <c r="BR222" s="11" t="s">
        <v>504</v>
      </c>
      <c r="BS222" s="11" t="s">
        <v>4203</v>
      </c>
      <c r="BT222" s="11" t="s">
        <v>4110</v>
      </c>
      <c r="BU222" s="11" t="s">
        <v>5950</v>
      </c>
      <c r="BV222" s="11" t="s">
        <v>5951</v>
      </c>
      <c r="BW222" s="11" t="s">
        <v>5952</v>
      </c>
      <c r="BX222" s="11" t="s">
        <v>4138</v>
      </c>
      <c r="BY222" s="11">
        <v>0</v>
      </c>
      <c r="BZ222" s="11">
        <v>0</v>
      </c>
      <c r="CA222" s="11">
        <v>0</v>
      </c>
      <c r="CB222" s="11">
        <v>0</v>
      </c>
      <c r="CC222" s="11">
        <v>0</v>
      </c>
      <c r="CD222" s="13">
        <v>0</v>
      </c>
    </row>
    <row r="223" spans="1:82" hidden="1" x14ac:dyDescent="0.25">
      <c r="A223" s="73" t="s">
        <v>1634</v>
      </c>
      <c r="B223" s="7" t="s">
        <v>1635</v>
      </c>
      <c r="C223" s="7" t="s">
        <v>1636</v>
      </c>
      <c r="D223" s="7" t="s">
        <v>701</v>
      </c>
      <c r="E223" s="7" t="s">
        <v>701</v>
      </c>
      <c r="F223" s="7" t="s">
        <v>64</v>
      </c>
      <c r="G223" s="7" t="s">
        <v>701</v>
      </c>
      <c r="H223" s="7" t="s">
        <v>65</v>
      </c>
      <c r="I223" s="7" t="s">
        <v>1637</v>
      </c>
      <c r="J223" s="7"/>
      <c r="K223" s="7">
        <v>64.05</v>
      </c>
      <c r="L223" s="7" t="s">
        <v>67</v>
      </c>
      <c r="M223" s="7" t="s">
        <v>68</v>
      </c>
      <c r="N223" s="7" t="s">
        <v>69</v>
      </c>
      <c r="O223" s="8">
        <v>43433.732048611113</v>
      </c>
      <c r="P223" s="8">
        <v>45259.732048611113</v>
      </c>
      <c r="Q223" s="7" t="s">
        <v>70</v>
      </c>
      <c r="R223" s="8">
        <v>45258</v>
      </c>
      <c r="S223" s="7" t="s">
        <v>71</v>
      </c>
      <c r="T223" s="7" t="s">
        <v>104</v>
      </c>
      <c r="U223" s="7" t="s">
        <v>73</v>
      </c>
      <c r="V223" s="7" t="s">
        <v>73</v>
      </c>
      <c r="W223" s="7" t="s">
        <v>74</v>
      </c>
      <c r="X223" s="7" t="s">
        <v>106</v>
      </c>
      <c r="Y223" s="7" t="s">
        <v>1638</v>
      </c>
      <c r="Z223" s="7" t="s">
        <v>1639</v>
      </c>
      <c r="AA223" s="7" t="s">
        <v>78</v>
      </c>
      <c r="AB223" s="8"/>
      <c r="AC223" s="8"/>
      <c r="AD223" s="7"/>
      <c r="AE223" s="7" t="s">
        <v>78</v>
      </c>
      <c r="AF223" s="7" t="s">
        <v>78</v>
      </c>
      <c r="AG223" s="8"/>
      <c r="AH223" s="7" t="s">
        <v>78</v>
      </c>
      <c r="AI223" s="7" t="s">
        <v>78</v>
      </c>
      <c r="AJ223" s="7" t="b">
        <v>0</v>
      </c>
      <c r="AK223" s="7" t="s">
        <v>1640</v>
      </c>
      <c r="AL223" s="7" t="b">
        <v>0</v>
      </c>
      <c r="AM223" s="7" t="b">
        <v>0</v>
      </c>
      <c r="AN223" s="7" t="b">
        <v>0</v>
      </c>
      <c r="AO223" s="7" t="b">
        <v>0</v>
      </c>
      <c r="AP223" s="7" t="b">
        <v>0</v>
      </c>
      <c r="AQ223" s="7" t="s">
        <v>84</v>
      </c>
      <c r="AR223" s="7" t="b">
        <v>0</v>
      </c>
      <c r="AS223" s="7" t="s">
        <v>78</v>
      </c>
      <c r="AT223" s="7" t="s">
        <v>78</v>
      </c>
      <c r="AU223" s="7" t="s">
        <v>78</v>
      </c>
      <c r="AV223" s="8">
        <v>43434</v>
      </c>
      <c r="AW223" s="7" t="s">
        <v>85</v>
      </c>
      <c r="AX223" s="7" t="s">
        <v>86</v>
      </c>
      <c r="AY223" s="7" t="s">
        <v>87</v>
      </c>
      <c r="AZ223" s="7" t="b">
        <v>0</v>
      </c>
      <c r="BA223" s="7">
        <v>0</v>
      </c>
      <c r="BB223" s="7">
        <v>0</v>
      </c>
      <c r="BC223" s="33"/>
      <c r="BD223" s="7">
        <v>0</v>
      </c>
      <c r="BE223" s="33"/>
      <c r="BF223" s="55">
        <v>0</v>
      </c>
      <c r="BG223" s="33">
        <v>0</v>
      </c>
      <c r="BH223" s="33">
        <v>64.05</v>
      </c>
      <c r="BI223" s="33">
        <v>64.05</v>
      </c>
      <c r="BJ223" s="33">
        <v>70.86</v>
      </c>
      <c r="BK223" s="30">
        <f t="shared" si="13"/>
        <v>0</v>
      </c>
      <c r="BL223" s="62">
        <f t="shared" si="14"/>
        <v>0</v>
      </c>
      <c r="BM223" s="33">
        <v>9.61</v>
      </c>
      <c r="BN223" s="9">
        <v>0</v>
      </c>
      <c r="BO223" s="7" t="s">
        <v>5886</v>
      </c>
      <c r="BP223" s="7" t="s">
        <v>5887</v>
      </c>
      <c r="BQ223" s="7" t="s">
        <v>4101</v>
      </c>
      <c r="BR223" s="7" t="s">
        <v>504</v>
      </c>
      <c r="BS223" s="7" t="s">
        <v>4203</v>
      </c>
      <c r="BT223" s="7" t="s">
        <v>5888</v>
      </c>
      <c r="BU223" s="7" t="s">
        <v>5889</v>
      </c>
      <c r="BV223" s="7" t="s">
        <v>5890</v>
      </c>
      <c r="BW223" s="7" t="s">
        <v>5891</v>
      </c>
      <c r="BX223" s="7" t="s">
        <v>4130</v>
      </c>
      <c r="BY223" s="7">
        <v>0</v>
      </c>
      <c r="BZ223" s="7">
        <v>0</v>
      </c>
      <c r="CA223" s="7">
        <v>0</v>
      </c>
      <c r="CB223" s="7">
        <v>0</v>
      </c>
      <c r="CC223" s="7">
        <v>0</v>
      </c>
      <c r="CD223" s="9">
        <v>0</v>
      </c>
    </row>
    <row r="224" spans="1:82" hidden="1" x14ac:dyDescent="0.25">
      <c r="A224" s="72" t="s">
        <v>923</v>
      </c>
      <c r="B224" s="11" t="s">
        <v>61</v>
      </c>
      <c r="C224" s="11" t="s">
        <v>62</v>
      </c>
      <c r="D224" s="11" t="s">
        <v>924</v>
      </c>
      <c r="E224" s="11" t="s">
        <v>924</v>
      </c>
      <c r="F224" s="11" t="s">
        <v>64</v>
      </c>
      <c r="G224" s="11" t="s">
        <v>924</v>
      </c>
      <c r="H224" s="11" t="s">
        <v>281</v>
      </c>
      <c r="I224" s="11" t="s">
        <v>66</v>
      </c>
      <c r="J224" s="11" t="s">
        <v>282</v>
      </c>
      <c r="K224" s="11">
        <v>353.58</v>
      </c>
      <c r="L224" s="11" t="s">
        <v>67</v>
      </c>
      <c r="M224" s="11" t="s">
        <v>68</v>
      </c>
      <c r="N224" s="11" t="s">
        <v>69</v>
      </c>
      <c r="O224" s="12">
        <v>45016.471342592595</v>
      </c>
      <c r="P224" s="12">
        <v>45382.446203703701</v>
      </c>
      <c r="Q224" s="11" t="s">
        <v>70</v>
      </c>
      <c r="R224" s="12">
        <v>45382</v>
      </c>
      <c r="S224" s="11" t="s">
        <v>71</v>
      </c>
      <c r="T224" s="11" t="s">
        <v>72</v>
      </c>
      <c r="U224" s="11" t="s">
        <v>73</v>
      </c>
      <c r="V224" s="11" t="s">
        <v>73</v>
      </c>
      <c r="W224" s="11" t="s">
        <v>74</v>
      </c>
      <c r="X224" s="11" t="s">
        <v>75</v>
      </c>
      <c r="Y224" s="11" t="s">
        <v>122</v>
      </c>
      <c r="Z224" s="11" t="s">
        <v>925</v>
      </c>
      <c r="AA224" s="11" t="s">
        <v>78</v>
      </c>
      <c r="AB224" s="12"/>
      <c r="AC224" s="12"/>
      <c r="AD224" s="11"/>
      <c r="AE224" s="11" t="s">
        <v>78</v>
      </c>
      <c r="AF224" s="11" t="s">
        <v>78</v>
      </c>
      <c r="AG224" s="12"/>
      <c r="AH224" s="11" t="s">
        <v>926</v>
      </c>
      <c r="AI224" s="11" t="s">
        <v>78</v>
      </c>
      <c r="AJ224" s="11" t="b">
        <v>0</v>
      </c>
      <c r="AK224" s="11" t="s">
        <v>927</v>
      </c>
      <c r="AL224" s="11" t="b">
        <v>0</v>
      </c>
      <c r="AM224" s="11" t="b">
        <v>0</v>
      </c>
      <c r="AN224" s="11" t="b">
        <v>0</v>
      </c>
      <c r="AO224" s="11" t="b">
        <v>0</v>
      </c>
      <c r="AP224" s="11" t="b">
        <v>0</v>
      </c>
      <c r="AQ224" s="11" t="s">
        <v>84</v>
      </c>
      <c r="AR224" s="11" t="b">
        <v>0</v>
      </c>
      <c r="AS224" s="11" t="s">
        <v>710</v>
      </c>
      <c r="AT224" s="11" t="s">
        <v>78</v>
      </c>
      <c r="AU224" s="11" t="s">
        <v>78</v>
      </c>
      <c r="AV224" s="12">
        <v>44999</v>
      </c>
      <c r="AW224" s="11" t="s">
        <v>85</v>
      </c>
      <c r="AX224" s="11" t="s">
        <v>86</v>
      </c>
      <c r="AY224" s="11" t="s">
        <v>87</v>
      </c>
      <c r="AZ224" s="11" t="b">
        <v>0</v>
      </c>
      <c r="BA224" s="11">
        <v>0</v>
      </c>
      <c r="BB224" s="11">
        <v>0</v>
      </c>
      <c r="BC224" s="28"/>
      <c r="BD224" s="11">
        <v>0</v>
      </c>
      <c r="BE224" s="28"/>
      <c r="BF224" s="54">
        <v>0</v>
      </c>
      <c r="BG224" s="28">
        <v>0</v>
      </c>
      <c r="BH224" s="28">
        <v>353.58</v>
      </c>
      <c r="BI224" s="28">
        <v>176.79</v>
      </c>
      <c r="BJ224" s="28">
        <v>193.91</v>
      </c>
      <c r="BK224" s="30">
        <f t="shared" si="13"/>
        <v>176.79</v>
      </c>
      <c r="BL224" s="63">
        <f t="shared" si="14"/>
        <v>0.5</v>
      </c>
      <c r="BM224" s="28">
        <v>42.42</v>
      </c>
      <c r="BN224" s="13">
        <v>0</v>
      </c>
      <c r="BO224" s="7" t="s">
        <v>6857</v>
      </c>
      <c r="BP224" s="7" t="s">
        <v>6858</v>
      </c>
      <c r="BQ224" s="7" t="s">
        <v>4393</v>
      </c>
      <c r="BR224" s="7" t="s">
        <v>3889</v>
      </c>
      <c r="BS224" s="7" t="s">
        <v>5669</v>
      </c>
      <c r="BT224" s="7" t="s">
        <v>6859</v>
      </c>
      <c r="BU224" s="7" t="s">
        <v>4330</v>
      </c>
      <c r="BV224" s="7" t="s">
        <v>5671</v>
      </c>
      <c r="BW224" s="7" t="s">
        <v>6860</v>
      </c>
      <c r="BX224" s="7" t="s">
        <v>4130</v>
      </c>
      <c r="BY224" s="7">
        <v>0</v>
      </c>
      <c r="BZ224" s="7">
        <v>0</v>
      </c>
      <c r="CA224" s="7">
        <v>0</v>
      </c>
      <c r="CB224" s="7">
        <v>0</v>
      </c>
      <c r="CC224" s="7">
        <v>0</v>
      </c>
      <c r="CD224" s="9">
        <v>0</v>
      </c>
    </row>
    <row r="225" spans="1:82" hidden="1" x14ac:dyDescent="0.25">
      <c r="A225" s="73" t="s">
        <v>2859</v>
      </c>
      <c r="B225" s="7" t="s">
        <v>1395</v>
      </c>
      <c r="C225" s="7" t="s">
        <v>1396</v>
      </c>
      <c r="D225" s="7" t="s">
        <v>2860</v>
      </c>
      <c r="E225" s="7" t="s">
        <v>2860</v>
      </c>
      <c r="F225" s="7" t="s">
        <v>64</v>
      </c>
      <c r="G225" s="7" t="s">
        <v>2860</v>
      </c>
      <c r="H225" s="7" t="s">
        <v>2330</v>
      </c>
      <c r="I225" s="7" t="s">
        <v>1397</v>
      </c>
      <c r="J225" s="7" t="s">
        <v>2691</v>
      </c>
      <c r="K225" s="7">
        <v>195.44</v>
      </c>
      <c r="L225" s="7" t="s">
        <v>67</v>
      </c>
      <c r="M225" s="7" t="s">
        <v>68</v>
      </c>
      <c r="N225" s="7" t="s">
        <v>69</v>
      </c>
      <c r="O225" s="8">
        <v>43217.434895833336</v>
      </c>
      <c r="P225" s="8">
        <v>45409</v>
      </c>
      <c r="Q225" s="7" t="s">
        <v>70</v>
      </c>
      <c r="R225" s="8">
        <v>45318</v>
      </c>
      <c r="S225" s="7" t="s">
        <v>71</v>
      </c>
      <c r="T225" s="7" t="s">
        <v>1223</v>
      </c>
      <c r="U225" s="7" t="s">
        <v>73</v>
      </c>
      <c r="V225" s="7" t="s">
        <v>73</v>
      </c>
      <c r="W225" s="7" t="s">
        <v>287</v>
      </c>
      <c r="X225" s="7" t="s">
        <v>106</v>
      </c>
      <c r="Y225" s="7" t="s">
        <v>1398</v>
      </c>
      <c r="Z225" s="7" t="s">
        <v>2861</v>
      </c>
      <c r="AA225" s="7" t="s">
        <v>78</v>
      </c>
      <c r="AB225" s="8"/>
      <c r="AC225" s="8"/>
      <c r="AD225" s="7"/>
      <c r="AE225" s="7" t="s">
        <v>78</v>
      </c>
      <c r="AF225" s="7" t="s">
        <v>78</v>
      </c>
      <c r="AG225" s="8"/>
      <c r="AH225" s="7" t="s">
        <v>2862</v>
      </c>
      <c r="AI225" s="7" t="s">
        <v>78</v>
      </c>
      <c r="AJ225" s="7" t="b">
        <v>0</v>
      </c>
      <c r="AK225" s="7" t="s">
        <v>2863</v>
      </c>
      <c r="AL225" s="7" t="b">
        <v>0</v>
      </c>
      <c r="AM225" s="7" t="b">
        <v>0</v>
      </c>
      <c r="AN225" s="7" t="b">
        <v>0</v>
      </c>
      <c r="AO225" s="7" t="b">
        <v>0</v>
      </c>
      <c r="AP225" s="7" t="b">
        <v>0</v>
      </c>
      <c r="AQ225" s="7" t="s">
        <v>84</v>
      </c>
      <c r="AR225" s="7" t="b">
        <v>0</v>
      </c>
      <c r="AS225" s="7" t="s">
        <v>1700</v>
      </c>
      <c r="AT225" s="7" t="s">
        <v>78</v>
      </c>
      <c r="AU225" s="7" t="s">
        <v>78</v>
      </c>
      <c r="AV225" s="8">
        <v>43213</v>
      </c>
      <c r="AW225" s="7" t="s">
        <v>85</v>
      </c>
      <c r="AX225" s="7" t="s">
        <v>86</v>
      </c>
      <c r="AY225" s="7" t="s">
        <v>87</v>
      </c>
      <c r="AZ225" s="7" t="b">
        <v>0</v>
      </c>
      <c r="BA225" s="7">
        <v>1</v>
      </c>
      <c r="BB225" s="7">
        <v>1</v>
      </c>
      <c r="BC225" s="33">
        <v>139.84</v>
      </c>
      <c r="BD225" s="7">
        <v>0</v>
      </c>
      <c r="BE225" s="33"/>
      <c r="BF225" s="55">
        <v>0</v>
      </c>
      <c r="BG225" s="33">
        <v>0</v>
      </c>
      <c r="BH225" s="33">
        <v>195.44</v>
      </c>
      <c r="BI225" s="33">
        <v>188.2</v>
      </c>
      <c r="BJ225" s="33">
        <v>224.36</v>
      </c>
      <c r="BK225" s="30">
        <f t="shared" si="13"/>
        <v>7.2400000000000091</v>
      </c>
      <c r="BL225" s="62">
        <f t="shared" si="14"/>
        <v>3.7044617273843679E-2</v>
      </c>
      <c r="BM225" s="33">
        <v>47.08</v>
      </c>
      <c r="BN225" s="9">
        <v>0</v>
      </c>
      <c r="BO225" s="11" t="s">
        <v>5706</v>
      </c>
      <c r="BP225" s="11" t="s">
        <v>5707</v>
      </c>
      <c r="BQ225" s="11" t="s">
        <v>4101</v>
      </c>
      <c r="BR225" s="11" t="s">
        <v>504</v>
      </c>
      <c r="BS225" s="11" t="s">
        <v>4133</v>
      </c>
      <c r="BT225" s="11" t="s">
        <v>5708</v>
      </c>
      <c r="BU225" s="11" t="s">
        <v>5709</v>
      </c>
      <c r="BV225" s="11" t="s">
        <v>5710</v>
      </c>
      <c r="BW225" s="11" t="s">
        <v>5711</v>
      </c>
      <c r="BX225" s="11" t="s">
        <v>4130</v>
      </c>
      <c r="BY225" s="11">
        <v>0</v>
      </c>
      <c r="BZ225" s="11">
        <v>0</v>
      </c>
      <c r="CA225" s="11">
        <v>0</v>
      </c>
      <c r="CB225" s="11">
        <v>0</v>
      </c>
      <c r="CC225" s="11">
        <v>0</v>
      </c>
      <c r="CD225" s="13">
        <v>0</v>
      </c>
    </row>
    <row r="226" spans="1:82" hidden="1" x14ac:dyDescent="0.25">
      <c r="A226" s="73" t="s">
        <v>3345</v>
      </c>
      <c r="B226" s="7" t="s">
        <v>2271</v>
      </c>
      <c r="C226" s="7" t="s">
        <v>2272</v>
      </c>
      <c r="D226" s="7" t="s">
        <v>2860</v>
      </c>
      <c r="E226" s="7" t="s">
        <v>2860</v>
      </c>
      <c r="F226" s="7" t="s">
        <v>64</v>
      </c>
      <c r="G226" s="7" t="s">
        <v>2860</v>
      </c>
      <c r="H226" s="7" t="s">
        <v>2330</v>
      </c>
      <c r="I226" s="7" t="s">
        <v>2274</v>
      </c>
      <c r="J226" s="7" t="s">
        <v>3318</v>
      </c>
      <c r="K226" s="7">
        <v>451.92</v>
      </c>
      <c r="L226" s="7" t="s">
        <v>67</v>
      </c>
      <c r="M226" s="7" t="s">
        <v>68</v>
      </c>
      <c r="N226" s="7" t="s">
        <v>69</v>
      </c>
      <c r="O226" s="8">
        <v>43306.556666666664</v>
      </c>
      <c r="P226" s="8">
        <v>45498.528078703705</v>
      </c>
      <c r="Q226" s="7" t="s">
        <v>70</v>
      </c>
      <c r="R226" s="8">
        <v>45255</v>
      </c>
      <c r="S226" s="7" t="s">
        <v>71</v>
      </c>
      <c r="T226" s="7" t="s">
        <v>514</v>
      </c>
      <c r="U226" s="7" t="s">
        <v>73</v>
      </c>
      <c r="V226" s="7" t="s">
        <v>73</v>
      </c>
      <c r="W226" s="7" t="s">
        <v>135</v>
      </c>
      <c r="X226" s="7" t="s">
        <v>106</v>
      </c>
      <c r="Y226" s="7" t="s">
        <v>2276</v>
      </c>
      <c r="Z226" s="7" t="s">
        <v>3346</v>
      </c>
      <c r="AA226" s="7" t="s">
        <v>78</v>
      </c>
      <c r="AB226" s="8"/>
      <c r="AC226" s="8"/>
      <c r="AD226" s="7"/>
      <c r="AE226" s="7" t="s">
        <v>78</v>
      </c>
      <c r="AF226" s="7" t="s">
        <v>78</v>
      </c>
      <c r="AG226" s="8"/>
      <c r="AH226" s="7" t="s">
        <v>3347</v>
      </c>
      <c r="AI226" s="7" t="s">
        <v>78</v>
      </c>
      <c r="AJ226" s="7" t="b">
        <v>0</v>
      </c>
      <c r="AK226" s="7" t="s">
        <v>3348</v>
      </c>
      <c r="AL226" s="7" t="b">
        <v>0</v>
      </c>
      <c r="AM226" s="7" t="b">
        <v>0</v>
      </c>
      <c r="AN226" s="7" t="b">
        <v>0</v>
      </c>
      <c r="AO226" s="7" t="b">
        <v>0</v>
      </c>
      <c r="AP226" s="7" t="b">
        <v>0</v>
      </c>
      <c r="AQ226" s="7" t="s">
        <v>84</v>
      </c>
      <c r="AR226" s="7" t="b">
        <v>0</v>
      </c>
      <c r="AS226" s="7" t="s">
        <v>1700</v>
      </c>
      <c r="AT226" s="7" t="s">
        <v>78</v>
      </c>
      <c r="AU226" s="7" t="s">
        <v>78</v>
      </c>
      <c r="AV226" s="8">
        <v>43273</v>
      </c>
      <c r="AW226" s="7" t="s">
        <v>85</v>
      </c>
      <c r="AX226" s="7" t="s">
        <v>86</v>
      </c>
      <c r="AY226" s="7" t="s">
        <v>87</v>
      </c>
      <c r="AZ226" s="7" t="b">
        <v>0</v>
      </c>
      <c r="BA226" s="7">
        <v>0</v>
      </c>
      <c r="BB226" s="7">
        <v>0</v>
      </c>
      <c r="BC226" s="33"/>
      <c r="BD226" s="7">
        <v>0</v>
      </c>
      <c r="BE226" s="33"/>
      <c r="BF226" s="55">
        <v>0</v>
      </c>
      <c r="BG226" s="33">
        <v>0</v>
      </c>
      <c r="BH226" s="33">
        <v>451.92</v>
      </c>
      <c r="BI226" s="33">
        <v>366.39</v>
      </c>
      <c r="BJ226" s="33">
        <v>412.25</v>
      </c>
      <c r="BK226" s="30">
        <f t="shared" si="13"/>
        <v>85.53000000000003</v>
      </c>
      <c r="BL226" s="63">
        <f t="shared" si="14"/>
        <v>0.18925916091343606</v>
      </c>
      <c r="BM226" s="33">
        <v>73.28</v>
      </c>
      <c r="BN226" s="9">
        <v>0</v>
      </c>
      <c r="BO226" s="11" t="s">
        <v>5706</v>
      </c>
      <c r="BP226" s="11" t="s">
        <v>5707</v>
      </c>
      <c r="BQ226" s="11" t="s">
        <v>4101</v>
      </c>
      <c r="BR226" s="11" t="s">
        <v>504</v>
      </c>
      <c r="BS226" s="11" t="s">
        <v>4133</v>
      </c>
      <c r="BT226" s="11" t="s">
        <v>5708</v>
      </c>
      <c r="BU226" s="11" t="s">
        <v>5709</v>
      </c>
      <c r="BV226" s="11" t="s">
        <v>5710</v>
      </c>
      <c r="BW226" s="11" t="s">
        <v>5711</v>
      </c>
      <c r="BX226" s="11" t="s">
        <v>4130</v>
      </c>
      <c r="BY226" s="11">
        <v>0</v>
      </c>
      <c r="BZ226" s="11">
        <v>0</v>
      </c>
      <c r="CA226" s="11">
        <v>0</v>
      </c>
      <c r="CB226" s="11">
        <v>0</v>
      </c>
      <c r="CC226" s="11">
        <v>0</v>
      </c>
      <c r="CD226" s="13">
        <v>0</v>
      </c>
    </row>
    <row r="227" spans="1:82" hidden="1" x14ac:dyDescent="0.25">
      <c r="A227" s="73" t="s">
        <v>2825</v>
      </c>
      <c r="B227" s="7" t="s">
        <v>259</v>
      </c>
      <c r="C227" s="7" t="s">
        <v>260</v>
      </c>
      <c r="D227" s="7" t="s">
        <v>2826</v>
      </c>
      <c r="E227" s="7" t="s">
        <v>2826</v>
      </c>
      <c r="F227" s="7" t="s">
        <v>1552</v>
      </c>
      <c r="G227" s="7" t="s">
        <v>2826</v>
      </c>
      <c r="H227" s="7" t="s">
        <v>65</v>
      </c>
      <c r="I227" s="7" t="s">
        <v>2037</v>
      </c>
      <c r="J227" s="7"/>
      <c r="K227" s="7">
        <v>1630.89</v>
      </c>
      <c r="L227" s="7" t="s">
        <v>67</v>
      </c>
      <c r="M227" s="7" t="s">
        <v>68</v>
      </c>
      <c r="N227" s="7" t="s">
        <v>160</v>
      </c>
      <c r="O227" s="8">
        <v>43153.595567129632</v>
      </c>
      <c r="P227" s="8">
        <v>45344.595567129632</v>
      </c>
      <c r="Q227" s="7" t="s">
        <v>70</v>
      </c>
      <c r="R227" s="8">
        <v>45344</v>
      </c>
      <c r="S227" s="7" t="s">
        <v>71</v>
      </c>
      <c r="T227" s="7" t="s">
        <v>104</v>
      </c>
      <c r="U227" s="7" t="s">
        <v>73</v>
      </c>
      <c r="V227" s="7" t="s">
        <v>73</v>
      </c>
      <c r="W227" s="7" t="s">
        <v>105</v>
      </c>
      <c r="X227" s="7" t="s">
        <v>250</v>
      </c>
      <c r="Y227" s="7" t="s">
        <v>2827</v>
      </c>
      <c r="Z227" s="7" t="s">
        <v>2828</v>
      </c>
      <c r="AA227" s="7" t="s">
        <v>2829</v>
      </c>
      <c r="AB227" s="7"/>
      <c r="AC227" s="8"/>
      <c r="AD227" s="7" t="s">
        <v>1679</v>
      </c>
      <c r="AE227" s="7" t="s">
        <v>1680</v>
      </c>
      <c r="AF227" s="7" t="s">
        <v>2830</v>
      </c>
      <c r="AG227" s="8">
        <v>44539</v>
      </c>
      <c r="AH227" s="7" t="s">
        <v>78</v>
      </c>
      <c r="AI227" s="7" t="s">
        <v>78</v>
      </c>
      <c r="AJ227" s="7" t="b">
        <v>0</v>
      </c>
      <c r="AK227" s="7" t="s">
        <v>2831</v>
      </c>
      <c r="AL227" s="7" t="b">
        <v>0</v>
      </c>
      <c r="AM227" s="7" t="b">
        <v>0</v>
      </c>
      <c r="AN227" s="7" t="b">
        <v>0</v>
      </c>
      <c r="AO227" s="7" t="b">
        <v>0</v>
      </c>
      <c r="AP227" s="7" t="b">
        <v>0</v>
      </c>
      <c r="AQ227" s="7" t="s">
        <v>84</v>
      </c>
      <c r="AR227" s="7" t="b">
        <v>0</v>
      </c>
      <c r="AS227" s="7" t="s">
        <v>1905</v>
      </c>
      <c r="AT227" s="7" t="s">
        <v>78</v>
      </c>
      <c r="AU227" s="7" t="s">
        <v>78</v>
      </c>
      <c r="AV227" s="8">
        <v>43179</v>
      </c>
      <c r="AW227" s="7" t="s">
        <v>85</v>
      </c>
      <c r="AX227" s="7" t="s">
        <v>86</v>
      </c>
      <c r="AY227" s="7" t="s">
        <v>87</v>
      </c>
      <c r="AZ227" s="7" t="b">
        <v>0</v>
      </c>
      <c r="BA227" s="7">
        <v>3</v>
      </c>
      <c r="BB227" s="7">
        <v>3</v>
      </c>
      <c r="BC227" s="33">
        <v>7841.59</v>
      </c>
      <c r="BD227" s="7">
        <v>1</v>
      </c>
      <c r="BE227" s="33">
        <v>2689.64</v>
      </c>
      <c r="BF227" s="55">
        <v>1</v>
      </c>
      <c r="BG227" s="33">
        <v>2689.64</v>
      </c>
      <c r="BH227" s="33">
        <v>1630.89</v>
      </c>
      <c r="BI227" s="33">
        <v>1630.89</v>
      </c>
      <c r="BJ227" s="33">
        <v>1959.07</v>
      </c>
      <c r="BK227" s="30">
        <f t="shared" si="13"/>
        <v>0</v>
      </c>
      <c r="BL227" s="62">
        <f t="shared" si="14"/>
        <v>0</v>
      </c>
      <c r="BM227" s="33">
        <v>326.18</v>
      </c>
      <c r="BN227" s="9">
        <v>0</v>
      </c>
      <c r="BO227" s="7" t="s">
        <v>5678</v>
      </c>
      <c r="BP227" s="7" t="s">
        <v>5679</v>
      </c>
      <c r="BQ227" s="7" t="s">
        <v>4101</v>
      </c>
      <c r="BR227" s="7" t="s">
        <v>5447</v>
      </c>
      <c r="BS227" s="7" t="s">
        <v>5448</v>
      </c>
      <c r="BT227" s="7" t="s">
        <v>5680</v>
      </c>
      <c r="BU227" s="7" t="s">
        <v>5681</v>
      </c>
      <c r="BV227" s="7" t="s">
        <v>5682</v>
      </c>
      <c r="BW227" s="7" t="s">
        <v>5683</v>
      </c>
      <c r="BX227" s="7" t="s">
        <v>4138</v>
      </c>
      <c r="BY227" s="7">
        <v>0</v>
      </c>
      <c r="BZ227" s="7">
        <v>0</v>
      </c>
      <c r="CA227" s="7">
        <v>0</v>
      </c>
      <c r="CB227" s="7">
        <v>0</v>
      </c>
      <c r="CC227" s="7">
        <v>0</v>
      </c>
      <c r="CD227" s="9">
        <v>0</v>
      </c>
    </row>
    <row r="228" spans="1:82" hidden="1" x14ac:dyDescent="0.25">
      <c r="A228" s="72" t="s">
        <v>904</v>
      </c>
      <c r="B228" s="11" t="s">
        <v>61</v>
      </c>
      <c r="C228" s="11" t="s">
        <v>62</v>
      </c>
      <c r="D228" s="11" t="s">
        <v>905</v>
      </c>
      <c r="E228" s="11" t="s">
        <v>905</v>
      </c>
      <c r="F228" s="11" t="s">
        <v>64</v>
      </c>
      <c r="G228" s="11" t="s">
        <v>905</v>
      </c>
      <c r="H228" s="11" t="s">
        <v>281</v>
      </c>
      <c r="I228" s="11" t="s">
        <v>66</v>
      </c>
      <c r="J228" s="11" t="s">
        <v>282</v>
      </c>
      <c r="K228" s="11">
        <v>412.14</v>
      </c>
      <c r="L228" s="11" t="s">
        <v>67</v>
      </c>
      <c r="M228" s="11" t="s">
        <v>68</v>
      </c>
      <c r="N228" s="11" t="s">
        <v>69</v>
      </c>
      <c r="O228" s="12">
        <v>45013.741365740738</v>
      </c>
      <c r="P228" s="12">
        <v>45379.334074074075</v>
      </c>
      <c r="Q228" s="11" t="s">
        <v>70</v>
      </c>
      <c r="R228" s="12">
        <v>45379</v>
      </c>
      <c r="S228" s="11" t="s">
        <v>71</v>
      </c>
      <c r="T228" s="11" t="s">
        <v>72</v>
      </c>
      <c r="U228" s="11" t="s">
        <v>73</v>
      </c>
      <c r="V228" s="11" t="s">
        <v>73</v>
      </c>
      <c r="W228" s="11" t="s">
        <v>74</v>
      </c>
      <c r="X228" s="11" t="s">
        <v>75</v>
      </c>
      <c r="Y228" s="11" t="s">
        <v>122</v>
      </c>
      <c r="Z228" s="11" t="s">
        <v>906</v>
      </c>
      <c r="AA228" s="11" t="s">
        <v>78</v>
      </c>
      <c r="AB228" s="12"/>
      <c r="AC228" s="12"/>
      <c r="AD228" s="11"/>
      <c r="AE228" s="11" t="s">
        <v>78</v>
      </c>
      <c r="AF228" s="11" t="s">
        <v>78</v>
      </c>
      <c r="AG228" s="12"/>
      <c r="AH228" s="11" t="s">
        <v>907</v>
      </c>
      <c r="AI228" s="11" t="s">
        <v>78</v>
      </c>
      <c r="AJ228" s="11" t="b">
        <v>0</v>
      </c>
      <c r="AK228" s="11" t="s">
        <v>908</v>
      </c>
      <c r="AL228" s="11" t="b">
        <v>0</v>
      </c>
      <c r="AM228" s="11" t="b">
        <v>0</v>
      </c>
      <c r="AN228" s="11" t="b">
        <v>0</v>
      </c>
      <c r="AO228" s="11" t="b">
        <v>0</v>
      </c>
      <c r="AP228" s="11" t="b">
        <v>0</v>
      </c>
      <c r="AQ228" s="11" t="s">
        <v>84</v>
      </c>
      <c r="AR228" s="11" t="b">
        <v>0</v>
      </c>
      <c r="AS228" s="11" t="s">
        <v>710</v>
      </c>
      <c r="AT228" s="11" t="s">
        <v>78</v>
      </c>
      <c r="AU228" s="11" t="s">
        <v>78</v>
      </c>
      <c r="AV228" s="12">
        <v>44984</v>
      </c>
      <c r="AW228" s="11" t="s">
        <v>85</v>
      </c>
      <c r="AX228" s="11" t="s">
        <v>86</v>
      </c>
      <c r="AY228" s="11" t="s">
        <v>87</v>
      </c>
      <c r="AZ228" s="11" t="b">
        <v>0</v>
      </c>
      <c r="BA228" s="11">
        <v>0</v>
      </c>
      <c r="BB228" s="11">
        <v>0</v>
      </c>
      <c r="BC228" s="28"/>
      <c r="BD228" s="11">
        <v>0</v>
      </c>
      <c r="BE228" s="28"/>
      <c r="BF228" s="54">
        <v>0</v>
      </c>
      <c r="BG228" s="28">
        <v>0</v>
      </c>
      <c r="BH228" s="28">
        <v>412.14</v>
      </c>
      <c r="BI228" s="28">
        <v>206.07</v>
      </c>
      <c r="BJ228" s="28">
        <v>224.94</v>
      </c>
      <c r="BK228" s="30">
        <f t="shared" si="13"/>
        <v>206.07</v>
      </c>
      <c r="BL228" s="63">
        <f t="shared" si="14"/>
        <v>0.5</v>
      </c>
      <c r="BM228" s="28">
        <v>49.46</v>
      </c>
      <c r="BN228" s="13">
        <v>0</v>
      </c>
      <c r="BO228" s="11" t="s">
        <v>6844</v>
      </c>
      <c r="BP228" s="11" t="s">
        <v>6845</v>
      </c>
      <c r="BQ228" s="11" t="s">
        <v>4101</v>
      </c>
      <c r="BR228" s="11" t="s">
        <v>504</v>
      </c>
      <c r="BS228" s="11" t="s">
        <v>4367</v>
      </c>
      <c r="BT228" s="11" t="s">
        <v>4110</v>
      </c>
      <c r="BU228" s="11" t="s">
        <v>6846</v>
      </c>
      <c r="BV228" s="11" t="s">
        <v>6847</v>
      </c>
      <c r="BW228" s="11" t="s">
        <v>6848</v>
      </c>
      <c r="BX228" s="11" t="s">
        <v>4236</v>
      </c>
      <c r="BY228" s="11">
        <v>0</v>
      </c>
      <c r="BZ228" s="11">
        <v>0</v>
      </c>
      <c r="CA228" s="11">
        <v>0</v>
      </c>
      <c r="CB228" s="11">
        <v>0</v>
      </c>
      <c r="CC228" s="11">
        <v>0</v>
      </c>
      <c r="CD228" s="13">
        <v>0</v>
      </c>
    </row>
    <row r="229" spans="1:82" hidden="1" x14ac:dyDescent="0.25">
      <c r="A229" s="73" t="s">
        <v>1711</v>
      </c>
      <c r="B229" s="7" t="s">
        <v>1395</v>
      </c>
      <c r="C229" s="7" t="s">
        <v>1396</v>
      </c>
      <c r="D229" s="7" t="s">
        <v>1712</v>
      </c>
      <c r="E229" s="7" t="s">
        <v>1712</v>
      </c>
      <c r="F229" s="7" t="s">
        <v>64</v>
      </c>
      <c r="G229" s="7" t="s">
        <v>1712</v>
      </c>
      <c r="H229" s="7" t="s">
        <v>281</v>
      </c>
      <c r="I229" s="7" t="s">
        <v>1397</v>
      </c>
      <c r="J229" s="7" t="s">
        <v>1406</v>
      </c>
      <c r="K229" s="7">
        <v>188.48</v>
      </c>
      <c r="L229" s="7" t="s">
        <v>67</v>
      </c>
      <c r="M229" s="7" t="s">
        <v>68</v>
      </c>
      <c r="N229" s="7" t="s">
        <v>69</v>
      </c>
      <c r="O229" s="8">
        <v>43678.542361111111</v>
      </c>
      <c r="P229" s="8">
        <v>45505.542361111111</v>
      </c>
      <c r="Q229" s="7" t="s">
        <v>70</v>
      </c>
      <c r="R229" s="8">
        <v>45505</v>
      </c>
      <c r="S229" s="7" t="s">
        <v>71</v>
      </c>
      <c r="T229" s="7" t="s">
        <v>104</v>
      </c>
      <c r="U229" s="7" t="s">
        <v>73</v>
      </c>
      <c r="V229" s="7" t="s">
        <v>73</v>
      </c>
      <c r="W229" s="7" t="s">
        <v>74</v>
      </c>
      <c r="X229" s="7" t="s">
        <v>106</v>
      </c>
      <c r="Y229" s="7" t="s">
        <v>1457</v>
      </c>
      <c r="Z229" s="7" t="s">
        <v>1708</v>
      </c>
      <c r="AA229" s="7" t="s">
        <v>1713</v>
      </c>
      <c r="AB229" s="8"/>
      <c r="AC229" s="8"/>
      <c r="AD229" s="7"/>
      <c r="AE229" s="7" t="s">
        <v>78</v>
      </c>
      <c r="AF229" s="7" t="s">
        <v>78</v>
      </c>
      <c r="AG229" s="8"/>
      <c r="AH229" s="7" t="s">
        <v>78</v>
      </c>
      <c r="AI229" s="7" t="s">
        <v>78</v>
      </c>
      <c r="AJ229" s="7" t="b">
        <v>0</v>
      </c>
      <c r="AK229" s="7" t="s">
        <v>1714</v>
      </c>
      <c r="AL229" s="7" t="b">
        <v>0</v>
      </c>
      <c r="AM229" s="7" t="b">
        <v>0</v>
      </c>
      <c r="AN229" s="7" t="b">
        <v>0</v>
      </c>
      <c r="AO229" s="7" t="b">
        <v>0</v>
      </c>
      <c r="AP229" s="7" t="b">
        <v>0</v>
      </c>
      <c r="AQ229" s="7" t="s">
        <v>84</v>
      </c>
      <c r="AR229" s="7" t="b">
        <v>0</v>
      </c>
      <c r="AS229" s="7" t="s">
        <v>317</v>
      </c>
      <c r="AT229" s="7" t="s">
        <v>78</v>
      </c>
      <c r="AU229" s="7" t="s">
        <v>78</v>
      </c>
      <c r="AV229" s="8">
        <v>43712</v>
      </c>
      <c r="AW229" s="7" t="s">
        <v>85</v>
      </c>
      <c r="AX229" s="7" t="s">
        <v>86</v>
      </c>
      <c r="AY229" s="7" t="s">
        <v>87</v>
      </c>
      <c r="AZ229" s="7" t="b">
        <v>0</v>
      </c>
      <c r="BA229" s="7">
        <v>1</v>
      </c>
      <c r="BB229" s="7">
        <v>1</v>
      </c>
      <c r="BC229" s="33">
        <v>48.4</v>
      </c>
      <c r="BD229" s="7">
        <v>0</v>
      </c>
      <c r="BE229" s="33"/>
      <c r="BF229" s="55">
        <v>0</v>
      </c>
      <c r="BG229" s="33">
        <v>0</v>
      </c>
      <c r="BH229" s="33">
        <v>188.48</v>
      </c>
      <c r="BI229" s="33">
        <v>188.48</v>
      </c>
      <c r="BJ229" s="33">
        <v>215.18</v>
      </c>
      <c r="BK229" s="30">
        <f t="shared" si="13"/>
        <v>0</v>
      </c>
      <c r="BL229" s="62">
        <f t="shared" si="14"/>
        <v>0</v>
      </c>
      <c r="BM229" s="33">
        <v>51.81</v>
      </c>
      <c r="BN229" s="9">
        <v>0</v>
      </c>
      <c r="BO229" s="7" t="s">
        <v>6075</v>
      </c>
      <c r="BP229" s="7" t="s">
        <v>6076</v>
      </c>
      <c r="BQ229" s="7" t="s">
        <v>4101</v>
      </c>
      <c r="BR229" s="7" t="s">
        <v>504</v>
      </c>
      <c r="BS229" s="7" t="s">
        <v>4367</v>
      </c>
      <c r="BT229" s="7" t="s">
        <v>5528</v>
      </c>
      <c r="BU229" s="7" t="s">
        <v>4330</v>
      </c>
      <c r="BV229" s="7" t="s">
        <v>6077</v>
      </c>
      <c r="BW229" s="7" t="s">
        <v>6078</v>
      </c>
      <c r="BX229" s="7" t="s">
        <v>4138</v>
      </c>
      <c r="BY229" s="7">
        <v>0</v>
      </c>
      <c r="BZ229" s="7">
        <v>0</v>
      </c>
      <c r="CA229" s="7">
        <v>0</v>
      </c>
      <c r="CB229" s="7">
        <v>0</v>
      </c>
      <c r="CC229" s="7">
        <v>0</v>
      </c>
      <c r="CD229" s="9">
        <v>0</v>
      </c>
    </row>
    <row r="230" spans="1:82" hidden="1" x14ac:dyDescent="0.25">
      <c r="A230" s="73" t="s">
        <v>1539</v>
      </c>
      <c r="B230" s="7" t="s">
        <v>1540</v>
      </c>
      <c r="C230" s="7" t="s">
        <v>1300</v>
      </c>
      <c r="D230" s="7" t="s">
        <v>1541</v>
      </c>
      <c r="E230" s="7" t="s">
        <v>1541</v>
      </c>
      <c r="F230" s="7" t="s">
        <v>168</v>
      </c>
      <c r="G230" s="7" t="s">
        <v>1541</v>
      </c>
      <c r="H230" s="7" t="s">
        <v>65</v>
      </c>
      <c r="I230" s="7" t="s">
        <v>1303</v>
      </c>
      <c r="J230" s="7"/>
      <c r="K230" s="7">
        <v>340</v>
      </c>
      <c r="L230" s="7" t="s">
        <v>67</v>
      </c>
      <c r="M230" s="7" t="s">
        <v>68</v>
      </c>
      <c r="N230" s="7" t="s">
        <v>160</v>
      </c>
      <c r="O230" s="8">
        <v>38091</v>
      </c>
      <c r="P230" s="8">
        <v>45396</v>
      </c>
      <c r="Q230" s="11" t="s">
        <v>70</v>
      </c>
      <c r="R230" s="8">
        <v>45396</v>
      </c>
      <c r="S230" s="7" t="s">
        <v>91</v>
      </c>
      <c r="T230" s="7" t="s">
        <v>104</v>
      </c>
      <c r="U230" s="7" t="s">
        <v>73</v>
      </c>
      <c r="V230" s="7" t="s">
        <v>73</v>
      </c>
      <c r="W230" s="7" t="s">
        <v>74</v>
      </c>
      <c r="X230" s="7" t="s">
        <v>106</v>
      </c>
      <c r="Y230" s="7" t="s">
        <v>1524</v>
      </c>
      <c r="Z230" s="7" t="s">
        <v>1542</v>
      </c>
      <c r="AA230" s="7" t="s">
        <v>78</v>
      </c>
      <c r="AB230" s="8"/>
      <c r="AC230" s="8"/>
      <c r="AD230" s="7"/>
      <c r="AE230" s="7" t="s">
        <v>78</v>
      </c>
      <c r="AF230" s="7" t="s">
        <v>78</v>
      </c>
      <c r="AG230" s="8"/>
      <c r="AH230" s="7" t="s">
        <v>78</v>
      </c>
      <c r="AI230" s="7" t="s">
        <v>78</v>
      </c>
      <c r="AJ230" s="7" t="b">
        <v>1</v>
      </c>
      <c r="AK230" s="7" t="s">
        <v>1543</v>
      </c>
      <c r="AL230" s="7" t="b">
        <v>0</v>
      </c>
      <c r="AM230" s="7" t="b">
        <v>0</v>
      </c>
      <c r="AN230" s="7" t="b">
        <v>0</v>
      </c>
      <c r="AO230" s="7" t="b">
        <v>0</v>
      </c>
      <c r="AP230" s="7" t="b">
        <v>0</v>
      </c>
      <c r="AQ230" s="7" t="s">
        <v>96</v>
      </c>
      <c r="AR230" s="7" t="b">
        <v>0</v>
      </c>
      <c r="AS230" s="7" t="s">
        <v>78</v>
      </c>
      <c r="AT230" s="7" t="s">
        <v>78</v>
      </c>
      <c r="AU230" s="7" t="s">
        <v>78</v>
      </c>
      <c r="AV230" s="8">
        <v>38092</v>
      </c>
      <c r="AW230" s="7" t="s">
        <v>85</v>
      </c>
      <c r="AX230" s="7" t="s">
        <v>86</v>
      </c>
      <c r="AY230" s="7" t="s">
        <v>87</v>
      </c>
      <c r="AZ230" s="7" t="b">
        <v>0</v>
      </c>
      <c r="BA230" s="7">
        <v>1</v>
      </c>
      <c r="BB230" s="7">
        <v>0</v>
      </c>
      <c r="BC230" s="33">
        <v>0</v>
      </c>
      <c r="BD230" s="7">
        <v>0</v>
      </c>
      <c r="BE230" s="33"/>
      <c r="BF230" s="55">
        <v>0</v>
      </c>
      <c r="BG230" s="33">
        <v>0</v>
      </c>
      <c r="BH230" s="33">
        <v>340</v>
      </c>
      <c r="BI230" s="33">
        <v>340</v>
      </c>
      <c r="BJ230" s="33">
        <v>340</v>
      </c>
      <c r="BK230" s="30">
        <f t="shared" si="13"/>
        <v>0</v>
      </c>
      <c r="BL230" s="62">
        <f t="shared" si="14"/>
        <v>0</v>
      </c>
      <c r="BM230" s="33">
        <v>6.8</v>
      </c>
      <c r="BN230" s="9">
        <v>0</v>
      </c>
      <c r="BO230" s="11" t="s">
        <v>4228</v>
      </c>
      <c r="BP230" s="11" t="s">
        <v>4229</v>
      </c>
      <c r="BQ230" s="11" t="s">
        <v>4230</v>
      </c>
      <c r="BR230" s="11" t="s">
        <v>4231</v>
      </c>
      <c r="BS230" s="11" t="s">
        <v>4232</v>
      </c>
      <c r="BT230" s="11" t="s">
        <v>4233</v>
      </c>
      <c r="BU230" s="11" t="s">
        <v>78</v>
      </c>
      <c r="BV230" s="11" t="s">
        <v>4234</v>
      </c>
      <c r="BW230" s="11" t="s">
        <v>4235</v>
      </c>
      <c r="BX230" s="11" t="s">
        <v>4236</v>
      </c>
      <c r="BY230" s="11">
        <v>0</v>
      </c>
      <c r="BZ230" s="11">
        <v>0</v>
      </c>
      <c r="CA230" s="11">
        <v>0</v>
      </c>
      <c r="CB230" s="11">
        <v>0</v>
      </c>
      <c r="CC230" s="11">
        <v>0</v>
      </c>
      <c r="CD230" s="13">
        <v>0</v>
      </c>
    </row>
    <row r="231" spans="1:82" hidden="1" x14ac:dyDescent="0.25">
      <c r="A231" s="73" t="s">
        <v>179</v>
      </c>
      <c r="B231" s="7" t="s">
        <v>165</v>
      </c>
      <c r="C231" s="7" t="s">
        <v>166</v>
      </c>
      <c r="D231" s="7" t="s">
        <v>180</v>
      </c>
      <c r="E231" s="7" t="s">
        <v>180</v>
      </c>
      <c r="F231" s="7" t="s">
        <v>181</v>
      </c>
      <c r="G231" s="7" t="s">
        <v>180</v>
      </c>
      <c r="H231" s="7" t="s">
        <v>102</v>
      </c>
      <c r="I231" s="7" t="s">
        <v>169</v>
      </c>
      <c r="J231" s="7"/>
      <c r="K231" s="7">
        <v>407.77</v>
      </c>
      <c r="L231" s="7" t="s">
        <v>67</v>
      </c>
      <c r="M231" s="7" t="s">
        <v>68</v>
      </c>
      <c r="N231" s="7" t="s">
        <v>160</v>
      </c>
      <c r="O231" s="8">
        <v>41178.581550925926</v>
      </c>
      <c r="P231" s="8">
        <v>45561.581550925926</v>
      </c>
      <c r="Q231" s="7" t="s">
        <v>70</v>
      </c>
      <c r="R231" s="8">
        <v>45561</v>
      </c>
      <c r="S231" s="7" t="s">
        <v>71</v>
      </c>
      <c r="T231" s="7" t="s">
        <v>104</v>
      </c>
      <c r="U231" s="7" t="s">
        <v>73</v>
      </c>
      <c r="V231" s="7" t="s">
        <v>73</v>
      </c>
      <c r="W231" s="7" t="s">
        <v>182</v>
      </c>
      <c r="X231" s="7" t="s">
        <v>171</v>
      </c>
      <c r="Y231" s="7" t="s">
        <v>172</v>
      </c>
      <c r="Z231" s="7" t="s">
        <v>183</v>
      </c>
      <c r="AA231" s="7" t="s">
        <v>78</v>
      </c>
      <c r="AB231" s="8"/>
      <c r="AC231" s="8"/>
      <c r="AD231" s="7"/>
      <c r="AE231" s="7" t="s">
        <v>78</v>
      </c>
      <c r="AF231" s="7" t="s">
        <v>78</v>
      </c>
      <c r="AG231" s="8"/>
      <c r="AH231" s="7" t="s">
        <v>184</v>
      </c>
      <c r="AI231" s="7" t="s">
        <v>78</v>
      </c>
      <c r="AJ231" s="7" t="b">
        <v>0</v>
      </c>
      <c r="AK231" s="7" t="s">
        <v>185</v>
      </c>
      <c r="AL231" s="7" t="b">
        <v>0</v>
      </c>
      <c r="AM231" s="7" t="b">
        <v>0</v>
      </c>
      <c r="AN231" s="7" t="b">
        <v>1</v>
      </c>
      <c r="AO231" s="7" t="b">
        <v>0</v>
      </c>
      <c r="AP231" s="7" t="b">
        <v>0</v>
      </c>
      <c r="AQ231" s="7" t="s">
        <v>84</v>
      </c>
      <c r="AR231" s="7" t="b">
        <v>0</v>
      </c>
      <c r="AS231" s="7" t="s">
        <v>186</v>
      </c>
      <c r="AT231" s="7" t="s">
        <v>78</v>
      </c>
      <c r="AU231" s="7" t="s">
        <v>78</v>
      </c>
      <c r="AV231" s="8">
        <v>41201</v>
      </c>
      <c r="AW231" s="7" t="s">
        <v>85</v>
      </c>
      <c r="AX231" s="7" t="s">
        <v>86</v>
      </c>
      <c r="AY231" s="7" t="s">
        <v>87</v>
      </c>
      <c r="AZ231" s="7" t="b">
        <v>0</v>
      </c>
      <c r="BA231" s="7">
        <v>2</v>
      </c>
      <c r="BB231" s="7">
        <v>2</v>
      </c>
      <c r="BC231" s="33">
        <v>620</v>
      </c>
      <c r="BD231" s="7">
        <v>0</v>
      </c>
      <c r="BE231" s="33"/>
      <c r="BF231" s="55">
        <v>0</v>
      </c>
      <c r="BG231" s="33">
        <v>0</v>
      </c>
      <c r="BH231" s="33">
        <v>407.77</v>
      </c>
      <c r="BI231" s="33">
        <v>407.77</v>
      </c>
      <c r="BJ231" s="33">
        <v>441</v>
      </c>
      <c r="BK231" s="30">
        <f t="shared" si="13"/>
        <v>0</v>
      </c>
      <c r="BL231" s="62">
        <f t="shared" si="14"/>
        <v>0</v>
      </c>
      <c r="BM231" s="33">
        <v>122.33</v>
      </c>
      <c r="BN231" s="9">
        <v>0</v>
      </c>
      <c r="BO231" s="11" t="s">
        <v>4499</v>
      </c>
      <c r="BP231" s="11" t="s">
        <v>4500</v>
      </c>
      <c r="BQ231" s="11" t="s">
        <v>4101</v>
      </c>
      <c r="BR231" s="11" t="s">
        <v>504</v>
      </c>
      <c r="BS231" s="11" t="s">
        <v>4223</v>
      </c>
      <c r="BT231" s="11" t="s">
        <v>4110</v>
      </c>
      <c r="BU231" s="11" t="s">
        <v>4501</v>
      </c>
      <c r="BV231" s="11" t="s">
        <v>4502</v>
      </c>
      <c r="BW231" s="11" t="s">
        <v>4503</v>
      </c>
      <c r="BX231" s="11" t="s">
        <v>4138</v>
      </c>
      <c r="BY231" s="11">
        <v>0</v>
      </c>
      <c r="BZ231" s="11">
        <v>0</v>
      </c>
      <c r="CA231" s="11">
        <v>0</v>
      </c>
      <c r="CB231" s="11">
        <v>0</v>
      </c>
      <c r="CC231" s="11">
        <v>0</v>
      </c>
      <c r="CD231" s="13">
        <v>0</v>
      </c>
    </row>
    <row r="232" spans="1:82" hidden="1" x14ac:dyDescent="0.25">
      <c r="A232" s="72" t="s">
        <v>394</v>
      </c>
      <c r="B232" s="11" t="s">
        <v>61</v>
      </c>
      <c r="C232" s="11" t="s">
        <v>62</v>
      </c>
      <c r="D232" s="11" t="s">
        <v>395</v>
      </c>
      <c r="E232" s="11" t="s">
        <v>395</v>
      </c>
      <c r="F232" s="11" t="s">
        <v>64</v>
      </c>
      <c r="G232" s="11" t="s">
        <v>395</v>
      </c>
      <c r="H232" s="11" t="s">
        <v>281</v>
      </c>
      <c r="I232" s="11" t="s">
        <v>66</v>
      </c>
      <c r="J232" s="11" t="s">
        <v>282</v>
      </c>
      <c r="K232" s="11">
        <v>279.75</v>
      </c>
      <c r="L232" s="11" t="s">
        <v>67</v>
      </c>
      <c r="M232" s="11" t="s">
        <v>68</v>
      </c>
      <c r="N232" s="11" t="s">
        <v>69</v>
      </c>
      <c r="O232" s="12">
        <v>42860</v>
      </c>
      <c r="P232" s="12">
        <v>45417</v>
      </c>
      <c r="Q232" s="11" t="s">
        <v>70</v>
      </c>
      <c r="R232" s="12">
        <v>45417</v>
      </c>
      <c r="S232" s="11" t="s">
        <v>71</v>
      </c>
      <c r="T232" s="11" t="s">
        <v>104</v>
      </c>
      <c r="U232" s="11" t="s">
        <v>73</v>
      </c>
      <c r="V232" s="11" t="s">
        <v>73</v>
      </c>
      <c r="W232" s="11" t="s">
        <v>74</v>
      </c>
      <c r="X232" s="11" t="s">
        <v>75</v>
      </c>
      <c r="Y232" s="11" t="s">
        <v>122</v>
      </c>
      <c r="Z232" s="11" t="s">
        <v>396</v>
      </c>
      <c r="AA232" s="11" t="s">
        <v>78</v>
      </c>
      <c r="AB232" s="12"/>
      <c r="AC232" s="12"/>
      <c r="AD232" s="11"/>
      <c r="AE232" s="11" t="s">
        <v>78</v>
      </c>
      <c r="AF232" s="11" t="s">
        <v>78</v>
      </c>
      <c r="AG232" s="12"/>
      <c r="AH232" s="11" t="s">
        <v>397</v>
      </c>
      <c r="AI232" s="11" t="s">
        <v>78</v>
      </c>
      <c r="AJ232" s="11" t="b">
        <v>0</v>
      </c>
      <c r="AK232" s="11" t="s">
        <v>398</v>
      </c>
      <c r="AL232" s="11" t="b">
        <v>0</v>
      </c>
      <c r="AM232" s="11" t="b">
        <v>0</v>
      </c>
      <c r="AN232" s="11" t="b">
        <v>0</v>
      </c>
      <c r="AO232" s="11" t="b">
        <v>0</v>
      </c>
      <c r="AP232" s="11" t="b">
        <v>0</v>
      </c>
      <c r="AQ232" s="11" t="s">
        <v>84</v>
      </c>
      <c r="AR232" s="11" t="b">
        <v>0</v>
      </c>
      <c r="AS232" s="11" t="s">
        <v>317</v>
      </c>
      <c r="AT232" s="11" t="s">
        <v>78</v>
      </c>
      <c r="AU232" s="11" t="s">
        <v>78</v>
      </c>
      <c r="AV232" s="12">
        <v>42884</v>
      </c>
      <c r="AW232" s="11" t="s">
        <v>85</v>
      </c>
      <c r="AX232" s="11" t="s">
        <v>86</v>
      </c>
      <c r="AY232" s="11" t="s">
        <v>87</v>
      </c>
      <c r="AZ232" s="11" t="b">
        <v>0</v>
      </c>
      <c r="BA232" s="11">
        <v>0</v>
      </c>
      <c r="BB232" s="11">
        <v>0</v>
      </c>
      <c r="BC232" s="28"/>
      <c r="BD232" s="11">
        <v>0</v>
      </c>
      <c r="BE232" s="28"/>
      <c r="BF232" s="54">
        <v>0</v>
      </c>
      <c r="BG232" s="28">
        <v>0</v>
      </c>
      <c r="BH232" s="28">
        <v>279.75</v>
      </c>
      <c r="BI232" s="28">
        <v>279.75</v>
      </c>
      <c r="BJ232" s="28">
        <v>306.39999999999998</v>
      </c>
      <c r="BK232" s="30">
        <f t="shared" si="13"/>
        <v>0</v>
      </c>
      <c r="BL232" s="62">
        <f t="shared" si="14"/>
        <v>0</v>
      </c>
      <c r="BM232" s="28">
        <v>40.54</v>
      </c>
      <c r="BN232" s="13">
        <v>0</v>
      </c>
      <c r="BO232" s="11" t="s">
        <v>5530</v>
      </c>
      <c r="BP232" s="11" t="s">
        <v>5531</v>
      </c>
      <c r="BQ232" s="11" t="s">
        <v>5532</v>
      </c>
      <c r="BR232" s="11" t="s">
        <v>5533</v>
      </c>
      <c r="BS232" s="11" t="s">
        <v>5534</v>
      </c>
      <c r="BT232" s="11" t="s">
        <v>4110</v>
      </c>
      <c r="BU232" s="11" t="s">
        <v>78</v>
      </c>
      <c r="BV232" s="11" t="s">
        <v>5535</v>
      </c>
      <c r="BW232" s="11" t="s">
        <v>5536</v>
      </c>
      <c r="BX232" s="11" t="s">
        <v>4492</v>
      </c>
      <c r="BY232" s="11">
        <v>0</v>
      </c>
      <c r="BZ232" s="11">
        <v>0</v>
      </c>
      <c r="CA232" s="11">
        <v>0</v>
      </c>
      <c r="CB232" s="11">
        <v>0</v>
      </c>
      <c r="CC232" s="11">
        <v>0</v>
      </c>
      <c r="CD232" s="13">
        <v>0</v>
      </c>
    </row>
    <row r="233" spans="1:82" hidden="1" x14ac:dyDescent="0.25">
      <c r="A233" s="73" t="s">
        <v>193</v>
      </c>
      <c r="B233" s="7" t="s">
        <v>165</v>
      </c>
      <c r="C233" s="7" t="s">
        <v>166</v>
      </c>
      <c r="D233" s="7" t="s">
        <v>194</v>
      </c>
      <c r="E233" s="7" t="s">
        <v>194</v>
      </c>
      <c r="F233" s="7" t="s">
        <v>195</v>
      </c>
      <c r="G233" s="7" t="s">
        <v>194</v>
      </c>
      <c r="H233" s="7" t="s">
        <v>102</v>
      </c>
      <c r="I233" s="7" t="s">
        <v>169</v>
      </c>
      <c r="J233" s="7"/>
      <c r="K233" s="7">
        <v>605.64</v>
      </c>
      <c r="L233" s="7" t="s">
        <v>67</v>
      </c>
      <c r="M233" s="7" t="s">
        <v>68</v>
      </c>
      <c r="N233" s="7" t="s">
        <v>160</v>
      </c>
      <c r="O233" s="8">
        <v>41540.551053240742</v>
      </c>
      <c r="P233" s="8">
        <v>45558</v>
      </c>
      <c r="Q233" s="7" t="s">
        <v>70</v>
      </c>
      <c r="R233" s="8">
        <v>45558</v>
      </c>
      <c r="S233" s="7" t="s">
        <v>71</v>
      </c>
      <c r="T233" s="7" t="s">
        <v>104</v>
      </c>
      <c r="U233" s="7" t="s">
        <v>73</v>
      </c>
      <c r="V233" s="7" t="s">
        <v>73</v>
      </c>
      <c r="W233" s="7" t="s">
        <v>105</v>
      </c>
      <c r="X233" s="7" t="s">
        <v>171</v>
      </c>
      <c r="Y233" s="7" t="s">
        <v>172</v>
      </c>
      <c r="Z233" s="7" t="s">
        <v>196</v>
      </c>
      <c r="AA233" s="7" t="s">
        <v>78</v>
      </c>
      <c r="AB233" s="8"/>
      <c r="AC233" s="8"/>
      <c r="AD233" s="7"/>
      <c r="AE233" s="7" t="s">
        <v>78</v>
      </c>
      <c r="AF233" s="7" t="s">
        <v>78</v>
      </c>
      <c r="AG233" s="8"/>
      <c r="AH233" s="7" t="s">
        <v>78</v>
      </c>
      <c r="AI233" s="7" t="s">
        <v>78</v>
      </c>
      <c r="AJ233" s="7" t="b">
        <v>0</v>
      </c>
      <c r="AK233" s="7" t="s">
        <v>197</v>
      </c>
      <c r="AL233" s="7" t="b">
        <v>0</v>
      </c>
      <c r="AM233" s="7" t="b">
        <v>0</v>
      </c>
      <c r="AN233" s="7" t="b">
        <v>0</v>
      </c>
      <c r="AO233" s="7" t="b">
        <v>0</v>
      </c>
      <c r="AP233" s="7" t="b">
        <v>0</v>
      </c>
      <c r="AQ233" s="7" t="s">
        <v>84</v>
      </c>
      <c r="AR233" s="7" t="b">
        <v>0</v>
      </c>
      <c r="AS233" s="7" t="s">
        <v>186</v>
      </c>
      <c r="AT233" s="7" t="s">
        <v>78</v>
      </c>
      <c r="AU233" s="7" t="s">
        <v>78</v>
      </c>
      <c r="AV233" s="8">
        <v>41556</v>
      </c>
      <c r="AW233" s="7" t="s">
        <v>85</v>
      </c>
      <c r="AX233" s="7" t="s">
        <v>86</v>
      </c>
      <c r="AY233" s="7" t="s">
        <v>87</v>
      </c>
      <c r="AZ233" s="7" t="b">
        <v>0</v>
      </c>
      <c r="BA233" s="7">
        <v>0</v>
      </c>
      <c r="BB233" s="7">
        <v>0</v>
      </c>
      <c r="BC233" s="33"/>
      <c r="BD233" s="7">
        <v>0</v>
      </c>
      <c r="BE233" s="33"/>
      <c r="BF233" s="55">
        <v>0</v>
      </c>
      <c r="BG233" s="33">
        <v>0</v>
      </c>
      <c r="BH233" s="33">
        <v>605.64</v>
      </c>
      <c r="BI233" s="33">
        <v>605.64</v>
      </c>
      <c r="BJ233" s="33">
        <v>655</v>
      </c>
      <c r="BK233" s="30">
        <f t="shared" si="13"/>
        <v>0</v>
      </c>
      <c r="BL233" s="62">
        <f t="shared" si="14"/>
        <v>0</v>
      </c>
      <c r="BM233" s="33">
        <v>181.69</v>
      </c>
      <c r="BN233" s="9">
        <v>0</v>
      </c>
      <c r="BO233" s="7" t="s">
        <v>4673</v>
      </c>
      <c r="BP233" s="7" t="s">
        <v>4674</v>
      </c>
      <c r="BQ233" s="7" t="s">
        <v>4101</v>
      </c>
      <c r="BR233" s="7" t="s">
        <v>504</v>
      </c>
      <c r="BS233" s="7" t="s">
        <v>4203</v>
      </c>
      <c r="BT233" s="7" t="s">
        <v>4675</v>
      </c>
      <c r="BU233" s="7" t="s">
        <v>4676</v>
      </c>
      <c r="BV233" s="7" t="s">
        <v>4677</v>
      </c>
      <c r="BW233" s="7" t="s">
        <v>4678</v>
      </c>
      <c r="BX233" s="7" t="s">
        <v>4130</v>
      </c>
      <c r="BY233" s="7">
        <v>0</v>
      </c>
      <c r="BZ233" s="7">
        <v>0</v>
      </c>
      <c r="CA233" s="7">
        <v>0</v>
      </c>
      <c r="CB233" s="7">
        <v>0</v>
      </c>
      <c r="CC233" s="7">
        <v>0</v>
      </c>
      <c r="CD233" s="9">
        <v>0</v>
      </c>
    </row>
    <row r="234" spans="1:82" hidden="1" x14ac:dyDescent="0.25">
      <c r="A234" s="73" t="s">
        <v>2977</v>
      </c>
      <c r="B234" s="7" t="s">
        <v>2967</v>
      </c>
      <c r="C234" s="7" t="s">
        <v>2968</v>
      </c>
      <c r="D234" s="7" t="s">
        <v>194</v>
      </c>
      <c r="E234" s="7" t="s">
        <v>194</v>
      </c>
      <c r="F234" s="7" t="s">
        <v>195</v>
      </c>
      <c r="G234" s="7" t="s">
        <v>194</v>
      </c>
      <c r="H234" s="7" t="s">
        <v>2970</v>
      </c>
      <c r="I234" s="7" t="s">
        <v>2150</v>
      </c>
      <c r="J234" s="7"/>
      <c r="K234" s="7">
        <v>560.36</v>
      </c>
      <c r="L234" s="7" t="s">
        <v>67</v>
      </c>
      <c r="M234" s="7" t="s">
        <v>68</v>
      </c>
      <c r="N234" s="7" t="s">
        <v>160</v>
      </c>
      <c r="O234" s="8">
        <v>41540.542442129627</v>
      </c>
      <c r="P234" s="8">
        <v>45558.542442129627</v>
      </c>
      <c r="Q234" s="7" t="s">
        <v>70</v>
      </c>
      <c r="R234" s="8">
        <v>45558</v>
      </c>
      <c r="S234" s="7" t="s">
        <v>71</v>
      </c>
      <c r="T234" s="7" t="s">
        <v>104</v>
      </c>
      <c r="U234" s="7" t="s">
        <v>73</v>
      </c>
      <c r="V234" s="7" t="s">
        <v>73</v>
      </c>
      <c r="W234" s="7" t="s">
        <v>105</v>
      </c>
      <c r="X234" s="7" t="s">
        <v>171</v>
      </c>
      <c r="Y234" s="7" t="s">
        <v>2972</v>
      </c>
      <c r="Z234" s="7" t="s">
        <v>2978</v>
      </c>
      <c r="AA234" s="7" t="s">
        <v>78</v>
      </c>
      <c r="AB234" s="8"/>
      <c r="AC234" s="8"/>
      <c r="AD234" s="7"/>
      <c r="AE234" s="7" t="s">
        <v>78</v>
      </c>
      <c r="AF234" s="7" t="s">
        <v>78</v>
      </c>
      <c r="AG234" s="8"/>
      <c r="AH234" s="7" t="s">
        <v>78</v>
      </c>
      <c r="AI234" s="7" t="s">
        <v>78</v>
      </c>
      <c r="AJ234" s="7" t="b">
        <v>0</v>
      </c>
      <c r="AK234" s="7" t="s">
        <v>2979</v>
      </c>
      <c r="AL234" s="7" t="b">
        <v>0</v>
      </c>
      <c r="AM234" s="7" t="b">
        <v>0</v>
      </c>
      <c r="AN234" s="7" t="b">
        <v>0</v>
      </c>
      <c r="AO234" s="7" t="b">
        <v>0</v>
      </c>
      <c r="AP234" s="7" t="b">
        <v>0</v>
      </c>
      <c r="AQ234" s="7" t="s">
        <v>84</v>
      </c>
      <c r="AR234" s="7" t="b">
        <v>0</v>
      </c>
      <c r="AS234" s="7" t="s">
        <v>2980</v>
      </c>
      <c r="AT234" s="7" t="s">
        <v>78</v>
      </c>
      <c r="AU234" s="7" t="s">
        <v>78</v>
      </c>
      <c r="AV234" s="8">
        <v>41556</v>
      </c>
      <c r="AW234" s="7" t="s">
        <v>85</v>
      </c>
      <c r="AX234" s="7" t="s">
        <v>86</v>
      </c>
      <c r="AY234" s="7" t="s">
        <v>87</v>
      </c>
      <c r="AZ234" s="7" t="b">
        <v>0</v>
      </c>
      <c r="BA234" s="7">
        <v>0</v>
      </c>
      <c r="BB234" s="7">
        <v>0</v>
      </c>
      <c r="BC234" s="33"/>
      <c r="BD234" s="7">
        <v>0</v>
      </c>
      <c r="BE234" s="33"/>
      <c r="BF234" s="55">
        <v>0</v>
      </c>
      <c r="BG234" s="33">
        <v>0</v>
      </c>
      <c r="BH234" s="33">
        <v>560.36</v>
      </c>
      <c r="BI234" s="33">
        <v>514.09</v>
      </c>
      <c r="BJ234" s="33">
        <v>556.19000000000005</v>
      </c>
      <c r="BK234" s="30">
        <f t="shared" si="13"/>
        <v>46.269999999999982</v>
      </c>
      <c r="BL234" s="62">
        <f t="shared" si="14"/>
        <v>8.2571918052680382E-2</v>
      </c>
      <c r="BM234" s="33">
        <v>102.82</v>
      </c>
      <c r="BN234" s="9">
        <v>0</v>
      </c>
      <c r="BO234" s="7" t="s">
        <v>4673</v>
      </c>
      <c r="BP234" s="7" t="s">
        <v>4674</v>
      </c>
      <c r="BQ234" s="7" t="s">
        <v>4101</v>
      </c>
      <c r="BR234" s="7" t="s">
        <v>504</v>
      </c>
      <c r="BS234" s="7" t="s">
        <v>4203</v>
      </c>
      <c r="BT234" s="7" t="s">
        <v>4675</v>
      </c>
      <c r="BU234" s="7" t="s">
        <v>4676</v>
      </c>
      <c r="BV234" s="7" t="s">
        <v>4677</v>
      </c>
      <c r="BW234" s="7" t="s">
        <v>4678</v>
      </c>
      <c r="BX234" s="7" t="s">
        <v>4130</v>
      </c>
      <c r="BY234" s="7">
        <v>0</v>
      </c>
      <c r="BZ234" s="7">
        <v>0</v>
      </c>
      <c r="CA234" s="7">
        <v>0</v>
      </c>
      <c r="CB234" s="7">
        <v>0</v>
      </c>
      <c r="CC234" s="7">
        <v>0</v>
      </c>
      <c r="CD234" s="9">
        <v>0</v>
      </c>
    </row>
    <row r="235" spans="1:82" hidden="1" x14ac:dyDescent="0.25">
      <c r="A235" s="73" t="s">
        <v>2876</v>
      </c>
      <c r="B235" s="7" t="s">
        <v>1395</v>
      </c>
      <c r="C235" s="7" t="s">
        <v>1396</v>
      </c>
      <c r="D235" s="7" t="s">
        <v>2877</v>
      </c>
      <c r="E235" s="7" t="s">
        <v>2877</v>
      </c>
      <c r="F235" s="7" t="s">
        <v>64</v>
      </c>
      <c r="G235" s="7" t="s">
        <v>2877</v>
      </c>
      <c r="H235" s="7" t="s">
        <v>2330</v>
      </c>
      <c r="I235" s="7" t="s">
        <v>1397</v>
      </c>
      <c r="J235" s="7" t="s">
        <v>2691</v>
      </c>
      <c r="K235" s="7">
        <v>377.03</v>
      </c>
      <c r="L235" s="7" t="s">
        <v>67</v>
      </c>
      <c r="M235" s="7" t="s">
        <v>68</v>
      </c>
      <c r="N235" s="7" t="s">
        <v>69</v>
      </c>
      <c r="O235" s="8">
        <v>43324.653657407405</v>
      </c>
      <c r="P235" s="8">
        <v>45516.493518518517</v>
      </c>
      <c r="Q235" s="7" t="s">
        <v>70</v>
      </c>
      <c r="R235" s="8">
        <v>45516</v>
      </c>
      <c r="S235" s="7" t="s">
        <v>71</v>
      </c>
      <c r="T235" s="7" t="s">
        <v>104</v>
      </c>
      <c r="U235" s="7" t="s">
        <v>73</v>
      </c>
      <c r="V235" s="7" t="s">
        <v>73</v>
      </c>
      <c r="W235" s="7" t="s">
        <v>105</v>
      </c>
      <c r="X235" s="7" t="s">
        <v>106</v>
      </c>
      <c r="Y235" s="7" t="s">
        <v>1421</v>
      </c>
      <c r="Z235" s="7" t="s">
        <v>2878</v>
      </c>
      <c r="AA235" s="7" t="s">
        <v>78</v>
      </c>
      <c r="AB235" s="8"/>
      <c r="AC235" s="8"/>
      <c r="AD235" s="7"/>
      <c r="AE235" s="7" t="s">
        <v>78</v>
      </c>
      <c r="AF235" s="7" t="s">
        <v>78</v>
      </c>
      <c r="AG235" s="8"/>
      <c r="AH235" s="7" t="s">
        <v>2879</v>
      </c>
      <c r="AI235" s="7" t="s">
        <v>78</v>
      </c>
      <c r="AJ235" s="7" t="b">
        <v>0</v>
      </c>
      <c r="AK235" s="7" t="s">
        <v>2880</v>
      </c>
      <c r="AL235" s="7" t="b">
        <v>0</v>
      </c>
      <c r="AM235" s="7" t="b">
        <v>0</v>
      </c>
      <c r="AN235" s="7" t="b">
        <v>0</v>
      </c>
      <c r="AO235" s="7" t="b">
        <v>0</v>
      </c>
      <c r="AP235" s="7" t="b">
        <v>0</v>
      </c>
      <c r="AQ235" s="7" t="s">
        <v>84</v>
      </c>
      <c r="AR235" s="7" t="b">
        <v>0</v>
      </c>
      <c r="AS235" s="7" t="s">
        <v>1700</v>
      </c>
      <c r="AT235" s="7" t="s">
        <v>78</v>
      </c>
      <c r="AU235" s="7" t="s">
        <v>78</v>
      </c>
      <c r="AV235" s="8">
        <v>43320</v>
      </c>
      <c r="AW235" s="7" t="s">
        <v>85</v>
      </c>
      <c r="AX235" s="7" t="s">
        <v>86</v>
      </c>
      <c r="AY235" s="7" t="s">
        <v>87</v>
      </c>
      <c r="AZ235" s="7" t="b">
        <v>0</v>
      </c>
      <c r="BA235" s="7">
        <v>0</v>
      </c>
      <c r="BB235" s="7">
        <v>0</v>
      </c>
      <c r="BC235" s="33"/>
      <c r="BD235" s="7">
        <v>0</v>
      </c>
      <c r="BE235" s="33"/>
      <c r="BF235" s="55">
        <v>0</v>
      </c>
      <c r="BG235" s="33">
        <v>0</v>
      </c>
      <c r="BH235" s="33">
        <v>377.03</v>
      </c>
      <c r="BI235" s="33">
        <v>377.03</v>
      </c>
      <c r="BJ235" s="33">
        <v>437.12</v>
      </c>
      <c r="BK235" s="30">
        <f t="shared" si="13"/>
        <v>0</v>
      </c>
      <c r="BL235" s="62">
        <f t="shared" si="14"/>
        <v>0</v>
      </c>
      <c r="BM235" s="33">
        <v>94.26</v>
      </c>
      <c r="BN235" s="9">
        <v>0</v>
      </c>
      <c r="BO235" s="11" t="s">
        <v>5788</v>
      </c>
      <c r="BP235" s="11" t="s">
        <v>5789</v>
      </c>
      <c r="BQ235" s="11" t="s">
        <v>5790</v>
      </c>
      <c r="BR235" s="11" t="s">
        <v>5791</v>
      </c>
      <c r="BS235" s="11" t="s">
        <v>5792</v>
      </c>
      <c r="BT235" s="11" t="s">
        <v>4110</v>
      </c>
      <c r="BU235" s="11" t="s">
        <v>5793</v>
      </c>
      <c r="BV235" s="11" t="s">
        <v>5794</v>
      </c>
      <c r="BW235" s="11" t="s">
        <v>5795</v>
      </c>
      <c r="BX235" s="11" t="s">
        <v>5796</v>
      </c>
      <c r="BY235" s="11">
        <v>0</v>
      </c>
      <c r="BZ235" s="11">
        <v>0</v>
      </c>
      <c r="CA235" s="11">
        <v>0</v>
      </c>
      <c r="CB235" s="11">
        <v>0</v>
      </c>
      <c r="CC235" s="11">
        <v>0</v>
      </c>
      <c r="CD235" s="13">
        <v>0</v>
      </c>
    </row>
    <row r="236" spans="1:82" hidden="1" x14ac:dyDescent="0.25">
      <c r="A236" s="72" t="s">
        <v>2951</v>
      </c>
      <c r="B236" s="11" t="s">
        <v>1395</v>
      </c>
      <c r="C236" s="11" t="s">
        <v>1396</v>
      </c>
      <c r="D236" s="11" t="s">
        <v>2877</v>
      </c>
      <c r="E236" s="11" t="s">
        <v>2877</v>
      </c>
      <c r="F236" s="11" t="s">
        <v>64</v>
      </c>
      <c r="G236" s="11" t="s">
        <v>2877</v>
      </c>
      <c r="H236" s="11" t="s">
        <v>2330</v>
      </c>
      <c r="I236" s="11" t="s">
        <v>1397</v>
      </c>
      <c r="J236" s="11" t="s">
        <v>2952</v>
      </c>
      <c r="K236" s="11">
        <v>79.88</v>
      </c>
      <c r="L236" s="11" t="s">
        <v>67</v>
      </c>
      <c r="M236" s="11" t="s">
        <v>68</v>
      </c>
      <c r="N236" s="11" t="s">
        <v>69</v>
      </c>
      <c r="O236" s="12">
        <v>43558.408229166664</v>
      </c>
      <c r="P236" s="12">
        <v>45385.408229166664</v>
      </c>
      <c r="Q236" s="11" t="s">
        <v>70</v>
      </c>
      <c r="R236" s="12">
        <v>45385</v>
      </c>
      <c r="S236" s="11" t="s">
        <v>71</v>
      </c>
      <c r="T236" s="11" t="s">
        <v>104</v>
      </c>
      <c r="U236" s="11" t="s">
        <v>73</v>
      </c>
      <c r="V236" s="11" t="s">
        <v>73</v>
      </c>
      <c r="W236" s="11" t="s">
        <v>74</v>
      </c>
      <c r="X236" s="11" t="s">
        <v>106</v>
      </c>
      <c r="Y236" s="11" t="s">
        <v>2953</v>
      </c>
      <c r="Z236" s="11" t="s">
        <v>2807</v>
      </c>
      <c r="AA236" s="11" t="s">
        <v>2954</v>
      </c>
      <c r="AB236" s="12"/>
      <c r="AC236" s="12"/>
      <c r="AD236" s="11"/>
      <c r="AE236" s="11" t="s">
        <v>78</v>
      </c>
      <c r="AF236" s="11" t="s">
        <v>78</v>
      </c>
      <c r="AG236" s="12"/>
      <c r="AH236" s="11" t="s">
        <v>78</v>
      </c>
      <c r="AI236" s="11" t="s">
        <v>78</v>
      </c>
      <c r="AJ236" s="11" t="b">
        <v>0</v>
      </c>
      <c r="AK236" s="11" t="s">
        <v>2955</v>
      </c>
      <c r="AL236" s="11" t="b">
        <v>0</v>
      </c>
      <c r="AM236" s="11" t="b">
        <v>0</v>
      </c>
      <c r="AN236" s="11" t="b">
        <v>0</v>
      </c>
      <c r="AO236" s="11" t="b">
        <v>0</v>
      </c>
      <c r="AP236" s="11" t="b">
        <v>0</v>
      </c>
      <c r="AQ236" s="11" t="s">
        <v>84</v>
      </c>
      <c r="AR236" s="11" t="b">
        <v>0</v>
      </c>
      <c r="AS236" s="11" t="s">
        <v>2437</v>
      </c>
      <c r="AT236" s="11" t="s">
        <v>78</v>
      </c>
      <c r="AU236" s="11" t="s">
        <v>78</v>
      </c>
      <c r="AV236" s="12">
        <v>43578</v>
      </c>
      <c r="AW236" s="11" t="s">
        <v>85</v>
      </c>
      <c r="AX236" s="11" t="s">
        <v>86</v>
      </c>
      <c r="AY236" s="11" t="s">
        <v>87</v>
      </c>
      <c r="AZ236" s="11" t="b">
        <v>0</v>
      </c>
      <c r="BA236" s="11">
        <v>0</v>
      </c>
      <c r="BB236" s="11">
        <v>0</v>
      </c>
      <c r="BC236" s="28"/>
      <c r="BD236" s="11">
        <v>0</v>
      </c>
      <c r="BE236" s="28"/>
      <c r="BF236" s="54">
        <v>0</v>
      </c>
      <c r="BG236" s="28">
        <v>0</v>
      </c>
      <c r="BH236" s="28">
        <v>79.88</v>
      </c>
      <c r="BI236" s="28">
        <v>79.88</v>
      </c>
      <c r="BJ236" s="28">
        <v>111.9</v>
      </c>
      <c r="BK236" s="30">
        <f t="shared" si="13"/>
        <v>0</v>
      </c>
      <c r="BL236" s="62">
        <f t="shared" si="14"/>
        <v>0</v>
      </c>
      <c r="BM236" s="28">
        <v>19.97</v>
      </c>
      <c r="BN236" s="13">
        <v>0</v>
      </c>
      <c r="BO236" s="11" t="s">
        <v>5788</v>
      </c>
      <c r="BP236" s="11" t="s">
        <v>5789</v>
      </c>
      <c r="BQ236" s="11" t="s">
        <v>5790</v>
      </c>
      <c r="BR236" s="11" t="s">
        <v>5791</v>
      </c>
      <c r="BS236" s="11" t="s">
        <v>5792</v>
      </c>
      <c r="BT236" s="11" t="s">
        <v>4110</v>
      </c>
      <c r="BU236" s="11" t="s">
        <v>5793</v>
      </c>
      <c r="BV236" s="11" t="s">
        <v>5794</v>
      </c>
      <c r="BW236" s="11" t="s">
        <v>5795</v>
      </c>
      <c r="BX236" s="11" t="s">
        <v>5796</v>
      </c>
      <c r="BY236" s="11">
        <v>0</v>
      </c>
      <c r="BZ236" s="11">
        <v>0</v>
      </c>
      <c r="CA236" s="11">
        <v>0</v>
      </c>
      <c r="CB236" s="11">
        <v>0</v>
      </c>
      <c r="CC236" s="11">
        <v>0</v>
      </c>
      <c r="CD236" s="13">
        <v>0</v>
      </c>
    </row>
    <row r="237" spans="1:82" hidden="1" x14ac:dyDescent="0.25">
      <c r="A237" s="73" t="s">
        <v>1075</v>
      </c>
      <c r="B237" s="7" t="s">
        <v>234</v>
      </c>
      <c r="C237" s="7" t="s">
        <v>235</v>
      </c>
      <c r="D237" s="7" t="s">
        <v>1076</v>
      </c>
      <c r="E237" s="7" t="s">
        <v>1076</v>
      </c>
      <c r="F237" s="7" t="s">
        <v>64</v>
      </c>
      <c r="G237" s="7" t="s">
        <v>1076</v>
      </c>
      <c r="H237" s="7" t="s">
        <v>281</v>
      </c>
      <c r="I237" s="7" t="s">
        <v>1077</v>
      </c>
      <c r="J237" s="7" t="s">
        <v>1078</v>
      </c>
      <c r="K237" s="7">
        <v>218.08</v>
      </c>
      <c r="L237" s="7" t="s">
        <v>67</v>
      </c>
      <c r="M237" s="7" t="s">
        <v>68</v>
      </c>
      <c r="N237" s="7" t="s">
        <v>69</v>
      </c>
      <c r="O237" s="8">
        <v>43279.47351851852</v>
      </c>
      <c r="P237" s="8">
        <v>45471.47351851852</v>
      </c>
      <c r="Q237" s="7" t="s">
        <v>70</v>
      </c>
      <c r="R237" s="8">
        <v>45471</v>
      </c>
      <c r="S237" s="7" t="s">
        <v>71</v>
      </c>
      <c r="T237" s="7" t="s">
        <v>104</v>
      </c>
      <c r="U237" s="7" t="s">
        <v>73</v>
      </c>
      <c r="V237" s="7" t="s">
        <v>73</v>
      </c>
      <c r="W237" s="7" t="s">
        <v>74</v>
      </c>
      <c r="X237" s="7" t="s">
        <v>75</v>
      </c>
      <c r="Y237" s="7" t="s">
        <v>1023</v>
      </c>
      <c r="Z237" s="7" t="s">
        <v>1079</v>
      </c>
      <c r="AA237" s="7" t="s">
        <v>78</v>
      </c>
      <c r="AB237" s="8"/>
      <c r="AC237" s="8"/>
      <c r="AD237" s="7"/>
      <c r="AE237" s="7" t="s">
        <v>78</v>
      </c>
      <c r="AF237" s="7" t="s">
        <v>78</v>
      </c>
      <c r="AG237" s="8"/>
      <c r="AH237" s="7" t="s">
        <v>78</v>
      </c>
      <c r="AI237" s="7" t="s">
        <v>78</v>
      </c>
      <c r="AJ237" s="7" t="b">
        <v>0</v>
      </c>
      <c r="AK237" s="7" t="s">
        <v>1080</v>
      </c>
      <c r="AL237" s="7" t="b">
        <v>0</v>
      </c>
      <c r="AM237" s="7" t="b">
        <v>0</v>
      </c>
      <c r="AN237" s="7" t="b">
        <v>0</v>
      </c>
      <c r="AO237" s="7" t="b">
        <v>0</v>
      </c>
      <c r="AP237" s="7" t="b">
        <v>0</v>
      </c>
      <c r="AQ237" s="7" t="s">
        <v>84</v>
      </c>
      <c r="AR237" s="7" t="b">
        <v>0</v>
      </c>
      <c r="AS237" s="7" t="s">
        <v>317</v>
      </c>
      <c r="AT237" s="7" t="s">
        <v>78</v>
      </c>
      <c r="AU237" s="7" t="s">
        <v>78</v>
      </c>
      <c r="AV237" s="8">
        <v>43286</v>
      </c>
      <c r="AW237" s="7" t="s">
        <v>85</v>
      </c>
      <c r="AX237" s="7" t="s">
        <v>86</v>
      </c>
      <c r="AY237" s="7" t="s">
        <v>87</v>
      </c>
      <c r="AZ237" s="7" t="b">
        <v>0</v>
      </c>
      <c r="BA237" s="7">
        <v>0</v>
      </c>
      <c r="BB237" s="7">
        <v>0</v>
      </c>
      <c r="BC237" s="33"/>
      <c r="BD237" s="7">
        <v>0</v>
      </c>
      <c r="BE237" s="33"/>
      <c r="BF237" s="55">
        <v>0</v>
      </c>
      <c r="BG237" s="33">
        <v>0</v>
      </c>
      <c r="BH237" s="33">
        <v>218.08</v>
      </c>
      <c r="BI237" s="33">
        <v>218.08</v>
      </c>
      <c r="BJ237" s="33">
        <v>238.48</v>
      </c>
      <c r="BK237" s="30">
        <f t="shared" si="13"/>
        <v>0</v>
      </c>
      <c r="BL237" s="62">
        <f t="shared" si="14"/>
        <v>0</v>
      </c>
      <c r="BM237" s="33">
        <v>27.24</v>
      </c>
      <c r="BN237" s="9">
        <v>0</v>
      </c>
      <c r="BO237" s="11" t="s">
        <v>5764</v>
      </c>
      <c r="BP237" s="11" t="s">
        <v>5765</v>
      </c>
      <c r="BQ237" s="11" t="s">
        <v>4579</v>
      </c>
      <c r="BR237" s="11" t="s">
        <v>5766</v>
      </c>
      <c r="BS237" s="11" t="s">
        <v>5767</v>
      </c>
      <c r="BT237" s="11" t="s">
        <v>4110</v>
      </c>
      <c r="BU237" s="11" t="s">
        <v>5768</v>
      </c>
      <c r="BV237" s="11" t="s">
        <v>5769</v>
      </c>
      <c r="BW237" s="11" t="s">
        <v>5770</v>
      </c>
      <c r="BX237" s="11" t="s">
        <v>4585</v>
      </c>
      <c r="BY237" s="11">
        <v>0</v>
      </c>
      <c r="BZ237" s="11">
        <v>0</v>
      </c>
      <c r="CA237" s="11">
        <v>0</v>
      </c>
      <c r="CB237" s="11">
        <v>0</v>
      </c>
      <c r="CC237" s="11">
        <v>0</v>
      </c>
      <c r="CD237" s="13">
        <v>0</v>
      </c>
    </row>
    <row r="238" spans="1:82" hidden="1" x14ac:dyDescent="0.25">
      <c r="A238" s="72" t="s">
        <v>1509</v>
      </c>
      <c r="B238" s="11" t="s">
        <v>1395</v>
      </c>
      <c r="C238" s="11" t="s">
        <v>1396</v>
      </c>
      <c r="D238" s="11" t="s">
        <v>1510</v>
      </c>
      <c r="E238" s="11" t="s">
        <v>1510</v>
      </c>
      <c r="F238" s="11" t="s">
        <v>64</v>
      </c>
      <c r="G238" s="11" t="s">
        <v>1510</v>
      </c>
      <c r="H238" s="11" t="s">
        <v>281</v>
      </c>
      <c r="I238" s="11" t="s">
        <v>1397</v>
      </c>
      <c r="J238" s="11" t="s">
        <v>1406</v>
      </c>
      <c r="K238" s="11">
        <v>181.09</v>
      </c>
      <c r="L238" s="11" t="s">
        <v>67</v>
      </c>
      <c r="M238" s="11" t="s">
        <v>68</v>
      </c>
      <c r="N238" s="11" t="s">
        <v>69</v>
      </c>
      <c r="O238" s="12">
        <v>41930.544675925928</v>
      </c>
      <c r="P238" s="12">
        <v>45583.544675925928</v>
      </c>
      <c r="Q238" s="11" t="s">
        <v>70</v>
      </c>
      <c r="R238" s="12">
        <v>45583</v>
      </c>
      <c r="S238" s="11" t="s">
        <v>71</v>
      </c>
      <c r="T238" s="11" t="s">
        <v>104</v>
      </c>
      <c r="U238" s="11" t="s">
        <v>73</v>
      </c>
      <c r="V238" s="11" t="s">
        <v>73</v>
      </c>
      <c r="W238" s="11" t="s">
        <v>433</v>
      </c>
      <c r="X238" s="11" t="s">
        <v>106</v>
      </c>
      <c r="Y238" s="11" t="s">
        <v>1485</v>
      </c>
      <c r="Z238" s="11" t="s">
        <v>1511</v>
      </c>
      <c r="AA238" s="11" t="s">
        <v>78</v>
      </c>
      <c r="AB238" s="12"/>
      <c r="AC238" s="12"/>
      <c r="AD238" s="11"/>
      <c r="AE238" s="11" t="s">
        <v>78</v>
      </c>
      <c r="AF238" s="11" t="s">
        <v>78</v>
      </c>
      <c r="AG238" s="12"/>
      <c r="AH238" s="11" t="s">
        <v>1512</v>
      </c>
      <c r="AI238" s="11" t="s">
        <v>78</v>
      </c>
      <c r="AJ238" s="11" t="b">
        <v>0</v>
      </c>
      <c r="AK238" s="11" t="s">
        <v>1513</v>
      </c>
      <c r="AL238" s="11" t="b">
        <v>0</v>
      </c>
      <c r="AM238" s="11" t="b">
        <v>0</v>
      </c>
      <c r="AN238" s="11" t="b">
        <v>0</v>
      </c>
      <c r="AO238" s="11" t="b">
        <v>0</v>
      </c>
      <c r="AP238" s="11" t="b">
        <v>0</v>
      </c>
      <c r="AQ238" s="11" t="s">
        <v>84</v>
      </c>
      <c r="AR238" s="11" t="b">
        <v>0</v>
      </c>
      <c r="AS238" s="11" t="s">
        <v>317</v>
      </c>
      <c r="AT238" s="11" t="s">
        <v>78</v>
      </c>
      <c r="AU238" s="11" t="s">
        <v>78</v>
      </c>
      <c r="AV238" s="12">
        <v>41913</v>
      </c>
      <c r="AW238" s="11" t="s">
        <v>85</v>
      </c>
      <c r="AX238" s="11" t="s">
        <v>86</v>
      </c>
      <c r="AY238" s="11" t="s">
        <v>87</v>
      </c>
      <c r="AZ238" s="11" t="b">
        <v>0</v>
      </c>
      <c r="BA238" s="11">
        <v>0</v>
      </c>
      <c r="BB238" s="11">
        <v>0</v>
      </c>
      <c r="BC238" s="28"/>
      <c r="BD238" s="11">
        <v>0</v>
      </c>
      <c r="BE238" s="28"/>
      <c r="BF238" s="54">
        <v>0</v>
      </c>
      <c r="BG238" s="28">
        <v>0</v>
      </c>
      <c r="BH238" s="28">
        <v>181.09</v>
      </c>
      <c r="BI238" s="28">
        <v>181.09</v>
      </c>
      <c r="BJ238" s="28">
        <v>207.99</v>
      </c>
      <c r="BK238" s="30">
        <f t="shared" si="13"/>
        <v>0</v>
      </c>
      <c r="BL238" s="62">
        <f t="shared" si="14"/>
        <v>0</v>
      </c>
      <c r="BM238" s="28">
        <v>49.8</v>
      </c>
      <c r="BN238" s="13">
        <v>0</v>
      </c>
      <c r="BO238" s="11" t="s">
        <v>4971</v>
      </c>
      <c r="BP238" s="11" t="s">
        <v>4972</v>
      </c>
      <c r="BQ238" s="11" t="s">
        <v>4643</v>
      </c>
      <c r="BR238" s="11" t="s">
        <v>4973</v>
      </c>
      <c r="BS238" s="11" t="s">
        <v>4974</v>
      </c>
      <c r="BT238" s="11" t="s">
        <v>4975</v>
      </c>
      <c r="BU238" s="11" t="s">
        <v>4976</v>
      </c>
      <c r="BV238" s="11" t="s">
        <v>4977</v>
      </c>
      <c r="BW238" s="11" t="s">
        <v>4978</v>
      </c>
      <c r="BX238" s="11" t="s">
        <v>4123</v>
      </c>
      <c r="BY238" s="11">
        <v>0</v>
      </c>
      <c r="BZ238" s="11">
        <v>0</v>
      </c>
      <c r="CA238" s="11">
        <v>0</v>
      </c>
      <c r="CB238" s="11">
        <v>0</v>
      </c>
      <c r="CC238" s="11">
        <v>0</v>
      </c>
      <c r="CD238" s="13">
        <v>0</v>
      </c>
    </row>
    <row r="239" spans="1:82" hidden="1" x14ac:dyDescent="0.25">
      <c r="A239" s="73" t="s">
        <v>1234</v>
      </c>
      <c r="B239" s="7" t="s">
        <v>1174</v>
      </c>
      <c r="C239" s="7" t="s">
        <v>1175</v>
      </c>
      <c r="D239" s="7" t="s">
        <v>1235</v>
      </c>
      <c r="E239" s="7" t="s">
        <v>1229</v>
      </c>
      <c r="F239" s="7" t="s">
        <v>64</v>
      </c>
      <c r="G239" s="7" t="s">
        <v>1229</v>
      </c>
      <c r="H239" s="7" t="s">
        <v>281</v>
      </c>
      <c r="I239" s="7" t="s">
        <v>1176</v>
      </c>
      <c r="J239" s="7" t="s">
        <v>1177</v>
      </c>
      <c r="K239" s="7">
        <v>360.89</v>
      </c>
      <c r="L239" s="7" t="s">
        <v>67</v>
      </c>
      <c r="M239" s="7" t="s">
        <v>68</v>
      </c>
      <c r="N239" s="7" t="s">
        <v>69</v>
      </c>
      <c r="O239" s="8">
        <v>41718.348078703704</v>
      </c>
      <c r="P239" s="8">
        <v>45371.348078703704</v>
      </c>
      <c r="Q239" s="7" t="s">
        <v>70</v>
      </c>
      <c r="R239" s="8">
        <v>45371</v>
      </c>
      <c r="S239" s="7" t="s">
        <v>71</v>
      </c>
      <c r="T239" s="7" t="s">
        <v>104</v>
      </c>
      <c r="U239" s="7" t="s">
        <v>73</v>
      </c>
      <c r="V239" s="7" t="s">
        <v>73</v>
      </c>
      <c r="W239" s="7" t="s">
        <v>74</v>
      </c>
      <c r="X239" s="7" t="s">
        <v>106</v>
      </c>
      <c r="Y239" s="7" t="s">
        <v>1178</v>
      </c>
      <c r="Z239" s="7" t="s">
        <v>1236</v>
      </c>
      <c r="AA239" s="7" t="s">
        <v>78</v>
      </c>
      <c r="AB239" s="8"/>
      <c r="AC239" s="8"/>
      <c r="AD239" s="7"/>
      <c r="AE239" s="7" t="s">
        <v>78</v>
      </c>
      <c r="AF239" s="7" t="s">
        <v>78</v>
      </c>
      <c r="AG239" s="8"/>
      <c r="AH239" s="7" t="s">
        <v>1237</v>
      </c>
      <c r="AI239" s="7" t="s">
        <v>78</v>
      </c>
      <c r="AJ239" s="7" t="b">
        <v>0</v>
      </c>
      <c r="AK239" s="7" t="s">
        <v>1238</v>
      </c>
      <c r="AL239" s="7" t="b">
        <v>0</v>
      </c>
      <c r="AM239" s="7" t="b">
        <v>0</v>
      </c>
      <c r="AN239" s="7" t="b">
        <v>0</v>
      </c>
      <c r="AO239" s="7" t="b">
        <v>0</v>
      </c>
      <c r="AP239" s="7" t="b">
        <v>0</v>
      </c>
      <c r="AQ239" s="7" t="s">
        <v>84</v>
      </c>
      <c r="AR239" s="7" t="b">
        <v>0</v>
      </c>
      <c r="AS239" s="7" t="s">
        <v>1210</v>
      </c>
      <c r="AT239" s="7" t="s">
        <v>1233</v>
      </c>
      <c r="AU239" s="7" t="s">
        <v>78</v>
      </c>
      <c r="AV239" s="8">
        <v>41738</v>
      </c>
      <c r="AW239" s="7" t="s">
        <v>85</v>
      </c>
      <c r="AX239" s="7" t="s">
        <v>86</v>
      </c>
      <c r="AY239" s="7" t="s">
        <v>87</v>
      </c>
      <c r="AZ239" s="7" t="b">
        <v>0</v>
      </c>
      <c r="BA239" s="7">
        <v>0</v>
      </c>
      <c r="BB239" s="7">
        <v>0</v>
      </c>
      <c r="BC239" s="33"/>
      <c r="BD239" s="7">
        <v>0</v>
      </c>
      <c r="BE239" s="33"/>
      <c r="BF239" s="55">
        <v>0</v>
      </c>
      <c r="BG239" s="33">
        <v>0</v>
      </c>
      <c r="BH239" s="33">
        <v>360.89</v>
      </c>
      <c r="BI239" s="33">
        <v>360.89</v>
      </c>
      <c r="BJ239" s="33">
        <v>365.3</v>
      </c>
      <c r="BK239" s="30">
        <f t="shared" si="13"/>
        <v>0</v>
      </c>
      <c r="BL239" s="62">
        <f t="shared" si="14"/>
        <v>0</v>
      </c>
      <c r="BM239" s="33">
        <v>72.180000000000007</v>
      </c>
      <c r="BN239" s="9">
        <v>0</v>
      </c>
      <c r="BO239" s="7" t="s">
        <v>4846</v>
      </c>
      <c r="BP239" s="7" t="s">
        <v>4842</v>
      </c>
      <c r="BQ239" s="7" t="s">
        <v>4101</v>
      </c>
      <c r="BR239" s="7" t="s">
        <v>504</v>
      </c>
      <c r="BS239" s="7" t="s">
        <v>4187</v>
      </c>
      <c r="BT239" s="7" t="s">
        <v>4110</v>
      </c>
      <c r="BU239" s="7" t="s">
        <v>4847</v>
      </c>
      <c r="BV239" s="7" t="s">
        <v>4848</v>
      </c>
      <c r="BW239" s="7" t="s">
        <v>4849</v>
      </c>
      <c r="BX239" s="7" t="s">
        <v>4138</v>
      </c>
      <c r="BY239" s="7">
        <v>0</v>
      </c>
      <c r="BZ239" s="7">
        <v>0</v>
      </c>
      <c r="CA239" s="7">
        <v>0</v>
      </c>
      <c r="CB239" s="7">
        <v>0</v>
      </c>
      <c r="CC239" s="7">
        <v>0</v>
      </c>
      <c r="CD239" s="9">
        <v>0</v>
      </c>
    </row>
    <row r="240" spans="1:82" hidden="1" x14ac:dyDescent="0.25">
      <c r="A240" s="73" t="s">
        <v>3634</v>
      </c>
      <c r="B240" s="7" t="s">
        <v>1395</v>
      </c>
      <c r="C240" s="7" t="s">
        <v>1396</v>
      </c>
      <c r="D240" s="7" t="s">
        <v>3635</v>
      </c>
      <c r="E240" s="7" t="s">
        <v>3635</v>
      </c>
      <c r="F240" s="7" t="s">
        <v>64</v>
      </c>
      <c r="G240" s="7" t="s">
        <v>3440</v>
      </c>
      <c r="H240" s="7" t="s">
        <v>2330</v>
      </c>
      <c r="I240" s="7" t="s">
        <v>1397</v>
      </c>
      <c r="J240" s="7" t="s">
        <v>2691</v>
      </c>
      <c r="K240" s="7">
        <v>257</v>
      </c>
      <c r="L240" s="7" t="s">
        <v>67</v>
      </c>
      <c r="M240" s="7" t="s">
        <v>3402</v>
      </c>
      <c r="N240" s="7" t="s">
        <v>69</v>
      </c>
      <c r="O240" s="8">
        <v>43068.598414351851</v>
      </c>
      <c r="P240" s="8">
        <v>45259.598414351851</v>
      </c>
      <c r="Q240" s="7" t="s">
        <v>70</v>
      </c>
      <c r="R240" s="8">
        <v>45259</v>
      </c>
      <c r="S240" s="7" t="s">
        <v>71</v>
      </c>
      <c r="T240" s="7" t="s">
        <v>104</v>
      </c>
      <c r="U240" s="7" t="s">
        <v>3387</v>
      </c>
      <c r="V240" s="7" t="s">
        <v>3387</v>
      </c>
      <c r="W240" s="7" t="s">
        <v>74</v>
      </c>
      <c r="X240" s="7" t="s">
        <v>106</v>
      </c>
      <c r="Y240" s="7" t="s">
        <v>1450</v>
      </c>
      <c r="Z240" s="7" t="s">
        <v>3636</v>
      </c>
      <c r="AA240" s="7" t="s">
        <v>3636</v>
      </c>
      <c r="AB240" s="8"/>
      <c r="AC240" s="8"/>
      <c r="AD240" s="7"/>
      <c r="AE240" s="7" t="s">
        <v>78</v>
      </c>
      <c r="AF240" s="7" t="s">
        <v>78</v>
      </c>
      <c r="AG240" s="8"/>
      <c r="AH240" s="7" t="s">
        <v>78</v>
      </c>
      <c r="AI240" s="7" t="s">
        <v>78</v>
      </c>
      <c r="AJ240" s="7" t="b">
        <v>0</v>
      </c>
      <c r="AK240" s="7" t="s">
        <v>4002</v>
      </c>
      <c r="AL240" s="7" t="b">
        <v>0</v>
      </c>
      <c r="AM240" s="7" t="b">
        <v>0</v>
      </c>
      <c r="AN240" s="7" t="b">
        <v>0</v>
      </c>
      <c r="AO240" s="7" t="b">
        <v>0</v>
      </c>
      <c r="AP240" s="7" t="b">
        <v>0</v>
      </c>
      <c r="AQ240" s="7" t="s">
        <v>84</v>
      </c>
      <c r="AR240" s="7" t="b">
        <v>0</v>
      </c>
      <c r="AS240" s="7" t="s">
        <v>1700</v>
      </c>
      <c r="AT240" s="7" t="s">
        <v>78</v>
      </c>
      <c r="AU240" s="7" t="s">
        <v>78</v>
      </c>
      <c r="AV240" s="8">
        <v>43088</v>
      </c>
      <c r="AW240" s="7" t="s">
        <v>85</v>
      </c>
      <c r="AX240" s="7" t="s">
        <v>86</v>
      </c>
      <c r="AY240" s="7" t="s">
        <v>87</v>
      </c>
      <c r="AZ240" s="7" t="b">
        <v>0</v>
      </c>
      <c r="BA240" s="7">
        <v>2</v>
      </c>
      <c r="BB240" s="7">
        <v>2</v>
      </c>
      <c r="BC240" s="33">
        <v>1322.77</v>
      </c>
      <c r="BD240" s="7">
        <v>1</v>
      </c>
      <c r="BE240" s="33">
        <v>125.92</v>
      </c>
      <c r="BF240" s="55">
        <v>1</v>
      </c>
      <c r="BG240" s="33">
        <v>125.92</v>
      </c>
      <c r="BH240" s="33">
        <v>257</v>
      </c>
      <c r="BI240" s="33">
        <v>257</v>
      </c>
      <c r="BJ240" s="33">
        <v>297.76</v>
      </c>
      <c r="BK240" s="30">
        <f t="shared" si="13"/>
        <v>0</v>
      </c>
      <c r="BL240" s="62">
        <f t="shared" si="14"/>
        <v>0</v>
      </c>
      <c r="BM240" s="33">
        <v>64.25</v>
      </c>
      <c r="BN240" s="9">
        <v>0</v>
      </c>
      <c r="BO240" s="7" t="s">
        <v>5624</v>
      </c>
      <c r="BP240" s="7" t="s">
        <v>5625</v>
      </c>
      <c r="BQ240" s="7" t="s">
        <v>4460</v>
      </c>
      <c r="BR240" s="7" t="s">
        <v>4461</v>
      </c>
      <c r="BS240" s="7" t="s">
        <v>4462</v>
      </c>
      <c r="BT240" s="7" t="s">
        <v>4110</v>
      </c>
      <c r="BU240" s="7" t="s">
        <v>4635</v>
      </c>
      <c r="BV240" s="7" t="s">
        <v>4464</v>
      </c>
      <c r="BW240" s="7" t="s">
        <v>5626</v>
      </c>
      <c r="BX240" s="7" t="s">
        <v>4130</v>
      </c>
      <c r="BY240" s="7">
        <v>0</v>
      </c>
      <c r="BZ240" s="7">
        <v>0</v>
      </c>
      <c r="CA240" s="7">
        <v>0</v>
      </c>
      <c r="CB240" s="7">
        <v>0</v>
      </c>
      <c r="CC240" s="7">
        <v>1</v>
      </c>
      <c r="CD240" s="9">
        <v>0</v>
      </c>
    </row>
    <row r="241" spans="1:82" hidden="1" x14ac:dyDescent="0.25">
      <c r="A241" s="73" t="s">
        <v>2177</v>
      </c>
      <c r="B241" s="7" t="s">
        <v>2147</v>
      </c>
      <c r="C241" s="7" t="s">
        <v>2148</v>
      </c>
      <c r="D241" s="7" t="s">
        <v>2178</v>
      </c>
      <c r="E241" s="7" t="s">
        <v>2178</v>
      </c>
      <c r="F241" s="7" t="s">
        <v>168</v>
      </c>
      <c r="G241" s="7"/>
      <c r="H241" s="7" t="s">
        <v>281</v>
      </c>
      <c r="I241" s="7" t="s">
        <v>2150</v>
      </c>
      <c r="J241" s="7" t="s">
        <v>2148</v>
      </c>
      <c r="K241" s="7">
        <v>479.42</v>
      </c>
      <c r="L241" s="7" t="s">
        <v>67</v>
      </c>
      <c r="M241" s="7" t="s">
        <v>68</v>
      </c>
      <c r="N241" s="7" t="s">
        <v>160</v>
      </c>
      <c r="O241" s="8">
        <v>45035</v>
      </c>
      <c r="P241" s="8">
        <v>45247</v>
      </c>
      <c r="Q241" s="7" t="s">
        <v>70</v>
      </c>
      <c r="R241" s="8">
        <v>45247</v>
      </c>
      <c r="S241" s="7" t="s">
        <v>71</v>
      </c>
      <c r="T241" s="7" t="s">
        <v>72</v>
      </c>
      <c r="U241" s="7" t="s">
        <v>73</v>
      </c>
      <c r="V241" s="7" t="s">
        <v>73</v>
      </c>
      <c r="W241" s="7" t="s">
        <v>74</v>
      </c>
      <c r="X241" s="7" t="s">
        <v>264</v>
      </c>
      <c r="Y241" s="7" t="s">
        <v>2168</v>
      </c>
      <c r="Z241" s="7" t="s">
        <v>2179</v>
      </c>
      <c r="AA241" s="7" t="s">
        <v>78</v>
      </c>
      <c r="AB241" s="8"/>
      <c r="AC241" s="8"/>
      <c r="AD241" s="7"/>
      <c r="AE241" s="7" t="s">
        <v>78</v>
      </c>
      <c r="AF241" s="7" t="s">
        <v>78</v>
      </c>
      <c r="AG241" s="8"/>
      <c r="AH241" s="7" t="s">
        <v>2180</v>
      </c>
      <c r="AI241" s="7" t="s">
        <v>78</v>
      </c>
      <c r="AJ241" s="7" t="b">
        <v>0</v>
      </c>
      <c r="AK241" s="7" t="s">
        <v>2181</v>
      </c>
      <c r="AL241" s="7" t="b">
        <v>1</v>
      </c>
      <c r="AM241" s="7" t="b">
        <v>0</v>
      </c>
      <c r="AN241" s="7" t="b">
        <v>0</v>
      </c>
      <c r="AO241" s="7" t="b">
        <v>0</v>
      </c>
      <c r="AP241" s="7" t="b">
        <v>0</v>
      </c>
      <c r="AQ241" s="7" t="s">
        <v>84</v>
      </c>
      <c r="AR241" s="7" t="b">
        <v>0</v>
      </c>
      <c r="AS241" s="7" t="s">
        <v>734</v>
      </c>
      <c r="AT241" s="7" t="s">
        <v>78</v>
      </c>
      <c r="AU241" s="7" t="s">
        <v>78</v>
      </c>
      <c r="AV241" s="8">
        <v>45048</v>
      </c>
      <c r="AW241" s="7" t="s">
        <v>85</v>
      </c>
      <c r="AX241" s="7" t="s">
        <v>86</v>
      </c>
      <c r="AY241" s="7" t="s">
        <v>87</v>
      </c>
      <c r="AZ241" s="7" t="b">
        <v>0</v>
      </c>
      <c r="BA241" s="7">
        <v>0</v>
      </c>
      <c r="BB241" s="7">
        <v>0</v>
      </c>
      <c r="BC241" s="33"/>
      <c r="BD241" s="7">
        <v>0</v>
      </c>
      <c r="BE241" s="33"/>
      <c r="BF241" s="55">
        <v>0</v>
      </c>
      <c r="BG241" s="33">
        <v>0</v>
      </c>
      <c r="BH241" s="33">
        <v>479.42</v>
      </c>
      <c r="BI241" s="33">
        <v>276.49</v>
      </c>
      <c r="BJ241" s="33">
        <v>299.05</v>
      </c>
      <c r="BK241" s="30">
        <f t="shared" si="13"/>
        <v>202.93</v>
      </c>
      <c r="BL241" s="63">
        <f t="shared" si="14"/>
        <v>0.42328229944516288</v>
      </c>
      <c r="BM241" s="33">
        <v>77.42</v>
      </c>
      <c r="BN241" s="9">
        <v>0</v>
      </c>
      <c r="BO241" s="11" t="s">
        <v>6883</v>
      </c>
      <c r="BP241" s="11" t="s">
        <v>6884</v>
      </c>
      <c r="BQ241" s="11" t="s">
        <v>4101</v>
      </c>
      <c r="BR241" s="11" t="s">
        <v>504</v>
      </c>
      <c r="BS241" s="11" t="s">
        <v>6885</v>
      </c>
      <c r="BT241" s="11" t="s">
        <v>5932</v>
      </c>
      <c r="BU241" s="11" t="s">
        <v>5933</v>
      </c>
      <c r="BV241" s="11" t="s">
        <v>5928</v>
      </c>
      <c r="BW241" s="11" t="s">
        <v>6886</v>
      </c>
      <c r="BX241" s="11" t="s">
        <v>6856</v>
      </c>
      <c r="BY241" s="11">
        <v>0</v>
      </c>
      <c r="BZ241" s="11">
        <v>0</v>
      </c>
      <c r="CA241" s="11">
        <v>0</v>
      </c>
      <c r="CB241" s="11">
        <v>0</v>
      </c>
      <c r="CC241" s="11">
        <v>0</v>
      </c>
      <c r="CD241" s="13">
        <v>0</v>
      </c>
    </row>
    <row r="242" spans="1:82" hidden="1" x14ac:dyDescent="0.25">
      <c r="A242" s="73" t="s">
        <v>3030</v>
      </c>
      <c r="B242" s="7" t="s">
        <v>2147</v>
      </c>
      <c r="C242" s="7" t="s">
        <v>2148</v>
      </c>
      <c r="D242" s="7" t="s">
        <v>3031</v>
      </c>
      <c r="E242" s="7" t="s">
        <v>3032</v>
      </c>
      <c r="F242" s="7" t="s">
        <v>168</v>
      </c>
      <c r="G242" s="7" t="s">
        <v>3032</v>
      </c>
      <c r="H242" s="7" t="s">
        <v>336</v>
      </c>
      <c r="I242" s="7" t="s">
        <v>2150</v>
      </c>
      <c r="J242" s="7"/>
      <c r="K242" s="7">
        <v>3046.14</v>
      </c>
      <c r="L242" s="7" t="s">
        <v>67</v>
      </c>
      <c r="M242" s="7" t="s">
        <v>68</v>
      </c>
      <c r="N242" s="7" t="s">
        <v>160</v>
      </c>
      <c r="O242" s="8">
        <v>44138.604780092595</v>
      </c>
      <c r="P242" s="8">
        <v>45233.604780092595</v>
      </c>
      <c r="Q242" s="7" t="s">
        <v>70</v>
      </c>
      <c r="R242" s="8">
        <v>45233</v>
      </c>
      <c r="S242" s="7" t="s">
        <v>71</v>
      </c>
      <c r="T242" s="7" t="s">
        <v>104</v>
      </c>
      <c r="U242" s="7" t="s">
        <v>73</v>
      </c>
      <c r="V242" s="7" t="s">
        <v>73</v>
      </c>
      <c r="W242" s="7" t="s">
        <v>433</v>
      </c>
      <c r="X242" s="7" t="s">
        <v>264</v>
      </c>
      <c r="Y242" s="7" t="s">
        <v>3033</v>
      </c>
      <c r="Z242" s="7" t="s">
        <v>3034</v>
      </c>
      <c r="AA242" s="7" t="s">
        <v>3035</v>
      </c>
      <c r="AB242" s="8"/>
      <c r="AC242" s="8"/>
      <c r="AD242" s="7"/>
      <c r="AE242" s="7" t="s">
        <v>78</v>
      </c>
      <c r="AF242" s="7" t="s">
        <v>78</v>
      </c>
      <c r="AG242" s="8"/>
      <c r="AH242" s="7" t="s">
        <v>78</v>
      </c>
      <c r="AI242" s="7" t="s">
        <v>78</v>
      </c>
      <c r="AJ242" s="7" t="b">
        <v>0</v>
      </c>
      <c r="AK242" s="7" t="s">
        <v>3036</v>
      </c>
      <c r="AL242" s="7" t="b">
        <v>0</v>
      </c>
      <c r="AM242" s="7" t="b">
        <v>0</v>
      </c>
      <c r="AN242" s="7" t="b">
        <v>0</v>
      </c>
      <c r="AO242" s="7" t="b">
        <v>0</v>
      </c>
      <c r="AP242" s="7" t="b">
        <v>0</v>
      </c>
      <c r="AQ242" s="7" t="s">
        <v>84</v>
      </c>
      <c r="AR242" s="7" t="b">
        <v>0</v>
      </c>
      <c r="AS242" s="7" t="s">
        <v>3037</v>
      </c>
      <c r="AT242" s="7" t="s">
        <v>670</v>
      </c>
      <c r="AU242" s="7" t="s">
        <v>78</v>
      </c>
      <c r="AV242" s="8">
        <v>44147</v>
      </c>
      <c r="AW242" s="7" t="s">
        <v>85</v>
      </c>
      <c r="AX242" s="7" t="s">
        <v>86</v>
      </c>
      <c r="AY242" s="7" t="s">
        <v>87</v>
      </c>
      <c r="AZ242" s="7" t="b">
        <v>0</v>
      </c>
      <c r="BA242" s="7">
        <v>0</v>
      </c>
      <c r="BB242" s="7">
        <v>0</v>
      </c>
      <c r="BC242" s="33"/>
      <c r="BD242" s="7">
        <v>0</v>
      </c>
      <c r="BE242" s="33"/>
      <c r="BF242" s="55">
        <v>0</v>
      </c>
      <c r="BG242" s="33">
        <v>0</v>
      </c>
      <c r="BH242" s="33">
        <v>3046.14</v>
      </c>
      <c r="BI242" s="33">
        <v>3046.14</v>
      </c>
      <c r="BJ242" s="33">
        <v>3294.4</v>
      </c>
      <c r="BK242" s="30">
        <f t="shared" si="13"/>
        <v>0</v>
      </c>
      <c r="BL242" s="62">
        <f t="shared" si="14"/>
        <v>0</v>
      </c>
      <c r="BM242" s="33">
        <v>609.23</v>
      </c>
      <c r="BN242" s="9">
        <v>0</v>
      </c>
      <c r="BO242" s="11" t="s">
        <v>6346</v>
      </c>
      <c r="BP242" s="11" t="s">
        <v>6347</v>
      </c>
      <c r="BQ242" s="11" t="s">
        <v>4579</v>
      </c>
      <c r="BR242" s="11" t="s">
        <v>3140</v>
      </c>
      <c r="BS242" s="11" t="s">
        <v>6348</v>
      </c>
      <c r="BT242" s="11" t="s">
        <v>5208</v>
      </c>
      <c r="BU242" s="11" t="s">
        <v>78</v>
      </c>
      <c r="BV242" s="11" t="s">
        <v>6349</v>
      </c>
      <c r="BW242" s="11" t="s">
        <v>6350</v>
      </c>
      <c r="BX242" s="11" t="s">
        <v>4302</v>
      </c>
      <c r="BY242" s="11">
        <v>0</v>
      </c>
      <c r="BZ242" s="11">
        <v>0</v>
      </c>
      <c r="CA242" s="11">
        <v>0</v>
      </c>
      <c r="CB242" s="11">
        <v>0</v>
      </c>
      <c r="CC242" s="11">
        <v>0</v>
      </c>
      <c r="CD242" s="13">
        <v>0</v>
      </c>
    </row>
    <row r="243" spans="1:82" hidden="1" x14ac:dyDescent="0.25">
      <c r="A243" s="73" t="s">
        <v>2864</v>
      </c>
      <c r="B243" s="7" t="s">
        <v>1395</v>
      </c>
      <c r="C243" s="7" t="s">
        <v>1396</v>
      </c>
      <c r="D243" s="7" t="s">
        <v>2865</v>
      </c>
      <c r="E243" s="7" t="s">
        <v>2265</v>
      </c>
      <c r="F243" s="7" t="s">
        <v>64</v>
      </c>
      <c r="G243" s="7" t="s">
        <v>2265</v>
      </c>
      <c r="H243" s="7" t="s">
        <v>2330</v>
      </c>
      <c r="I243" s="7" t="s">
        <v>1397</v>
      </c>
      <c r="J243" s="7" t="s">
        <v>2691</v>
      </c>
      <c r="K243" s="7">
        <v>178.91</v>
      </c>
      <c r="L243" s="7" t="s">
        <v>67</v>
      </c>
      <c r="M243" s="7" t="s">
        <v>68</v>
      </c>
      <c r="N243" s="7" t="s">
        <v>69</v>
      </c>
      <c r="O243" s="8">
        <v>43217.736180555556</v>
      </c>
      <c r="P243" s="8">
        <v>45409.77547453704</v>
      </c>
      <c r="Q243" s="7" t="s">
        <v>70</v>
      </c>
      <c r="R243" s="8">
        <v>45409</v>
      </c>
      <c r="S243" s="7" t="s">
        <v>71</v>
      </c>
      <c r="T243" s="7" t="s">
        <v>104</v>
      </c>
      <c r="U243" s="7" t="s">
        <v>73</v>
      </c>
      <c r="V243" s="7" t="s">
        <v>73</v>
      </c>
      <c r="W243" s="7" t="s">
        <v>287</v>
      </c>
      <c r="X243" s="7" t="s">
        <v>106</v>
      </c>
      <c r="Y243" s="7" t="s">
        <v>1398</v>
      </c>
      <c r="Z243" s="7" t="s">
        <v>1431</v>
      </c>
      <c r="AA243" s="7" t="s">
        <v>78</v>
      </c>
      <c r="AB243" s="8"/>
      <c r="AC243" s="8"/>
      <c r="AD243" s="7"/>
      <c r="AE243" s="7" t="s">
        <v>78</v>
      </c>
      <c r="AF243" s="7" t="s">
        <v>78</v>
      </c>
      <c r="AG243" s="8"/>
      <c r="AH243" s="7" t="s">
        <v>2866</v>
      </c>
      <c r="AI243" s="7" t="s">
        <v>78</v>
      </c>
      <c r="AJ243" s="7" t="b">
        <v>0</v>
      </c>
      <c r="AK243" s="7" t="s">
        <v>2867</v>
      </c>
      <c r="AL243" s="7" t="b">
        <v>0</v>
      </c>
      <c r="AM243" s="7" t="b">
        <v>0</v>
      </c>
      <c r="AN243" s="7" t="b">
        <v>0</v>
      </c>
      <c r="AO243" s="7" t="b">
        <v>0</v>
      </c>
      <c r="AP243" s="7" t="b">
        <v>0</v>
      </c>
      <c r="AQ243" s="7" t="s">
        <v>84</v>
      </c>
      <c r="AR243" s="7" t="b">
        <v>0</v>
      </c>
      <c r="AS243" s="7" t="s">
        <v>1700</v>
      </c>
      <c r="AT243" s="7" t="s">
        <v>78</v>
      </c>
      <c r="AU243" s="7" t="s">
        <v>78</v>
      </c>
      <c r="AV243" s="8">
        <v>43210</v>
      </c>
      <c r="AW243" s="7" t="s">
        <v>85</v>
      </c>
      <c r="AX243" s="7" t="s">
        <v>86</v>
      </c>
      <c r="AY243" s="7" t="s">
        <v>87</v>
      </c>
      <c r="AZ243" s="7" t="b">
        <v>0</v>
      </c>
      <c r="BA243" s="7">
        <v>2</v>
      </c>
      <c r="BB243" s="7">
        <v>2</v>
      </c>
      <c r="BC243" s="33">
        <v>2212.3000000000002</v>
      </c>
      <c r="BD243" s="7">
        <v>0</v>
      </c>
      <c r="BE243" s="33"/>
      <c r="BF243" s="55">
        <v>0</v>
      </c>
      <c r="BG243" s="33">
        <v>0</v>
      </c>
      <c r="BH243" s="33">
        <v>178.91</v>
      </c>
      <c r="BI243" s="33">
        <v>178.91</v>
      </c>
      <c r="BJ243" s="33">
        <v>205.91</v>
      </c>
      <c r="BK243" s="30">
        <f t="shared" si="13"/>
        <v>0</v>
      </c>
      <c r="BL243" s="62">
        <f t="shared" si="14"/>
        <v>0</v>
      </c>
      <c r="BM243" s="33">
        <v>44.73</v>
      </c>
      <c r="BN243" s="9">
        <v>0</v>
      </c>
      <c r="BO243" s="7" t="s">
        <v>5712</v>
      </c>
      <c r="BP243" s="7" t="s">
        <v>5713</v>
      </c>
      <c r="BQ243" s="7" t="s">
        <v>4101</v>
      </c>
      <c r="BR243" s="7" t="s">
        <v>504</v>
      </c>
      <c r="BS243" s="7" t="s">
        <v>4148</v>
      </c>
      <c r="BT243" s="7" t="s">
        <v>4110</v>
      </c>
      <c r="BU243" s="7" t="s">
        <v>5307</v>
      </c>
      <c r="BV243" s="7" t="s">
        <v>5714</v>
      </c>
      <c r="BW243" s="7" t="s">
        <v>5715</v>
      </c>
      <c r="BX243" s="7" t="s">
        <v>4123</v>
      </c>
      <c r="BY243" s="7">
        <v>0</v>
      </c>
      <c r="BZ243" s="7">
        <v>0</v>
      </c>
      <c r="CA243" s="7">
        <v>0</v>
      </c>
      <c r="CB243" s="7">
        <v>0</v>
      </c>
      <c r="CC243" s="7">
        <v>0</v>
      </c>
      <c r="CD243" s="9">
        <v>0</v>
      </c>
    </row>
    <row r="244" spans="1:82" hidden="1" x14ac:dyDescent="0.25">
      <c r="A244" s="72" t="s">
        <v>3701</v>
      </c>
      <c r="B244" s="11" t="s">
        <v>1395</v>
      </c>
      <c r="C244" s="11" t="s">
        <v>1396</v>
      </c>
      <c r="D244" s="11" t="s">
        <v>3487</v>
      </c>
      <c r="E244" s="11" t="s">
        <v>3487</v>
      </c>
      <c r="F244" s="11" t="s">
        <v>64</v>
      </c>
      <c r="G244" s="11" t="s">
        <v>3487</v>
      </c>
      <c r="H244" s="11" t="s">
        <v>336</v>
      </c>
      <c r="I244" s="11" t="s">
        <v>1397</v>
      </c>
      <c r="J244" s="11"/>
      <c r="K244" s="11">
        <v>186.56</v>
      </c>
      <c r="L244" s="11" t="s">
        <v>67</v>
      </c>
      <c r="M244" s="11" t="s">
        <v>3402</v>
      </c>
      <c r="N244" s="11" t="s">
        <v>69</v>
      </c>
      <c r="O244" s="12">
        <v>44211.514398148145</v>
      </c>
      <c r="P244" s="12">
        <v>45306.649201388886</v>
      </c>
      <c r="Q244" s="11" t="s">
        <v>70</v>
      </c>
      <c r="R244" s="12">
        <v>45306</v>
      </c>
      <c r="S244" s="11" t="s">
        <v>71</v>
      </c>
      <c r="T244" s="11" t="s">
        <v>104</v>
      </c>
      <c r="U244" s="11" t="s">
        <v>3387</v>
      </c>
      <c r="V244" s="11" t="s">
        <v>3387</v>
      </c>
      <c r="W244" s="11" t="s">
        <v>287</v>
      </c>
      <c r="X244" s="11" t="s">
        <v>106</v>
      </c>
      <c r="Y244" s="11" t="s">
        <v>1450</v>
      </c>
      <c r="Z244" s="11" t="s">
        <v>3702</v>
      </c>
      <c r="AA244" s="11" t="s">
        <v>78</v>
      </c>
      <c r="AB244" s="12"/>
      <c r="AC244" s="12"/>
      <c r="AD244" s="11"/>
      <c r="AE244" s="11" t="s">
        <v>78</v>
      </c>
      <c r="AF244" s="11" t="s">
        <v>78</v>
      </c>
      <c r="AG244" s="12"/>
      <c r="AH244" s="11" t="s">
        <v>3703</v>
      </c>
      <c r="AI244" s="11" t="s">
        <v>78</v>
      </c>
      <c r="AJ244" s="11" t="b">
        <v>0</v>
      </c>
      <c r="AK244" s="11" t="s">
        <v>4078</v>
      </c>
      <c r="AL244" s="11" t="b">
        <v>0</v>
      </c>
      <c r="AM244" s="11" t="b">
        <v>0</v>
      </c>
      <c r="AN244" s="11" t="b">
        <v>0</v>
      </c>
      <c r="AO244" s="11" t="b">
        <v>0</v>
      </c>
      <c r="AP244" s="11" t="b">
        <v>0</v>
      </c>
      <c r="AQ244" s="11" t="s">
        <v>84</v>
      </c>
      <c r="AR244" s="11" t="b">
        <v>0</v>
      </c>
      <c r="AS244" s="11" t="s">
        <v>78</v>
      </c>
      <c r="AT244" s="11" t="s">
        <v>78</v>
      </c>
      <c r="AU244" s="11" t="s">
        <v>78</v>
      </c>
      <c r="AV244" s="12">
        <v>44224</v>
      </c>
      <c r="AW244" s="11" t="s">
        <v>85</v>
      </c>
      <c r="AX244" s="11" t="s">
        <v>86</v>
      </c>
      <c r="AY244" s="11" t="s">
        <v>87</v>
      </c>
      <c r="AZ244" s="11" t="b">
        <v>0</v>
      </c>
      <c r="BA244" s="11">
        <v>4</v>
      </c>
      <c r="BB244" s="11">
        <v>2</v>
      </c>
      <c r="BC244" s="28">
        <v>460.69</v>
      </c>
      <c r="BD244" s="11">
        <v>2</v>
      </c>
      <c r="BE244" s="28">
        <v>460.69</v>
      </c>
      <c r="BF244" s="54">
        <v>2</v>
      </c>
      <c r="BG244" s="28">
        <v>460.69</v>
      </c>
      <c r="BH244" s="28">
        <v>186.56</v>
      </c>
      <c r="BI244" s="28">
        <v>186.56</v>
      </c>
      <c r="BJ244" s="28">
        <v>217.99</v>
      </c>
      <c r="BK244" s="30">
        <f t="shared" si="13"/>
        <v>0</v>
      </c>
      <c r="BL244" s="62">
        <f t="shared" si="14"/>
        <v>0</v>
      </c>
      <c r="BM244" s="28">
        <v>46.7</v>
      </c>
      <c r="BN244" s="13">
        <v>0</v>
      </c>
      <c r="BO244" s="7" t="s">
        <v>4139</v>
      </c>
      <c r="BP244" s="7" t="s">
        <v>4140</v>
      </c>
      <c r="BQ244" s="7" t="s">
        <v>4101</v>
      </c>
      <c r="BR244" s="7" t="s">
        <v>504</v>
      </c>
      <c r="BS244" s="7" t="s">
        <v>4120</v>
      </c>
      <c r="BT244" s="7" t="s">
        <v>4141</v>
      </c>
      <c r="BU244" s="7" t="s">
        <v>4142</v>
      </c>
      <c r="BV244" s="7" t="s">
        <v>4143</v>
      </c>
      <c r="BW244" s="7" t="s">
        <v>4144</v>
      </c>
      <c r="BX244" s="7" t="s">
        <v>4145</v>
      </c>
      <c r="BY244" s="7">
        <v>0</v>
      </c>
      <c r="BZ244" s="7">
        <v>0</v>
      </c>
      <c r="CA244" s="7">
        <v>0</v>
      </c>
      <c r="CB244" s="7">
        <v>2</v>
      </c>
      <c r="CC244" s="7">
        <v>0</v>
      </c>
      <c r="CD244" s="9">
        <v>0</v>
      </c>
    </row>
    <row r="245" spans="1:82" hidden="1" x14ac:dyDescent="0.25">
      <c r="A245" s="72" t="s">
        <v>3753</v>
      </c>
      <c r="B245" s="11" t="s">
        <v>99</v>
      </c>
      <c r="C245" s="11" t="s">
        <v>100</v>
      </c>
      <c r="D245" s="11" t="s">
        <v>3487</v>
      </c>
      <c r="E245" s="11" t="s">
        <v>3487</v>
      </c>
      <c r="F245" s="11" t="s">
        <v>64</v>
      </c>
      <c r="G245" s="11" t="s">
        <v>3487</v>
      </c>
      <c r="H245" s="11" t="s">
        <v>102</v>
      </c>
      <c r="I245" s="11" t="s">
        <v>128</v>
      </c>
      <c r="J245" s="11"/>
      <c r="K245" s="11">
        <v>185.56</v>
      </c>
      <c r="L245" s="11" t="s">
        <v>67</v>
      </c>
      <c r="M245" s="11" t="s">
        <v>3402</v>
      </c>
      <c r="N245" s="11" t="s">
        <v>69</v>
      </c>
      <c r="O245" s="12">
        <v>35597</v>
      </c>
      <c r="P245" s="12">
        <v>45459</v>
      </c>
      <c r="Q245" s="11" t="s">
        <v>70</v>
      </c>
      <c r="R245" s="12">
        <v>45459</v>
      </c>
      <c r="S245" s="11" t="s">
        <v>71</v>
      </c>
      <c r="T245" s="11" t="s">
        <v>104</v>
      </c>
      <c r="U245" s="11" t="s">
        <v>3387</v>
      </c>
      <c r="V245" s="11" t="s">
        <v>3387</v>
      </c>
      <c r="W245" s="11" t="s">
        <v>74</v>
      </c>
      <c r="X245" s="11" t="s">
        <v>115</v>
      </c>
      <c r="Y245" s="11" t="s">
        <v>3754</v>
      </c>
      <c r="Z245" s="11" t="s">
        <v>3755</v>
      </c>
      <c r="AA245" s="11" t="s">
        <v>78</v>
      </c>
      <c r="AB245" s="12"/>
      <c r="AC245" s="12"/>
      <c r="AD245" s="11"/>
      <c r="AE245" s="11" t="s">
        <v>78</v>
      </c>
      <c r="AF245" s="11" t="s">
        <v>78</v>
      </c>
      <c r="AG245" s="12"/>
      <c r="AH245" s="11" t="s">
        <v>78</v>
      </c>
      <c r="AI245" s="11" t="s">
        <v>78</v>
      </c>
      <c r="AJ245" s="11" t="b">
        <v>1</v>
      </c>
      <c r="AK245" s="11" t="s">
        <v>3939</v>
      </c>
      <c r="AL245" s="11" t="b">
        <v>0</v>
      </c>
      <c r="AM245" s="11" t="b">
        <v>0</v>
      </c>
      <c r="AN245" s="11" t="b">
        <v>0</v>
      </c>
      <c r="AO245" s="11" t="b">
        <v>0</v>
      </c>
      <c r="AP245" s="11" t="b">
        <v>0</v>
      </c>
      <c r="AQ245" s="11" t="s">
        <v>84</v>
      </c>
      <c r="AR245" s="11" t="b">
        <v>0</v>
      </c>
      <c r="AS245" s="11" t="s">
        <v>78</v>
      </c>
      <c r="AT245" s="11" t="s">
        <v>78</v>
      </c>
      <c r="AU245" s="11" t="s">
        <v>78</v>
      </c>
      <c r="AV245" s="12">
        <v>35898</v>
      </c>
      <c r="AW245" s="11" t="s">
        <v>85</v>
      </c>
      <c r="AX245" s="11" t="s">
        <v>86</v>
      </c>
      <c r="AY245" s="11" t="s">
        <v>87</v>
      </c>
      <c r="AZ245" s="11" t="b">
        <v>0</v>
      </c>
      <c r="BA245" s="11">
        <v>9</v>
      </c>
      <c r="BB245" s="11">
        <v>2</v>
      </c>
      <c r="BC245" s="28">
        <v>1228.04</v>
      </c>
      <c r="BD245" s="11">
        <v>0</v>
      </c>
      <c r="BE245" s="28"/>
      <c r="BF245" s="54">
        <v>0</v>
      </c>
      <c r="BG245" s="28">
        <v>0</v>
      </c>
      <c r="BH245" s="28">
        <v>185.56</v>
      </c>
      <c r="BI245" s="28">
        <v>185.56</v>
      </c>
      <c r="BJ245" s="28">
        <v>200.68</v>
      </c>
      <c r="BK245" s="30">
        <f t="shared" si="13"/>
        <v>0</v>
      </c>
      <c r="BL245" s="62">
        <f t="shared" si="14"/>
        <v>0</v>
      </c>
      <c r="BM245" s="28">
        <v>37.11</v>
      </c>
      <c r="BN245" s="13">
        <v>0</v>
      </c>
      <c r="BO245" s="7" t="s">
        <v>4139</v>
      </c>
      <c r="BP245" s="7" t="s">
        <v>4140</v>
      </c>
      <c r="BQ245" s="7" t="s">
        <v>4101</v>
      </c>
      <c r="BR245" s="7" t="s">
        <v>504</v>
      </c>
      <c r="BS245" s="7" t="s">
        <v>4120</v>
      </c>
      <c r="BT245" s="7" t="s">
        <v>4141</v>
      </c>
      <c r="BU245" s="7" t="s">
        <v>4142</v>
      </c>
      <c r="BV245" s="7" t="s">
        <v>4143</v>
      </c>
      <c r="BW245" s="7" t="s">
        <v>4144</v>
      </c>
      <c r="BX245" s="7" t="s">
        <v>4145</v>
      </c>
      <c r="BY245" s="7">
        <v>1</v>
      </c>
      <c r="BZ245" s="7">
        <v>0</v>
      </c>
      <c r="CA245" s="7">
        <v>0</v>
      </c>
      <c r="CB245" s="7">
        <v>0</v>
      </c>
      <c r="CC245" s="7">
        <v>0</v>
      </c>
      <c r="CD245" s="9">
        <v>0</v>
      </c>
    </row>
    <row r="246" spans="1:82" hidden="1" x14ac:dyDescent="0.25">
      <c r="A246" s="72" t="s">
        <v>3690</v>
      </c>
      <c r="B246" s="11" t="s">
        <v>2147</v>
      </c>
      <c r="C246" s="11" t="s">
        <v>2148</v>
      </c>
      <c r="D246" s="11" t="s">
        <v>3487</v>
      </c>
      <c r="E246" s="11" t="s">
        <v>3487</v>
      </c>
      <c r="F246" s="11" t="s">
        <v>64</v>
      </c>
      <c r="G246" s="11" t="s">
        <v>3487</v>
      </c>
      <c r="H246" s="11" t="s">
        <v>2330</v>
      </c>
      <c r="I246" s="11" t="s">
        <v>2223</v>
      </c>
      <c r="J246" s="11" t="s">
        <v>3253</v>
      </c>
      <c r="K246" s="11">
        <v>249.74</v>
      </c>
      <c r="L246" s="11" t="s">
        <v>67</v>
      </c>
      <c r="M246" s="11" t="s">
        <v>3402</v>
      </c>
      <c r="N246" s="11" t="s">
        <v>69</v>
      </c>
      <c r="O246" s="12">
        <v>41797.767268518517</v>
      </c>
      <c r="P246" s="12">
        <v>45450.767268518517</v>
      </c>
      <c r="Q246" s="11" t="s">
        <v>70</v>
      </c>
      <c r="R246" s="12">
        <v>45450</v>
      </c>
      <c r="S246" s="11" t="s">
        <v>71</v>
      </c>
      <c r="T246" s="11" t="s">
        <v>104</v>
      </c>
      <c r="U246" s="11" t="s">
        <v>3387</v>
      </c>
      <c r="V246" s="11" t="s">
        <v>3387</v>
      </c>
      <c r="W246" s="11" t="s">
        <v>74</v>
      </c>
      <c r="X246" s="11" t="s">
        <v>106</v>
      </c>
      <c r="Y246" s="11" t="s">
        <v>3691</v>
      </c>
      <c r="Z246" s="11" t="s">
        <v>3692</v>
      </c>
      <c r="AA246" s="11" t="s">
        <v>78</v>
      </c>
      <c r="AB246" s="12"/>
      <c r="AC246" s="12"/>
      <c r="AD246" s="11"/>
      <c r="AE246" s="11" t="s">
        <v>78</v>
      </c>
      <c r="AF246" s="11" t="s">
        <v>78</v>
      </c>
      <c r="AG246" s="12"/>
      <c r="AH246" s="11" t="s">
        <v>3693</v>
      </c>
      <c r="AI246" s="11" t="s">
        <v>78</v>
      </c>
      <c r="AJ246" s="11" t="b">
        <v>0</v>
      </c>
      <c r="AK246" s="11" t="s">
        <v>3973</v>
      </c>
      <c r="AL246" s="11" t="b">
        <v>0</v>
      </c>
      <c r="AM246" s="11" t="b">
        <v>0</v>
      </c>
      <c r="AN246" s="11" t="b">
        <v>0</v>
      </c>
      <c r="AO246" s="11" t="b">
        <v>0</v>
      </c>
      <c r="AP246" s="11" t="b">
        <v>0</v>
      </c>
      <c r="AQ246" s="11" t="s">
        <v>84</v>
      </c>
      <c r="AR246" s="11" t="b">
        <v>0</v>
      </c>
      <c r="AS246" s="11" t="s">
        <v>1700</v>
      </c>
      <c r="AT246" s="11" t="s">
        <v>2695</v>
      </c>
      <c r="AU246" s="11" t="s">
        <v>78</v>
      </c>
      <c r="AV246" s="12">
        <v>41815</v>
      </c>
      <c r="AW246" s="11" t="s">
        <v>85</v>
      </c>
      <c r="AX246" s="11" t="s">
        <v>86</v>
      </c>
      <c r="AY246" s="11" t="s">
        <v>87</v>
      </c>
      <c r="AZ246" s="11" t="b">
        <v>0</v>
      </c>
      <c r="BA246" s="11">
        <v>0</v>
      </c>
      <c r="BB246" s="11">
        <v>0</v>
      </c>
      <c r="BC246" s="28"/>
      <c r="BD246" s="11">
        <v>0</v>
      </c>
      <c r="BE246" s="28"/>
      <c r="BF246" s="54">
        <v>0</v>
      </c>
      <c r="BG246" s="28">
        <v>0</v>
      </c>
      <c r="BH246" s="28">
        <v>249.74</v>
      </c>
      <c r="BI246" s="28">
        <v>249.74</v>
      </c>
      <c r="BJ246" s="28">
        <v>270.08999999999997</v>
      </c>
      <c r="BK246" s="30">
        <f t="shared" si="13"/>
        <v>0</v>
      </c>
      <c r="BL246" s="62">
        <f t="shared" si="14"/>
        <v>0</v>
      </c>
      <c r="BM246" s="28">
        <v>49.95</v>
      </c>
      <c r="BN246" s="13">
        <v>0</v>
      </c>
      <c r="BO246" s="7" t="s">
        <v>4139</v>
      </c>
      <c r="BP246" s="7" t="s">
        <v>4140</v>
      </c>
      <c r="BQ246" s="7" t="s">
        <v>4101</v>
      </c>
      <c r="BR246" s="7" t="s">
        <v>504</v>
      </c>
      <c r="BS246" s="7" t="s">
        <v>4120</v>
      </c>
      <c r="BT246" s="7" t="s">
        <v>4141</v>
      </c>
      <c r="BU246" s="7" t="s">
        <v>4142</v>
      </c>
      <c r="BV246" s="7" t="s">
        <v>4143</v>
      </c>
      <c r="BW246" s="7" t="s">
        <v>4144</v>
      </c>
      <c r="BX246" s="7" t="s">
        <v>4145</v>
      </c>
      <c r="BY246" s="7">
        <v>0</v>
      </c>
      <c r="BZ246" s="7">
        <v>0</v>
      </c>
      <c r="CA246" s="7">
        <v>0</v>
      </c>
      <c r="CB246" s="7">
        <v>0</v>
      </c>
      <c r="CC246" s="7">
        <v>0</v>
      </c>
      <c r="CD246" s="9">
        <v>0</v>
      </c>
    </row>
    <row r="247" spans="1:82" hidden="1" x14ac:dyDescent="0.25">
      <c r="A247" s="73" t="s">
        <v>3688</v>
      </c>
      <c r="B247" s="7" t="s">
        <v>1395</v>
      </c>
      <c r="C247" s="7" t="s">
        <v>1396</v>
      </c>
      <c r="D247" s="7" t="s">
        <v>3487</v>
      </c>
      <c r="E247" s="7" t="s">
        <v>3487</v>
      </c>
      <c r="F247" s="7" t="s">
        <v>64</v>
      </c>
      <c r="G247" s="7" t="s">
        <v>3487</v>
      </c>
      <c r="H247" s="7" t="s">
        <v>281</v>
      </c>
      <c r="I247" s="7" t="s">
        <v>1397</v>
      </c>
      <c r="J247" s="7" t="s">
        <v>1406</v>
      </c>
      <c r="K247" s="7">
        <v>182.82</v>
      </c>
      <c r="L247" s="7" t="s">
        <v>67</v>
      </c>
      <c r="M247" s="7" t="s">
        <v>3402</v>
      </c>
      <c r="N247" s="7" t="s">
        <v>69</v>
      </c>
      <c r="O247" s="8">
        <v>44223.603692129633</v>
      </c>
      <c r="P247" s="8">
        <v>45318.603692129633</v>
      </c>
      <c r="Q247" s="7" t="s">
        <v>70</v>
      </c>
      <c r="R247" s="8">
        <v>45318</v>
      </c>
      <c r="S247" s="7" t="s">
        <v>71</v>
      </c>
      <c r="T247" s="7" t="s">
        <v>104</v>
      </c>
      <c r="U247" s="7" t="s">
        <v>3387</v>
      </c>
      <c r="V247" s="7" t="s">
        <v>3387</v>
      </c>
      <c r="W247" s="7" t="s">
        <v>74</v>
      </c>
      <c r="X247" s="7" t="s">
        <v>106</v>
      </c>
      <c r="Y247" s="7" t="s">
        <v>1398</v>
      </c>
      <c r="Z247" s="7" t="s">
        <v>3689</v>
      </c>
      <c r="AA247" s="7" t="s">
        <v>78</v>
      </c>
      <c r="AB247" s="8"/>
      <c r="AC247" s="8"/>
      <c r="AD247" s="7"/>
      <c r="AE247" s="7" t="s">
        <v>78</v>
      </c>
      <c r="AF247" s="7" t="s">
        <v>78</v>
      </c>
      <c r="AG247" s="8"/>
      <c r="AH247" s="7" t="s">
        <v>78</v>
      </c>
      <c r="AI247" s="7" t="s">
        <v>78</v>
      </c>
      <c r="AJ247" s="7" t="b">
        <v>0</v>
      </c>
      <c r="AK247" s="7" t="s">
        <v>4084</v>
      </c>
      <c r="AL247" s="7" t="b">
        <v>0</v>
      </c>
      <c r="AM247" s="7" t="b">
        <v>0</v>
      </c>
      <c r="AN247" s="7" t="b">
        <v>0</v>
      </c>
      <c r="AO247" s="7" t="b">
        <v>0</v>
      </c>
      <c r="AP247" s="7" t="b">
        <v>0</v>
      </c>
      <c r="AQ247" s="7" t="s">
        <v>84</v>
      </c>
      <c r="AR247" s="7" t="b">
        <v>0</v>
      </c>
      <c r="AS247" s="7" t="s">
        <v>317</v>
      </c>
      <c r="AT247" s="7" t="s">
        <v>78</v>
      </c>
      <c r="AU247" s="7" t="s">
        <v>78</v>
      </c>
      <c r="AV247" s="8">
        <v>44225</v>
      </c>
      <c r="AW247" s="7" t="s">
        <v>85</v>
      </c>
      <c r="AX247" s="7" t="s">
        <v>86</v>
      </c>
      <c r="AY247" s="7" t="s">
        <v>87</v>
      </c>
      <c r="AZ247" s="7" t="b">
        <v>0</v>
      </c>
      <c r="BA247" s="7">
        <v>0</v>
      </c>
      <c r="BB247" s="7">
        <v>0</v>
      </c>
      <c r="BC247" s="33"/>
      <c r="BD247" s="7">
        <v>0</v>
      </c>
      <c r="BE247" s="33"/>
      <c r="BF247" s="55">
        <v>0</v>
      </c>
      <c r="BG247" s="33">
        <v>0</v>
      </c>
      <c r="BH247" s="33">
        <v>182.82</v>
      </c>
      <c r="BI247" s="33">
        <v>182.82</v>
      </c>
      <c r="BJ247" s="33">
        <v>213.54</v>
      </c>
      <c r="BK247" s="30">
        <f t="shared" si="13"/>
        <v>0</v>
      </c>
      <c r="BL247" s="62">
        <f t="shared" si="14"/>
        <v>0</v>
      </c>
      <c r="BM247" s="33">
        <v>50.25</v>
      </c>
      <c r="BN247" s="9">
        <v>0</v>
      </c>
      <c r="BO247" s="7" t="s">
        <v>4139</v>
      </c>
      <c r="BP247" s="7" t="s">
        <v>4140</v>
      </c>
      <c r="BQ247" s="7" t="s">
        <v>4101</v>
      </c>
      <c r="BR247" s="7" t="s">
        <v>504</v>
      </c>
      <c r="BS247" s="7" t="s">
        <v>4120</v>
      </c>
      <c r="BT247" s="7" t="s">
        <v>4141</v>
      </c>
      <c r="BU247" s="7" t="s">
        <v>4142</v>
      </c>
      <c r="BV247" s="7" t="s">
        <v>4143</v>
      </c>
      <c r="BW247" s="7" t="s">
        <v>4144</v>
      </c>
      <c r="BX247" s="7" t="s">
        <v>4145</v>
      </c>
      <c r="BY247" s="7">
        <v>0</v>
      </c>
      <c r="BZ247" s="7">
        <v>0</v>
      </c>
      <c r="CA247" s="7">
        <v>0</v>
      </c>
      <c r="CB247" s="7">
        <v>0</v>
      </c>
      <c r="CC247" s="7">
        <v>0</v>
      </c>
      <c r="CD247" s="9">
        <v>0</v>
      </c>
    </row>
    <row r="248" spans="1:82" hidden="1" x14ac:dyDescent="0.25">
      <c r="A248" s="73" t="s">
        <v>1443</v>
      </c>
      <c r="B248" s="7" t="s">
        <v>1395</v>
      </c>
      <c r="C248" s="7" t="s">
        <v>1396</v>
      </c>
      <c r="D248" s="7" t="s">
        <v>968</v>
      </c>
      <c r="E248" s="7" t="s">
        <v>968</v>
      </c>
      <c r="F248" s="7" t="s">
        <v>64</v>
      </c>
      <c r="G248" s="7" t="s">
        <v>968</v>
      </c>
      <c r="H248" s="7" t="s">
        <v>281</v>
      </c>
      <c r="I248" s="7" t="s">
        <v>1397</v>
      </c>
      <c r="J248" s="7" t="s">
        <v>1406</v>
      </c>
      <c r="K248" s="7">
        <v>245.9</v>
      </c>
      <c r="L248" s="7" t="s">
        <v>67</v>
      </c>
      <c r="M248" s="7" t="s">
        <v>68</v>
      </c>
      <c r="N248" s="7" t="s">
        <v>69</v>
      </c>
      <c r="O248" s="8">
        <v>41456.609733796293</v>
      </c>
      <c r="P248" s="8">
        <v>45474.609733796293</v>
      </c>
      <c r="Q248" s="7" t="s">
        <v>70</v>
      </c>
      <c r="R248" s="8">
        <v>45474</v>
      </c>
      <c r="S248" s="7" t="s">
        <v>71</v>
      </c>
      <c r="T248" s="7" t="s">
        <v>104</v>
      </c>
      <c r="U248" s="7" t="s">
        <v>73</v>
      </c>
      <c r="V248" s="7" t="s">
        <v>73</v>
      </c>
      <c r="W248" s="7" t="s">
        <v>287</v>
      </c>
      <c r="X248" s="7" t="s">
        <v>106</v>
      </c>
      <c r="Y248" s="7" t="s">
        <v>1398</v>
      </c>
      <c r="Z248" s="7" t="s">
        <v>1444</v>
      </c>
      <c r="AA248" s="7" t="s">
        <v>78</v>
      </c>
      <c r="AB248" s="8"/>
      <c r="AC248" s="8"/>
      <c r="AD248" s="7"/>
      <c r="AE248" s="7" t="s">
        <v>78</v>
      </c>
      <c r="AF248" s="7" t="s">
        <v>78</v>
      </c>
      <c r="AG248" s="8"/>
      <c r="AH248" s="7" t="s">
        <v>1445</v>
      </c>
      <c r="AI248" s="7" t="s">
        <v>78</v>
      </c>
      <c r="AJ248" s="7" t="b">
        <v>0</v>
      </c>
      <c r="AK248" s="7" t="s">
        <v>1446</v>
      </c>
      <c r="AL248" s="7" t="b">
        <v>0</v>
      </c>
      <c r="AM248" s="7" t="b">
        <v>0</v>
      </c>
      <c r="AN248" s="7" t="b">
        <v>0</v>
      </c>
      <c r="AO248" s="7" t="b">
        <v>0</v>
      </c>
      <c r="AP248" s="7" t="b">
        <v>0</v>
      </c>
      <c r="AQ248" s="7" t="s">
        <v>84</v>
      </c>
      <c r="AR248" s="7" t="b">
        <v>0</v>
      </c>
      <c r="AS248" s="7" t="s">
        <v>292</v>
      </c>
      <c r="AT248" s="7" t="s">
        <v>78</v>
      </c>
      <c r="AU248" s="7" t="s">
        <v>78</v>
      </c>
      <c r="AV248" s="8">
        <v>41470</v>
      </c>
      <c r="AW248" s="7" t="s">
        <v>85</v>
      </c>
      <c r="AX248" s="7" t="s">
        <v>86</v>
      </c>
      <c r="AY248" s="7" t="s">
        <v>87</v>
      </c>
      <c r="AZ248" s="7" t="b">
        <v>0</v>
      </c>
      <c r="BA248" s="7">
        <v>6</v>
      </c>
      <c r="BB248" s="7">
        <v>6</v>
      </c>
      <c r="BC248" s="33">
        <v>723.62</v>
      </c>
      <c r="BD248" s="7">
        <v>2</v>
      </c>
      <c r="BE248" s="33">
        <v>261.2</v>
      </c>
      <c r="BF248" s="55">
        <v>2</v>
      </c>
      <c r="BG248" s="33">
        <v>261.2</v>
      </c>
      <c r="BH248" s="33">
        <v>245.9</v>
      </c>
      <c r="BI248" s="33">
        <v>245.9</v>
      </c>
      <c r="BJ248" s="33">
        <v>282.72000000000003</v>
      </c>
      <c r="BK248" s="30">
        <f t="shared" si="13"/>
        <v>0</v>
      </c>
      <c r="BL248" s="62">
        <f t="shared" si="14"/>
        <v>0</v>
      </c>
      <c r="BM248" s="33">
        <v>61.48</v>
      </c>
      <c r="BN248" s="9">
        <v>0</v>
      </c>
      <c r="BO248" s="7" t="s">
        <v>4603</v>
      </c>
      <c r="BP248" s="7" t="s">
        <v>4604</v>
      </c>
      <c r="BQ248" s="7" t="s">
        <v>4101</v>
      </c>
      <c r="BR248" s="7" t="s">
        <v>504</v>
      </c>
      <c r="BS248" s="7" t="s">
        <v>4203</v>
      </c>
      <c r="BT248" s="7" t="s">
        <v>4605</v>
      </c>
      <c r="BU248" s="7" t="s">
        <v>4606</v>
      </c>
      <c r="BV248" s="7" t="s">
        <v>4607</v>
      </c>
      <c r="BW248" s="7" t="s">
        <v>4608</v>
      </c>
      <c r="BX248" s="7" t="s">
        <v>4138</v>
      </c>
      <c r="BY248" s="7">
        <v>0</v>
      </c>
      <c r="BZ248" s="7">
        <v>0</v>
      </c>
      <c r="CA248" s="7">
        <v>0</v>
      </c>
      <c r="CB248" s="7">
        <v>1</v>
      </c>
      <c r="CC248" s="7">
        <v>0</v>
      </c>
      <c r="CD248" s="9">
        <v>0</v>
      </c>
    </row>
    <row r="249" spans="1:82" hidden="1" x14ac:dyDescent="0.25">
      <c r="A249" s="72" t="s">
        <v>2455</v>
      </c>
      <c r="B249" s="11" t="s">
        <v>61</v>
      </c>
      <c r="C249" s="11" t="s">
        <v>62</v>
      </c>
      <c r="D249" s="11" t="s">
        <v>967</v>
      </c>
      <c r="E249" s="11" t="s">
        <v>968</v>
      </c>
      <c r="F249" s="11" t="s">
        <v>64</v>
      </c>
      <c r="G249" s="11" t="s">
        <v>968</v>
      </c>
      <c r="H249" s="11" t="s">
        <v>2330</v>
      </c>
      <c r="I249" s="11" t="s">
        <v>66</v>
      </c>
      <c r="J249" s="11" t="s">
        <v>2342</v>
      </c>
      <c r="K249" s="11">
        <v>702.19</v>
      </c>
      <c r="L249" s="11" t="s">
        <v>67</v>
      </c>
      <c r="M249" s="11" t="s">
        <v>68</v>
      </c>
      <c r="N249" s="11" t="s">
        <v>69</v>
      </c>
      <c r="O249" s="12">
        <v>44644.310289351852</v>
      </c>
      <c r="P249" s="12">
        <v>45524.310289351852</v>
      </c>
      <c r="Q249" s="11" t="s">
        <v>70</v>
      </c>
      <c r="R249" s="12">
        <v>45524</v>
      </c>
      <c r="S249" s="11" t="s">
        <v>71</v>
      </c>
      <c r="T249" s="11" t="s">
        <v>104</v>
      </c>
      <c r="U249" s="11" t="s">
        <v>73</v>
      </c>
      <c r="V249" s="11" t="s">
        <v>73</v>
      </c>
      <c r="W249" s="11" t="s">
        <v>74</v>
      </c>
      <c r="X249" s="11" t="s">
        <v>75</v>
      </c>
      <c r="Y249" s="11" t="s">
        <v>76</v>
      </c>
      <c r="Z249" s="11" t="s">
        <v>2456</v>
      </c>
      <c r="AA249" s="11" t="s">
        <v>78</v>
      </c>
      <c r="AB249" s="12"/>
      <c r="AC249" s="12"/>
      <c r="AD249" s="11"/>
      <c r="AE249" s="11" t="s">
        <v>78</v>
      </c>
      <c r="AF249" s="11" t="s">
        <v>78</v>
      </c>
      <c r="AG249" s="12"/>
      <c r="AH249" s="11" t="s">
        <v>2457</v>
      </c>
      <c r="AI249" s="11" t="s">
        <v>78</v>
      </c>
      <c r="AJ249" s="11" t="b">
        <v>0</v>
      </c>
      <c r="AK249" s="11" t="s">
        <v>2458</v>
      </c>
      <c r="AL249" s="11" t="b">
        <v>0</v>
      </c>
      <c r="AM249" s="11" t="b">
        <v>0</v>
      </c>
      <c r="AN249" s="11" t="b">
        <v>0</v>
      </c>
      <c r="AO249" s="11" t="b">
        <v>0</v>
      </c>
      <c r="AP249" s="11" t="b">
        <v>0</v>
      </c>
      <c r="AQ249" s="11" t="s">
        <v>84</v>
      </c>
      <c r="AR249" s="11" t="b">
        <v>0</v>
      </c>
      <c r="AS249" s="11" t="s">
        <v>1700</v>
      </c>
      <c r="AT249" s="11" t="s">
        <v>78</v>
      </c>
      <c r="AU249" s="11" t="s">
        <v>78</v>
      </c>
      <c r="AV249" s="12">
        <v>44644</v>
      </c>
      <c r="AW249" s="11" t="s">
        <v>85</v>
      </c>
      <c r="AX249" s="11" t="s">
        <v>86</v>
      </c>
      <c r="AY249" s="11" t="s">
        <v>87</v>
      </c>
      <c r="AZ249" s="11" t="b">
        <v>0</v>
      </c>
      <c r="BA249" s="11">
        <v>0</v>
      </c>
      <c r="BB249" s="11">
        <v>0</v>
      </c>
      <c r="BC249" s="28"/>
      <c r="BD249" s="11">
        <v>0</v>
      </c>
      <c r="BE249" s="28"/>
      <c r="BF249" s="54">
        <v>0</v>
      </c>
      <c r="BG249" s="28">
        <v>0</v>
      </c>
      <c r="BH249" s="28">
        <v>702.19</v>
      </c>
      <c r="BI249" s="28">
        <v>702.19</v>
      </c>
      <c r="BJ249" s="28">
        <v>769.21</v>
      </c>
      <c r="BK249" s="30">
        <f t="shared" si="13"/>
        <v>0</v>
      </c>
      <c r="BL249" s="62">
        <f t="shared" si="14"/>
        <v>0</v>
      </c>
      <c r="BM249" s="28">
        <v>84.26</v>
      </c>
      <c r="BN249" s="13">
        <v>0</v>
      </c>
      <c r="BO249" s="7" t="s">
        <v>6551</v>
      </c>
      <c r="BP249" s="7" t="s">
        <v>6552</v>
      </c>
      <c r="BQ249" s="7" t="s">
        <v>4101</v>
      </c>
      <c r="BR249" s="7" t="s">
        <v>504</v>
      </c>
      <c r="BS249" s="7" t="s">
        <v>4203</v>
      </c>
      <c r="BT249" s="7" t="s">
        <v>4605</v>
      </c>
      <c r="BU249" s="7" t="s">
        <v>6553</v>
      </c>
      <c r="BV249" s="7" t="s">
        <v>6554</v>
      </c>
      <c r="BW249" s="7" t="s">
        <v>4608</v>
      </c>
      <c r="BX249" s="7" t="s">
        <v>4138</v>
      </c>
      <c r="BY249" s="7">
        <v>0</v>
      </c>
      <c r="BZ249" s="7">
        <v>0</v>
      </c>
      <c r="CA249" s="7">
        <v>0</v>
      </c>
      <c r="CB249" s="7">
        <v>0</v>
      </c>
      <c r="CC249" s="7">
        <v>0</v>
      </c>
      <c r="CD249" s="9">
        <v>0</v>
      </c>
    </row>
    <row r="250" spans="1:82" hidden="1" x14ac:dyDescent="0.25">
      <c r="A250" s="72" t="s">
        <v>561</v>
      </c>
      <c r="B250" s="11" t="s">
        <v>61</v>
      </c>
      <c r="C250" s="11" t="s">
        <v>62</v>
      </c>
      <c r="D250" s="11" t="s">
        <v>562</v>
      </c>
      <c r="E250" s="11" t="s">
        <v>562</v>
      </c>
      <c r="F250" s="11" t="s">
        <v>64</v>
      </c>
      <c r="G250" s="11"/>
      <c r="H250" s="11" t="s">
        <v>121</v>
      </c>
      <c r="I250" s="11" t="s">
        <v>66</v>
      </c>
      <c r="J250" s="11" t="s">
        <v>486</v>
      </c>
      <c r="K250" s="11">
        <v>312.77999999999997</v>
      </c>
      <c r="L250" s="11" t="s">
        <v>67</v>
      </c>
      <c r="M250" s="11" t="s">
        <v>68</v>
      </c>
      <c r="N250" s="11" t="s">
        <v>69</v>
      </c>
      <c r="O250" s="12">
        <v>43804.760682870372</v>
      </c>
      <c r="P250" s="12">
        <v>45265.760682870372</v>
      </c>
      <c r="Q250" s="11" t="s">
        <v>70</v>
      </c>
      <c r="R250" s="12">
        <v>45265</v>
      </c>
      <c r="S250" s="11" t="s">
        <v>71</v>
      </c>
      <c r="T250" s="11" t="s">
        <v>104</v>
      </c>
      <c r="U250" s="11" t="s">
        <v>73</v>
      </c>
      <c r="V250" s="11" t="s">
        <v>73</v>
      </c>
      <c r="W250" s="11" t="s">
        <v>74</v>
      </c>
      <c r="X250" s="11" t="s">
        <v>75</v>
      </c>
      <c r="Y250" s="11" t="s">
        <v>122</v>
      </c>
      <c r="Z250" s="11" t="s">
        <v>563</v>
      </c>
      <c r="AA250" s="11" t="s">
        <v>564</v>
      </c>
      <c r="AB250" s="12"/>
      <c r="AC250" s="12"/>
      <c r="AD250" s="11"/>
      <c r="AE250" s="11" t="s">
        <v>78</v>
      </c>
      <c r="AF250" s="11" t="s">
        <v>78</v>
      </c>
      <c r="AG250" s="12"/>
      <c r="AH250" s="11" t="s">
        <v>78</v>
      </c>
      <c r="AI250" s="11" t="s">
        <v>78</v>
      </c>
      <c r="AJ250" s="11" t="b">
        <v>0</v>
      </c>
      <c r="AK250" s="11" t="s">
        <v>565</v>
      </c>
      <c r="AL250" s="11" t="b">
        <v>0</v>
      </c>
      <c r="AM250" s="11" t="b">
        <v>0</v>
      </c>
      <c r="AN250" s="11" t="b">
        <v>0</v>
      </c>
      <c r="AO250" s="11" t="b">
        <v>0</v>
      </c>
      <c r="AP250" s="11" t="b">
        <v>0</v>
      </c>
      <c r="AQ250" s="11" t="s">
        <v>84</v>
      </c>
      <c r="AR250" s="11" t="b">
        <v>0</v>
      </c>
      <c r="AS250" s="11" t="s">
        <v>487</v>
      </c>
      <c r="AT250" s="11" t="s">
        <v>78</v>
      </c>
      <c r="AU250" s="11" t="s">
        <v>78</v>
      </c>
      <c r="AV250" s="12">
        <v>43816</v>
      </c>
      <c r="AW250" s="11" t="s">
        <v>85</v>
      </c>
      <c r="AX250" s="11" t="s">
        <v>86</v>
      </c>
      <c r="AY250" s="11" t="s">
        <v>87</v>
      </c>
      <c r="AZ250" s="11" t="b">
        <v>0</v>
      </c>
      <c r="BA250" s="11">
        <v>1</v>
      </c>
      <c r="BB250" s="11">
        <v>1</v>
      </c>
      <c r="BC250" s="28">
        <v>150</v>
      </c>
      <c r="BD250" s="11">
        <v>0</v>
      </c>
      <c r="BE250" s="28"/>
      <c r="BF250" s="54">
        <v>0</v>
      </c>
      <c r="BG250" s="28">
        <v>0</v>
      </c>
      <c r="BH250" s="28">
        <v>312.77999999999997</v>
      </c>
      <c r="BI250" s="28">
        <v>312.77999999999997</v>
      </c>
      <c r="BJ250" s="28">
        <v>342.55</v>
      </c>
      <c r="BK250" s="30">
        <f t="shared" si="13"/>
        <v>0</v>
      </c>
      <c r="BL250" s="62">
        <f t="shared" si="14"/>
        <v>0</v>
      </c>
      <c r="BM250" s="28">
        <v>40.659999999999997</v>
      </c>
      <c r="BN250" s="13">
        <v>0</v>
      </c>
      <c r="BO250" s="7" t="s">
        <v>6128</v>
      </c>
      <c r="BP250" s="7" t="s">
        <v>6129</v>
      </c>
      <c r="BQ250" s="7" t="s">
        <v>4393</v>
      </c>
      <c r="BR250" s="7" t="s">
        <v>6130</v>
      </c>
      <c r="BS250" s="7" t="s">
        <v>6131</v>
      </c>
      <c r="BT250" s="7" t="s">
        <v>6132</v>
      </c>
      <c r="BU250" s="7" t="s">
        <v>6133</v>
      </c>
      <c r="BV250" s="7" t="s">
        <v>6134</v>
      </c>
      <c r="BW250" s="7" t="s">
        <v>6135</v>
      </c>
      <c r="BX250" s="7" t="s">
        <v>4130</v>
      </c>
      <c r="BY250" s="7">
        <v>0</v>
      </c>
      <c r="BZ250" s="7">
        <v>0</v>
      </c>
      <c r="CA250" s="7">
        <v>0</v>
      </c>
      <c r="CB250" s="7">
        <v>0</v>
      </c>
      <c r="CC250" s="7">
        <v>0</v>
      </c>
      <c r="CD250" s="9">
        <v>0</v>
      </c>
    </row>
    <row r="251" spans="1:82" hidden="1" x14ac:dyDescent="0.25">
      <c r="A251" s="73" t="s">
        <v>3437</v>
      </c>
      <c r="B251" s="7" t="s">
        <v>259</v>
      </c>
      <c r="C251" s="7" t="s">
        <v>260</v>
      </c>
      <c r="D251" s="7" t="s">
        <v>3438</v>
      </c>
      <c r="E251" s="7" t="s">
        <v>3439</v>
      </c>
      <c r="F251" s="7" t="s">
        <v>168</v>
      </c>
      <c r="G251" s="7" t="s">
        <v>3440</v>
      </c>
      <c r="H251" s="7" t="s">
        <v>281</v>
      </c>
      <c r="I251" s="7" t="s">
        <v>262</v>
      </c>
      <c r="J251" s="7" t="s">
        <v>2091</v>
      </c>
      <c r="K251" s="7">
        <v>1411.91</v>
      </c>
      <c r="L251" s="7" t="s">
        <v>67</v>
      </c>
      <c r="M251" s="7" t="s">
        <v>3402</v>
      </c>
      <c r="N251" s="7" t="s">
        <v>160</v>
      </c>
      <c r="O251" s="8">
        <v>44080.538437499999</v>
      </c>
      <c r="P251" s="8">
        <v>45541.351863425924</v>
      </c>
      <c r="Q251" s="7" t="s">
        <v>70</v>
      </c>
      <c r="R251" s="8">
        <v>45541</v>
      </c>
      <c r="S251" s="7" t="s">
        <v>71</v>
      </c>
      <c r="T251" s="7" t="s">
        <v>104</v>
      </c>
      <c r="U251" s="7" t="s">
        <v>3387</v>
      </c>
      <c r="V251" s="7" t="s">
        <v>3387</v>
      </c>
      <c r="W251" s="7" t="s">
        <v>3441</v>
      </c>
      <c r="X251" s="7" t="s">
        <v>264</v>
      </c>
      <c r="Y251" s="7" t="s">
        <v>3442</v>
      </c>
      <c r="Z251" s="7" t="s">
        <v>3443</v>
      </c>
      <c r="AA251" s="7" t="s">
        <v>3444</v>
      </c>
      <c r="AB251" s="8"/>
      <c r="AC251" s="8"/>
      <c r="AD251" s="7"/>
      <c r="AE251" s="7" t="s">
        <v>78</v>
      </c>
      <c r="AF251" s="7" t="s">
        <v>78</v>
      </c>
      <c r="AG251" s="8"/>
      <c r="AH251" s="7" t="s">
        <v>3445</v>
      </c>
      <c r="AI251" s="7" t="s">
        <v>78</v>
      </c>
      <c r="AJ251" s="7" t="b">
        <v>0</v>
      </c>
      <c r="AK251" s="7" t="s">
        <v>4059</v>
      </c>
      <c r="AL251" s="7" t="b">
        <v>1</v>
      </c>
      <c r="AM251" s="7" t="b">
        <v>0</v>
      </c>
      <c r="AN251" s="7" t="b">
        <v>0</v>
      </c>
      <c r="AO251" s="7" t="b">
        <v>0</v>
      </c>
      <c r="AP251" s="7" t="b">
        <v>0</v>
      </c>
      <c r="AQ251" s="7" t="s">
        <v>84</v>
      </c>
      <c r="AR251" s="7" t="b">
        <v>0</v>
      </c>
      <c r="AS251" s="7" t="s">
        <v>734</v>
      </c>
      <c r="AT251" s="7" t="s">
        <v>78</v>
      </c>
      <c r="AU251" s="7" t="s">
        <v>78</v>
      </c>
      <c r="AV251" s="8">
        <v>44089</v>
      </c>
      <c r="AW251" s="7" t="s">
        <v>85</v>
      </c>
      <c r="AX251" s="7" t="s">
        <v>86</v>
      </c>
      <c r="AY251" s="7" t="s">
        <v>87</v>
      </c>
      <c r="AZ251" s="7" t="b">
        <v>0</v>
      </c>
      <c r="BA251" s="7">
        <v>4</v>
      </c>
      <c r="BB251" s="7">
        <v>4</v>
      </c>
      <c r="BC251" s="33">
        <v>6524.9</v>
      </c>
      <c r="BD251" s="7">
        <v>2</v>
      </c>
      <c r="BE251" s="33">
        <v>4737.57</v>
      </c>
      <c r="BF251" s="55">
        <v>2</v>
      </c>
      <c r="BG251" s="33">
        <v>4737.57</v>
      </c>
      <c r="BH251" s="33">
        <v>1411.91</v>
      </c>
      <c r="BI251" s="33">
        <v>1411.91</v>
      </c>
      <c r="BJ251" s="33">
        <v>1696.67</v>
      </c>
      <c r="BK251" s="30">
        <f t="shared" si="13"/>
        <v>0</v>
      </c>
      <c r="BL251" s="62">
        <f t="shared" si="14"/>
        <v>0</v>
      </c>
      <c r="BM251" s="33">
        <v>317.68</v>
      </c>
      <c r="BN251" s="9">
        <v>0</v>
      </c>
      <c r="BO251" s="7" t="s">
        <v>6286</v>
      </c>
      <c r="BP251" s="7" t="s">
        <v>6287</v>
      </c>
      <c r="BQ251" s="7" t="s">
        <v>4460</v>
      </c>
      <c r="BR251" s="7" t="s">
        <v>6288</v>
      </c>
      <c r="BS251" s="7" t="s">
        <v>6289</v>
      </c>
      <c r="BT251" s="7" t="s">
        <v>6290</v>
      </c>
      <c r="BU251" s="7" t="s">
        <v>6291</v>
      </c>
      <c r="BV251" s="7" t="s">
        <v>6292</v>
      </c>
      <c r="BW251" s="7" t="s">
        <v>6293</v>
      </c>
      <c r="BX251" s="7" t="s">
        <v>4130</v>
      </c>
      <c r="BY251" s="7">
        <v>2</v>
      </c>
      <c r="BZ251" s="7">
        <v>0</v>
      </c>
      <c r="CA251" s="7">
        <v>1</v>
      </c>
      <c r="CB251" s="7">
        <v>1</v>
      </c>
      <c r="CC251" s="7">
        <v>0</v>
      </c>
      <c r="CD251" s="9">
        <v>0</v>
      </c>
    </row>
    <row r="252" spans="1:82" hidden="1" x14ac:dyDescent="0.25">
      <c r="A252" s="73" t="s">
        <v>224</v>
      </c>
      <c r="B252" s="7" t="s">
        <v>225</v>
      </c>
      <c r="C252" s="7" t="s">
        <v>226</v>
      </c>
      <c r="D252" s="7" t="s">
        <v>227</v>
      </c>
      <c r="E252" s="7" t="s">
        <v>228</v>
      </c>
      <c r="F252" s="7" t="s">
        <v>229</v>
      </c>
      <c r="G252" s="7" t="s">
        <v>228</v>
      </c>
      <c r="H252" s="7" t="s">
        <v>200</v>
      </c>
      <c r="I252" s="7" t="s">
        <v>66</v>
      </c>
      <c r="J252" s="7" t="s">
        <v>201</v>
      </c>
      <c r="K252" s="7">
        <v>257.52</v>
      </c>
      <c r="L252" s="7" t="s">
        <v>67</v>
      </c>
      <c r="M252" s="7" t="s">
        <v>68</v>
      </c>
      <c r="N252" s="7" t="s">
        <v>160</v>
      </c>
      <c r="O252" s="8">
        <v>44227.574930555558</v>
      </c>
      <c r="P252" s="8">
        <v>45322.425509259258</v>
      </c>
      <c r="Q252" s="7" t="s">
        <v>70</v>
      </c>
      <c r="R252" s="8">
        <v>45322</v>
      </c>
      <c r="S252" s="7" t="s">
        <v>215</v>
      </c>
      <c r="T252" s="7" t="s">
        <v>104</v>
      </c>
      <c r="U252" s="7" t="s">
        <v>73</v>
      </c>
      <c r="V252" s="7" t="s">
        <v>73</v>
      </c>
      <c r="W252" s="7" t="s">
        <v>74</v>
      </c>
      <c r="X252" s="7" t="s">
        <v>75</v>
      </c>
      <c r="Y252" s="7" t="s">
        <v>122</v>
      </c>
      <c r="Z252" s="7" t="s">
        <v>230</v>
      </c>
      <c r="AA252" s="7" t="s">
        <v>78</v>
      </c>
      <c r="AB252" s="8"/>
      <c r="AC252" s="8"/>
      <c r="AD252" s="7"/>
      <c r="AE252" s="7" t="s">
        <v>78</v>
      </c>
      <c r="AF252" s="7" t="s">
        <v>78</v>
      </c>
      <c r="AG252" s="8"/>
      <c r="AH252" s="7" t="s">
        <v>231</v>
      </c>
      <c r="AI252" s="7" t="s">
        <v>78</v>
      </c>
      <c r="AJ252" s="7" t="b">
        <v>0</v>
      </c>
      <c r="AK252" s="7" t="s">
        <v>232</v>
      </c>
      <c r="AL252" s="7" t="b">
        <v>0</v>
      </c>
      <c r="AM252" s="7" t="b">
        <v>0</v>
      </c>
      <c r="AN252" s="7" t="b">
        <v>0</v>
      </c>
      <c r="AO252" s="7" t="b">
        <v>0</v>
      </c>
      <c r="AP252" s="7" t="b">
        <v>0</v>
      </c>
      <c r="AQ252" s="7" t="s">
        <v>84</v>
      </c>
      <c r="AR252" s="7" t="b">
        <v>0</v>
      </c>
      <c r="AS252" s="7" t="s">
        <v>204</v>
      </c>
      <c r="AT252" s="7" t="s">
        <v>78</v>
      </c>
      <c r="AU252" s="7" t="s">
        <v>78</v>
      </c>
      <c r="AV252" s="8">
        <v>44225</v>
      </c>
      <c r="AW252" s="7" t="s">
        <v>85</v>
      </c>
      <c r="AX252" s="7" t="s">
        <v>86</v>
      </c>
      <c r="AY252" s="7" t="s">
        <v>87</v>
      </c>
      <c r="AZ252" s="7" t="b">
        <v>0</v>
      </c>
      <c r="BA252" s="7">
        <v>1</v>
      </c>
      <c r="BB252" s="7">
        <v>1</v>
      </c>
      <c r="BC252" s="33">
        <v>907</v>
      </c>
      <c r="BD252" s="7">
        <v>0</v>
      </c>
      <c r="BE252" s="33"/>
      <c r="BF252" s="55">
        <v>0</v>
      </c>
      <c r="BG252" s="33">
        <v>0</v>
      </c>
      <c r="BH252" s="33">
        <v>257.52</v>
      </c>
      <c r="BI252" s="33">
        <v>257.52</v>
      </c>
      <c r="BJ252" s="33">
        <v>282.82</v>
      </c>
      <c r="BK252" s="30">
        <f t="shared" si="13"/>
        <v>0</v>
      </c>
      <c r="BL252" s="62">
        <f t="shared" si="14"/>
        <v>0</v>
      </c>
      <c r="BM252" s="33">
        <v>33.479999999999997</v>
      </c>
      <c r="BN252" s="9">
        <v>0</v>
      </c>
      <c r="BO252" s="11" t="s">
        <v>5527</v>
      </c>
      <c r="BP252" s="11" t="s">
        <v>4760</v>
      </c>
      <c r="BQ252" s="11" t="s">
        <v>4101</v>
      </c>
      <c r="BR252" s="11" t="s">
        <v>504</v>
      </c>
      <c r="BS252" s="11" t="s">
        <v>4367</v>
      </c>
      <c r="BT252" s="11" t="s">
        <v>5528</v>
      </c>
      <c r="BU252" s="11" t="s">
        <v>5529</v>
      </c>
      <c r="BV252" s="11" t="s">
        <v>4762</v>
      </c>
      <c r="BW252" s="11" t="s">
        <v>6384</v>
      </c>
      <c r="BX252" s="11" t="s">
        <v>78</v>
      </c>
      <c r="BY252" s="11">
        <v>0</v>
      </c>
      <c r="BZ252" s="11">
        <v>0</v>
      </c>
      <c r="CA252" s="11">
        <v>0</v>
      </c>
      <c r="CB252" s="11">
        <v>0</v>
      </c>
      <c r="CC252" s="11">
        <v>0</v>
      </c>
      <c r="CD252" s="13">
        <v>0</v>
      </c>
    </row>
    <row r="253" spans="1:82" hidden="1" x14ac:dyDescent="0.25">
      <c r="A253" s="73" t="s">
        <v>1695</v>
      </c>
      <c r="B253" s="7" t="s">
        <v>1395</v>
      </c>
      <c r="C253" s="7" t="s">
        <v>1396</v>
      </c>
      <c r="D253" s="7" t="s">
        <v>1696</v>
      </c>
      <c r="E253" s="7" t="s">
        <v>1696</v>
      </c>
      <c r="F253" s="7" t="s">
        <v>64</v>
      </c>
      <c r="G253" s="7" t="s">
        <v>1696</v>
      </c>
      <c r="H253" s="7" t="s">
        <v>281</v>
      </c>
      <c r="I253" s="7" t="s">
        <v>1397</v>
      </c>
      <c r="J253" s="7" t="s">
        <v>1406</v>
      </c>
      <c r="K253" s="7">
        <v>293.12</v>
      </c>
      <c r="L253" s="7" t="s">
        <v>67</v>
      </c>
      <c r="M253" s="7" t="s">
        <v>68</v>
      </c>
      <c r="N253" s="7" t="s">
        <v>69</v>
      </c>
      <c r="O253" s="8">
        <v>43503.383402777778</v>
      </c>
      <c r="P253" s="8">
        <v>45329.383402777778</v>
      </c>
      <c r="Q253" s="7" t="s">
        <v>70</v>
      </c>
      <c r="R253" s="8">
        <v>45329</v>
      </c>
      <c r="S253" s="7" t="s">
        <v>71</v>
      </c>
      <c r="T253" s="7" t="s">
        <v>104</v>
      </c>
      <c r="U253" s="7" t="s">
        <v>73</v>
      </c>
      <c r="V253" s="7" t="s">
        <v>73</v>
      </c>
      <c r="W253" s="7" t="s">
        <v>74</v>
      </c>
      <c r="X253" s="7" t="s">
        <v>106</v>
      </c>
      <c r="Y253" s="7" t="s">
        <v>1398</v>
      </c>
      <c r="Z253" s="7" t="s">
        <v>1697</v>
      </c>
      <c r="AA253" s="7" t="s">
        <v>1698</v>
      </c>
      <c r="AB253" s="8"/>
      <c r="AC253" s="8"/>
      <c r="AD253" s="7"/>
      <c r="AE253" s="7" t="s">
        <v>78</v>
      </c>
      <c r="AF253" s="7" t="s">
        <v>78</v>
      </c>
      <c r="AG253" s="8"/>
      <c r="AH253" s="7" t="s">
        <v>78</v>
      </c>
      <c r="AI253" s="7" t="s">
        <v>78</v>
      </c>
      <c r="AJ253" s="7" t="b">
        <v>0</v>
      </c>
      <c r="AK253" s="7" t="s">
        <v>1699</v>
      </c>
      <c r="AL253" s="7" t="b">
        <v>0</v>
      </c>
      <c r="AM253" s="7" t="b">
        <v>0</v>
      </c>
      <c r="AN253" s="7" t="b">
        <v>0</v>
      </c>
      <c r="AO253" s="7" t="b">
        <v>0</v>
      </c>
      <c r="AP253" s="7" t="b">
        <v>0</v>
      </c>
      <c r="AQ253" s="7" t="s">
        <v>84</v>
      </c>
      <c r="AR253" s="7" t="b">
        <v>0</v>
      </c>
      <c r="AS253" s="7" t="s">
        <v>1700</v>
      </c>
      <c r="AT253" s="7" t="s">
        <v>78</v>
      </c>
      <c r="AU253" s="7" t="s">
        <v>78</v>
      </c>
      <c r="AV253" s="8">
        <v>43528</v>
      </c>
      <c r="AW253" s="7" t="s">
        <v>85</v>
      </c>
      <c r="AX253" s="7" t="s">
        <v>86</v>
      </c>
      <c r="AY253" s="7" t="s">
        <v>87</v>
      </c>
      <c r="AZ253" s="7" t="b">
        <v>0</v>
      </c>
      <c r="BA253" s="7">
        <v>3</v>
      </c>
      <c r="BB253" s="7">
        <v>3</v>
      </c>
      <c r="BC253" s="33">
        <v>1540.63</v>
      </c>
      <c r="BD253" s="7">
        <v>2</v>
      </c>
      <c r="BE253" s="33">
        <v>600</v>
      </c>
      <c r="BF253" s="55">
        <v>2</v>
      </c>
      <c r="BG253" s="33">
        <v>600</v>
      </c>
      <c r="BH253" s="33">
        <v>293.12</v>
      </c>
      <c r="BI253" s="33">
        <v>293.12</v>
      </c>
      <c r="BJ253" s="33">
        <v>342.07</v>
      </c>
      <c r="BK253" s="30">
        <f t="shared" si="13"/>
        <v>0</v>
      </c>
      <c r="BL253" s="62">
        <f t="shared" si="14"/>
        <v>0</v>
      </c>
      <c r="BM253" s="33">
        <v>80.61</v>
      </c>
      <c r="BN253" s="9">
        <v>0</v>
      </c>
      <c r="BO253" s="7" t="s">
        <v>5940</v>
      </c>
      <c r="BP253" s="7" t="s">
        <v>5941</v>
      </c>
      <c r="BQ253" s="7" t="s">
        <v>4274</v>
      </c>
      <c r="BR253" s="7" t="s">
        <v>5942</v>
      </c>
      <c r="BS253" s="7" t="s">
        <v>5943</v>
      </c>
      <c r="BT253" s="7" t="s">
        <v>5944</v>
      </c>
      <c r="BU253" s="7" t="s">
        <v>5945</v>
      </c>
      <c r="BV253" s="7" t="s">
        <v>5946</v>
      </c>
      <c r="BW253" s="7" t="s">
        <v>5947</v>
      </c>
      <c r="BX253" s="7" t="s">
        <v>4106</v>
      </c>
      <c r="BY253" s="7">
        <v>0</v>
      </c>
      <c r="BZ253" s="7">
        <v>1</v>
      </c>
      <c r="CA253" s="7">
        <v>0</v>
      </c>
      <c r="CB253" s="7">
        <v>1</v>
      </c>
      <c r="CC253" s="7">
        <v>0</v>
      </c>
      <c r="CD253" s="9">
        <v>0</v>
      </c>
    </row>
    <row r="254" spans="1:82" hidden="1" x14ac:dyDescent="0.25">
      <c r="A254" s="73" t="s">
        <v>1926</v>
      </c>
      <c r="B254" s="7" t="s">
        <v>1395</v>
      </c>
      <c r="C254" s="7" t="s">
        <v>1396</v>
      </c>
      <c r="D254" s="7" t="s">
        <v>1696</v>
      </c>
      <c r="E254" s="7" t="s">
        <v>1696</v>
      </c>
      <c r="F254" s="7" t="s">
        <v>64</v>
      </c>
      <c r="G254" s="7" t="s">
        <v>1696</v>
      </c>
      <c r="H254" s="7" t="s">
        <v>281</v>
      </c>
      <c r="I254" s="7" t="s">
        <v>1397</v>
      </c>
      <c r="J254" s="7" t="s">
        <v>1406</v>
      </c>
      <c r="K254" s="7">
        <v>242.38</v>
      </c>
      <c r="L254" s="7" t="s">
        <v>67</v>
      </c>
      <c r="M254" s="7" t="s">
        <v>68</v>
      </c>
      <c r="N254" s="7" t="s">
        <v>69</v>
      </c>
      <c r="O254" s="8">
        <v>44692.560208333336</v>
      </c>
      <c r="P254" s="8">
        <v>45423.560208333336</v>
      </c>
      <c r="Q254" s="7" t="s">
        <v>70</v>
      </c>
      <c r="R254" s="8">
        <v>45423</v>
      </c>
      <c r="S254" s="7" t="s">
        <v>71</v>
      </c>
      <c r="T254" s="7" t="s">
        <v>104</v>
      </c>
      <c r="U254" s="7" t="s">
        <v>73</v>
      </c>
      <c r="V254" s="7" t="s">
        <v>73</v>
      </c>
      <c r="W254" s="7" t="s">
        <v>74</v>
      </c>
      <c r="X254" s="7" t="s">
        <v>106</v>
      </c>
      <c r="Y254" s="7" t="s">
        <v>1643</v>
      </c>
      <c r="Z254" s="7" t="s">
        <v>1927</v>
      </c>
      <c r="AA254" s="7" t="s">
        <v>1928</v>
      </c>
      <c r="AB254" s="8"/>
      <c r="AC254" s="8"/>
      <c r="AD254" s="7"/>
      <c r="AE254" s="7" t="s">
        <v>78</v>
      </c>
      <c r="AF254" s="7" t="s">
        <v>78</v>
      </c>
      <c r="AG254" s="8"/>
      <c r="AH254" s="7" t="s">
        <v>78</v>
      </c>
      <c r="AI254" s="7" t="s">
        <v>78</v>
      </c>
      <c r="AJ254" s="7" t="b">
        <v>0</v>
      </c>
      <c r="AK254" s="7" t="s">
        <v>1929</v>
      </c>
      <c r="AL254" s="7" t="b">
        <v>0</v>
      </c>
      <c r="AM254" s="7" t="b">
        <v>0</v>
      </c>
      <c r="AN254" s="7" t="b">
        <v>0</v>
      </c>
      <c r="AO254" s="7" t="b">
        <v>0</v>
      </c>
      <c r="AP254" s="7" t="b">
        <v>0</v>
      </c>
      <c r="AQ254" s="7" t="s">
        <v>84</v>
      </c>
      <c r="AR254" s="7" t="b">
        <v>0</v>
      </c>
      <c r="AS254" s="7" t="s">
        <v>317</v>
      </c>
      <c r="AT254" s="7" t="s">
        <v>78</v>
      </c>
      <c r="AU254" s="7" t="s">
        <v>78</v>
      </c>
      <c r="AV254" s="8">
        <v>44676</v>
      </c>
      <c r="AW254" s="7" t="s">
        <v>85</v>
      </c>
      <c r="AX254" s="7" t="s">
        <v>86</v>
      </c>
      <c r="AY254" s="7" t="s">
        <v>87</v>
      </c>
      <c r="AZ254" s="7" t="b">
        <v>0</v>
      </c>
      <c r="BA254" s="7">
        <v>0</v>
      </c>
      <c r="BB254" s="7">
        <v>0</v>
      </c>
      <c r="BC254" s="33"/>
      <c r="BD254" s="7">
        <v>0</v>
      </c>
      <c r="BE254" s="33"/>
      <c r="BF254" s="55">
        <v>0</v>
      </c>
      <c r="BG254" s="33">
        <v>0</v>
      </c>
      <c r="BH254" s="33">
        <v>242.38</v>
      </c>
      <c r="BI254" s="33">
        <v>242.38</v>
      </c>
      <c r="BJ254" s="33">
        <v>280.66000000000003</v>
      </c>
      <c r="BK254" s="30">
        <f t="shared" si="13"/>
        <v>0</v>
      </c>
      <c r="BL254" s="62">
        <f t="shared" si="14"/>
        <v>0</v>
      </c>
      <c r="BM254" s="33">
        <v>66.66</v>
      </c>
      <c r="BN254" s="9">
        <v>0</v>
      </c>
      <c r="BO254" s="7" t="s">
        <v>5940</v>
      </c>
      <c r="BP254" s="7" t="s">
        <v>5941</v>
      </c>
      <c r="BQ254" s="7" t="s">
        <v>4274</v>
      </c>
      <c r="BR254" s="7" t="s">
        <v>5942</v>
      </c>
      <c r="BS254" s="7" t="s">
        <v>5943</v>
      </c>
      <c r="BT254" s="7" t="s">
        <v>5944</v>
      </c>
      <c r="BU254" s="7" t="s">
        <v>5945</v>
      </c>
      <c r="BV254" s="7" t="s">
        <v>5946</v>
      </c>
      <c r="BW254" s="7" t="s">
        <v>5947</v>
      </c>
      <c r="BX254" s="7" t="s">
        <v>4106</v>
      </c>
      <c r="BY254" s="7">
        <v>0</v>
      </c>
      <c r="BZ254" s="7">
        <v>0</v>
      </c>
      <c r="CA254" s="7">
        <v>0</v>
      </c>
      <c r="CB254" s="7">
        <v>0</v>
      </c>
      <c r="CC254" s="7">
        <v>0</v>
      </c>
      <c r="CD254" s="9">
        <v>0</v>
      </c>
    </row>
    <row r="255" spans="1:82" hidden="1" x14ac:dyDescent="0.25">
      <c r="A255" s="73" t="s">
        <v>2195</v>
      </c>
      <c r="B255" s="7" t="s">
        <v>2188</v>
      </c>
      <c r="C255" s="7" t="s">
        <v>2189</v>
      </c>
      <c r="D255" s="7" t="s">
        <v>2196</v>
      </c>
      <c r="E255" s="7" t="s">
        <v>2196</v>
      </c>
      <c r="F255" s="7" t="s">
        <v>64</v>
      </c>
      <c r="G255" s="7" t="s">
        <v>2196</v>
      </c>
      <c r="H255" s="7" t="s">
        <v>281</v>
      </c>
      <c r="I255" s="7" t="s">
        <v>2191</v>
      </c>
      <c r="J255" s="7" t="s">
        <v>2197</v>
      </c>
      <c r="K255" s="7">
        <v>19.28</v>
      </c>
      <c r="L255" s="7" t="s">
        <v>67</v>
      </c>
      <c r="M255" s="7" t="s">
        <v>68</v>
      </c>
      <c r="N255" s="7" t="s">
        <v>69</v>
      </c>
      <c r="O255" s="8">
        <v>41699.588460648149</v>
      </c>
      <c r="P255" s="8">
        <v>45352.588460648149</v>
      </c>
      <c r="Q255" s="7" t="s">
        <v>70</v>
      </c>
      <c r="R255" s="8">
        <v>45352</v>
      </c>
      <c r="S255" s="7" t="s">
        <v>71</v>
      </c>
      <c r="T255" s="7" t="s">
        <v>104</v>
      </c>
      <c r="U255" s="7" t="s">
        <v>73</v>
      </c>
      <c r="V255" s="7" t="s">
        <v>73</v>
      </c>
      <c r="W255" s="7" t="s">
        <v>74</v>
      </c>
      <c r="X255" s="7" t="s">
        <v>106</v>
      </c>
      <c r="Y255" s="7" t="s">
        <v>2192</v>
      </c>
      <c r="Z255" s="7" t="s">
        <v>2198</v>
      </c>
      <c r="AA255" s="7" t="s">
        <v>78</v>
      </c>
      <c r="AB255" s="8"/>
      <c r="AC255" s="8"/>
      <c r="AD255" s="7"/>
      <c r="AE255" s="7" t="s">
        <v>78</v>
      </c>
      <c r="AF255" s="7" t="s">
        <v>78</v>
      </c>
      <c r="AG255" s="8"/>
      <c r="AH255" s="7" t="s">
        <v>2199</v>
      </c>
      <c r="AI255" s="7" t="s">
        <v>78</v>
      </c>
      <c r="AJ255" s="7" t="b">
        <v>0</v>
      </c>
      <c r="AK255" s="7" t="s">
        <v>2200</v>
      </c>
      <c r="AL255" s="7" t="b">
        <v>0</v>
      </c>
      <c r="AM255" s="7" t="b">
        <v>0</v>
      </c>
      <c r="AN255" s="7" t="b">
        <v>0</v>
      </c>
      <c r="AO255" s="7" t="b">
        <v>0</v>
      </c>
      <c r="AP255" s="7" t="b">
        <v>0</v>
      </c>
      <c r="AQ255" s="7" t="s">
        <v>84</v>
      </c>
      <c r="AR255" s="7" t="b">
        <v>0</v>
      </c>
      <c r="AS255" s="7" t="s">
        <v>1233</v>
      </c>
      <c r="AT255" s="7" t="s">
        <v>78</v>
      </c>
      <c r="AU255" s="7" t="s">
        <v>78</v>
      </c>
      <c r="AV255" s="8">
        <v>41718</v>
      </c>
      <c r="AW255" s="7" t="s">
        <v>85</v>
      </c>
      <c r="AX255" s="7" t="s">
        <v>86</v>
      </c>
      <c r="AY255" s="7" t="s">
        <v>87</v>
      </c>
      <c r="AZ255" s="7" t="b">
        <v>0</v>
      </c>
      <c r="BA255" s="7">
        <v>0</v>
      </c>
      <c r="BB255" s="7">
        <v>0</v>
      </c>
      <c r="BC255" s="33"/>
      <c r="BD255" s="7">
        <v>0</v>
      </c>
      <c r="BE255" s="33"/>
      <c r="BF255" s="55">
        <v>0</v>
      </c>
      <c r="BG255" s="33">
        <v>0</v>
      </c>
      <c r="BH255" s="33">
        <v>19.28</v>
      </c>
      <c r="BI255" s="33">
        <v>19.28</v>
      </c>
      <c r="BJ255" s="33">
        <v>20.85</v>
      </c>
      <c r="BK255" s="30">
        <f t="shared" si="13"/>
        <v>0</v>
      </c>
      <c r="BL255" s="62">
        <f t="shared" si="14"/>
        <v>0</v>
      </c>
      <c r="BM255" s="33">
        <v>3.37</v>
      </c>
      <c r="BN255" s="9">
        <v>0</v>
      </c>
      <c r="BO255" s="7" t="s">
        <v>4813</v>
      </c>
      <c r="BP255" s="7" t="s">
        <v>4814</v>
      </c>
      <c r="BQ255" s="7" t="s">
        <v>4101</v>
      </c>
      <c r="BR255" s="7" t="s">
        <v>504</v>
      </c>
      <c r="BS255" s="7" t="s">
        <v>4133</v>
      </c>
      <c r="BT255" s="7" t="s">
        <v>4815</v>
      </c>
      <c r="BU255" s="7" t="s">
        <v>4815</v>
      </c>
      <c r="BV255" s="7" t="s">
        <v>4816</v>
      </c>
      <c r="BW255" s="7" t="s">
        <v>4817</v>
      </c>
      <c r="BX255" s="7" t="s">
        <v>4138</v>
      </c>
      <c r="BY255" s="7">
        <v>0</v>
      </c>
      <c r="BZ255" s="7">
        <v>0</v>
      </c>
      <c r="CA255" s="7">
        <v>0</v>
      </c>
      <c r="CB255" s="7">
        <v>0</v>
      </c>
      <c r="CC255" s="7">
        <v>0</v>
      </c>
      <c r="CD255" s="9">
        <v>0</v>
      </c>
    </row>
    <row r="256" spans="1:82" hidden="1" x14ac:dyDescent="0.25">
      <c r="A256" s="72" t="s">
        <v>3802</v>
      </c>
      <c r="B256" s="11" t="s">
        <v>2239</v>
      </c>
      <c r="C256" s="11" t="s">
        <v>2240</v>
      </c>
      <c r="D256" s="11" t="s">
        <v>3749</v>
      </c>
      <c r="E256" s="11" t="s">
        <v>3749</v>
      </c>
      <c r="F256" s="11" t="s">
        <v>64</v>
      </c>
      <c r="G256" s="11" t="s">
        <v>3749</v>
      </c>
      <c r="H256" s="11" t="s">
        <v>281</v>
      </c>
      <c r="I256" s="11" t="s">
        <v>272</v>
      </c>
      <c r="J256" s="11" t="s">
        <v>2250</v>
      </c>
      <c r="K256" s="11">
        <v>63.93</v>
      </c>
      <c r="L256" s="11" t="s">
        <v>67</v>
      </c>
      <c r="M256" s="11" t="s">
        <v>3402</v>
      </c>
      <c r="N256" s="11" t="s">
        <v>69</v>
      </c>
      <c r="O256" s="12">
        <v>41472.415219907409</v>
      </c>
      <c r="P256" s="12">
        <v>45490.415219907409</v>
      </c>
      <c r="Q256" s="11" t="s">
        <v>70</v>
      </c>
      <c r="R256" s="12">
        <v>45490</v>
      </c>
      <c r="S256" s="11" t="s">
        <v>71</v>
      </c>
      <c r="T256" s="11" t="s">
        <v>104</v>
      </c>
      <c r="U256" s="11" t="s">
        <v>3387</v>
      </c>
      <c r="V256" s="11" t="s">
        <v>3387</v>
      </c>
      <c r="W256" s="11" t="s">
        <v>74</v>
      </c>
      <c r="X256" s="11" t="s">
        <v>274</v>
      </c>
      <c r="Y256" s="11" t="s">
        <v>3271</v>
      </c>
      <c r="Z256" s="11" t="s">
        <v>3803</v>
      </c>
      <c r="AA256" s="11" t="s">
        <v>78</v>
      </c>
      <c r="AB256" s="12"/>
      <c r="AC256" s="12"/>
      <c r="AD256" s="11"/>
      <c r="AE256" s="11" t="s">
        <v>78</v>
      </c>
      <c r="AF256" s="11" t="s">
        <v>78</v>
      </c>
      <c r="AG256" s="12"/>
      <c r="AH256" s="11" t="s">
        <v>3804</v>
      </c>
      <c r="AI256" s="11" t="s">
        <v>78</v>
      </c>
      <c r="AJ256" s="11" t="b">
        <v>0</v>
      </c>
      <c r="AK256" s="11" t="s">
        <v>3972</v>
      </c>
      <c r="AL256" s="11" t="b">
        <v>1</v>
      </c>
      <c r="AM256" s="11" t="b">
        <v>0</v>
      </c>
      <c r="AN256" s="11" t="b">
        <v>0</v>
      </c>
      <c r="AO256" s="11" t="b">
        <v>0</v>
      </c>
      <c r="AP256" s="11" t="b">
        <v>0</v>
      </c>
      <c r="AQ256" s="11" t="s">
        <v>84</v>
      </c>
      <c r="AR256" s="11" t="b">
        <v>0</v>
      </c>
      <c r="AS256" s="11" t="s">
        <v>1210</v>
      </c>
      <c r="AT256" s="11" t="s">
        <v>78</v>
      </c>
      <c r="AU256" s="11" t="s">
        <v>78</v>
      </c>
      <c r="AV256" s="12">
        <v>41521</v>
      </c>
      <c r="AW256" s="11" t="s">
        <v>85</v>
      </c>
      <c r="AX256" s="11" t="s">
        <v>86</v>
      </c>
      <c r="AY256" s="11" t="s">
        <v>87</v>
      </c>
      <c r="AZ256" s="11" t="b">
        <v>0</v>
      </c>
      <c r="BA256" s="11">
        <v>0</v>
      </c>
      <c r="BB256" s="11">
        <v>0</v>
      </c>
      <c r="BC256" s="28"/>
      <c r="BD256" s="11">
        <v>0</v>
      </c>
      <c r="BE256" s="28"/>
      <c r="BF256" s="54">
        <v>0</v>
      </c>
      <c r="BG256" s="28">
        <v>0</v>
      </c>
      <c r="BH256" s="28">
        <v>63.93</v>
      </c>
      <c r="BI256" s="28">
        <v>63.93</v>
      </c>
      <c r="BJ256" s="28">
        <v>64.45</v>
      </c>
      <c r="BK256" s="30">
        <f t="shared" si="13"/>
        <v>0</v>
      </c>
      <c r="BL256" s="62">
        <f t="shared" si="14"/>
        <v>0</v>
      </c>
      <c r="BM256" s="28">
        <v>12.79</v>
      </c>
      <c r="BN256" s="13">
        <v>0</v>
      </c>
      <c r="BO256" s="7" t="s">
        <v>4637</v>
      </c>
      <c r="BP256" s="7" t="s">
        <v>4638</v>
      </c>
      <c r="BQ256" s="7" t="s">
        <v>4101</v>
      </c>
      <c r="BR256" s="7" t="s">
        <v>504</v>
      </c>
      <c r="BS256" s="7" t="s">
        <v>4412</v>
      </c>
      <c r="BT256" s="7" t="s">
        <v>4387</v>
      </c>
      <c r="BU256" s="7" t="s">
        <v>4388</v>
      </c>
      <c r="BV256" s="7" t="s">
        <v>4639</v>
      </c>
      <c r="BW256" s="7" t="s">
        <v>4640</v>
      </c>
      <c r="BX256" s="7" t="s">
        <v>4138</v>
      </c>
      <c r="BY256" s="7">
        <v>0</v>
      </c>
      <c r="BZ256" s="7">
        <v>0</v>
      </c>
      <c r="CA256" s="7">
        <v>0</v>
      </c>
      <c r="CB256" s="7">
        <v>0</v>
      </c>
      <c r="CC256" s="7">
        <v>0</v>
      </c>
      <c r="CD256" s="9">
        <v>0</v>
      </c>
    </row>
    <row r="257" spans="1:82" hidden="1" x14ac:dyDescent="0.25">
      <c r="A257" s="72" t="s">
        <v>3694</v>
      </c>
      <c r="B257" s="11" t="s">
        <v>61</v>
      </c>
      <c r="C257" s="11" t="s">
        <v>62</v>
      </c>
      <c r="D257" s="11" t="s">
        <v>3695</v>
      </c>
      <c r="E257" s="11" t="s">
        <v>3695</v>
      </c>
      <c r="F257" s="11" t="s">
        <v>64</v>
      </c>
      <c r="G257" s="11" t="s">
        <v>3695</v>
      </c>
      <c r="H257" s="11" t="s">
        <v>281</v>
      </c>
      <c r="I257" s="11" t="s">
        <v>66</v>
      </c>
      <c r="J257" s="11" t="s">
        <v>282</v>
      </c>
      <c r="K257" s="11">
        <v>341.96</v>
      </c>
      <c r="L257" s="11" t="s">
        <v>67</v>
      </c>
      <c r="M257" s="11" t="s">
        <v>3402</v>
      </c>
      <c r="N257" s="11" t="s">
        <v>69</v>
      </c>
      <c r="O257" s="12">
        <v>41815.348854166667</v>
      </c>
      <c r="P257" s="12">
        <v>45468.348854166667</v>
      </c>
      <c r="Q257" s="11" t="s">
        <v>70</v>
      </c>
      <c r="R257" s="12">
        <v>45468</v>
      </c>
      <c r="S257" s="11" t="s">
        <v>71</v>
      </c>
      <c r="T257" s="11" t="s">
        <v>104</v>
      </c>
      <c r="U257" s="11" t="s">
        <v>3387</v>
      </c>
      <c r="V257" s="11" t="s">
        <v>3387</v>
      </c>
      <c r="W257" s="11" t="s">
        <v>74</v>
      </c>
      <c r="X257" s="11" t="s">
        <v>75</v>
      </c>
      <c r="Y257" s="11" t="s">
        <v>122</v>
      </c>
      <c r="Z257" s="11" t="s">
        <v>3696</v>
      </c>
      <c r="AA257" s="11" t="s">
        <v>78</v>
      </c>
      <c r="AB257" s="12"/>
      <c r="AC257" s="12"/>
      <c r="AD257" s="11"/>
      <c r="AE257" s="11" t="s">
        <v>78</v>
      </c>
      <c r="AF257" s="11" t="s">
        <v>78</v>
      </c>
      <c r="AG257" s="12"/>
      <c r="AH257" s="11" t="s">
        <v>78</v>
      </c>
      <c r="AI257" s="11" t="s">
        <v>78</v>
      </c>
      <c r="AJ257" s="11" t="b">
        <v>0</v>
      </c>
      <c r="AK257" s="11" t="s">
        <v>3968</v>
      </c>
      <c r="AL257" s="11" t="b">
        <v>0</v>
      </c>
      <c r="AM257" s="11" t="b">
        <v>0</v>
      </c>
      <c r="AN257" s="11" t="b">
        <v>0</v>
      </c>
      <c r="AO257" s="11" t="b">
        <v>0</v>
      </c>
      <c r="AP257" s="11" t="b">
        <v>0</v>
      </c>
      <c r="AQ257" s="11" t="s">
        <v>84</v>
      </c>
      <c r="AR257" s="11" t="b">
        <v>0</v>
      </c>
      <c r="AS257" s="11" t="s">
        <v>355</v>
      </c>
      <c r="AT257" s="11" t="s">
        <v>78</v>
      </c>
      <c r="AU257" s="11" t="s">
        <v>78</v>
      </c>
      <c r="AV257" s="12">
        <v>41821</v>
      </c>
      <c r="AW257" s="11" t="s">
        <v>85</v>
      </c>
      <c r="AX257" s="11" t="s">
        <v>86</v>
      </c>
      <c r="AY257" s="11" t="s">
        <v>87</v>
      </c>
      <c r="AZ257" s="11" t="b">
        <v>0</v>
      </c>
      <c r="BA257" s="11">
        <v>1</v>
      </c>
      <c r="BB257" s="11">
        <v>1</v>
      </c>
      <c r="BC257" s="28">
        <v>330</v>
      </c>
      <c r="BD257" s="11">
        <v>0</v>
      </c>
      <c r="BE257" s="28"/>
      <c r="BF257" s="54">
        <v>0</v>
      </c>
      <c r="BG257" s="28">
        <v>0</v>
      </c>
      <c r="BH257" s="28">
        <v>341.96</v>
      </c>
      <c r="BI257" s="28">
        <v>341.96</v>
      </c>
      <c r="BJ257" s="28">
        <v>374.96</v>
      </c>
      <c r="BK257" s="30">
        <f t="shared" si="13"/>
        <v>0</v>
      </c>
      <c r="BL257" s="62">
        <f t="shared" si="14"/>
        <v>0</v>
      </c>
      <c r="BM257" s="28">
        <v>49.59</v>
      </c>
      <c r="BN257" s="13">
        <v>0</v>
      </c>
      <c r="BO257" s="7" t="s">
        <v>4383</v>
      </c>
      <c r="BP257" s="7" t="s">
        <v>4384</v>
      </c>
      <c r="BQ257" s="7" t="s">
        <v>4101</v>
      </c>
      <c r="BR257" s="7" t="s">
        <v>4385</v>
      </c>
      <c r="BS257" s="7" t="s">
        <v>4386</v>
      </c>
      <c r="BT257" s="7" t="s">
        <v>4387</v>
      </c>
      <c r="BU257" s="7" t="s">
        <v>4388</v>
      </c>
      <c r="BV257" s="7" t="s">
        <v>4389</v>
      </c>
      <c r="BW257" s="7" t="s">
        <v>4640</v>
      </c>
      <c r="BX257" s="7" t="s">
        <v>4138</v>
      </c>
      <c r="BY257" s="7">
        <v>0</v>
      </c>
      <c r="BZ257" s="7">
        <v>0</v>
      </c>
      <c r="CA257" s="7">
        <v>0</v>
      </c>
      <c r="CB257" s="7">
        <v>0</v>
      </c>
      <c r="CC257" s="7">
        <v>0</v>
      </c>
      <c r="CD257" s="9">
        <v>0</v>
      </c>
    </row>
    <row r="258" spans="1:82" hidden="1" x14ac:dyDescent="0.25">
      <c r="A258" s="72" t="s">
        <v>1158</v>
      </c>
      <c r="B258" s="11" t="s">
        <v>1159</v>
      </c>
      <c r="C258" s="11" t="s">
        <v>1160</v>
      </c>
      <c r="D258" s="11" t="s">
        <v>391</v>
      </c>
      <c r="E258" s="11" t="s">
        <v>391</v>
      </c>
      <c r="F258" s="11" t="s">
        <v>168</v>
      </c>
      <c r="G258" s="11" t="s">
        <v>391</v>
      </c>
      <c r="H258" s="11" t="s">
        <v>281</v>
      </c>
      <c r="I258" s="11" t="s">
        <v>1161</v>
      </c>
      <c r="J258" s="11" t="s">
        <v>1162</v>
      </c>
      <c r="K258" s="11">
        <v>492.79</v>
      </c>
      <c r="L258" s="11" t="s">
        <v>67</v>
      </c>
      <c r="M258" s="11" t="s">
        <v>68</v>
      </c>
      <c r="N258" s="11" t="s">
        <v>160</v>
      </c>
      <c r="O258" s="12">
        <v>41701.394525462965</v>
      </c>
      <c r="P258" s="12">
        <v>45354.394525462965</v>
      </c>
      <c r="Q258" s="11" t="s">
        <v>70</v>
      </c>
      <c r="R258" s="12">
        <v>45354</v>
      </c>
      <c r="S258" s="11" t="s">
        <v>71</v>
      </c>
      <c r="T258" s="11" t="s">
        <v>104</v>
      </c>
      <c r="U258" s="11" t="s">
        <v>73</v>
      </c>
      <c r="V258" s="11" t="s">
        <v>73</v>
      </c>
      <c r="W258" s="11" t="s">
        <v>151</v>
      </c>
      <c r="X258" s="11" t="s">
        <v>274</v>
      </c>
      <c r="Y258" s="11" t="s">
        <v>1163</v>
      </c>
      <c r="Z258" s="11" t="s">
        <v>1164</v>
      </c>
      <c r="AA258" s="11" t="s">
        <v>78</v>
      </c>
      <c r="AB258" s="12"/>
      <c r="AC258" s="12"/>
      <c r="AD258" s="11"/>
      <c r="AE258" s="11" t="s">
        <v>78</v>
      </c>
      <c r="AF258" s="11" t="s">
        <v>78</v>
      </c>
      <c r="AG258" s="12"/>
      <c r="AH258" s="11" t="s">
        <v>1165</v>
      </c>
      <c r="AI258" s="11" t="s">
        <v>78</v>
      </c>
      <c r="AJ258" s="11" t="b">
        <v>0</v>
      </c>
      <c r="AK258" s="11" t="s">
        <v>1166</v>
      </c>
      <c r="AL258" s="11" t="b">
        <v>0</v>
      </c>
      <c r="AM258" s="11" t="b">
        <v>0</v>
      </c>
      <c r="AN258" s="11" t="b">
        <v>0</v>
      </c>
      <c r="AO258" s="11" t="b">
        <v>0</v>
      </c>
      <c r="AP258" s="11" t="b">
        <v>0</v>
      </c>
      <c r="AQ258" s="11" t="s">
        <v>84</v>
      </c>
      <c r="AR258" s="11" t="b">
        <v>0</v>
      </c>
      <c r="AS258" s="11" t="s">
        <v>1167</v>
      </c>
      <c r="AT258" s="11" t="s">
        <v>1167</v>
      </c>
      <c r="AU258" s="11" t="s">
        <v>1167</v>
      </c>
      <c r="AV258" s="12">
        <v>41822</v>
      </c>
      <c r="AW258" s="11" t="s">
        <v>85</v>
      </c>
      <c r="AX258" s="11" t="s">
        <v>86</v>
      </c>
      <c r="AY258" s="11" t="s">
        <v>87</v>
      </c>
      <c r="AZ258" s="11" t="b">
        <v>0</v>
      </c>
      <c r="BA258" s="11">
        <v>0</v>
      </c>
      <c r="BB258" s="11">
        <v>0</v>
      </c>
      <c r="BC258" s="28"/>
      <c r="BD258" s="11">
        <v>0</v>
      </c>
      <c r="BE258" s="28"/>
      <c r="BF258" s="54">
        <v>0</v>
      </c>
      <c r="BG258" s="28">
        <v>0</v>
      </c>
      <c r="BH258" s="28">
        <v>492.79</v>
      </c>
      <c r="BI258" s="28">
        <v>492.79</v>
      </c>
      <c r="BJ258" s="28">
        <v>493.16</v>
      </c>
      <c r="BK258" s="30">
        <f t="shared" si="13"/>
        <v>0</v>
      </c>
      <c r="BL258" s="62">
        <f t="shared" si="14"/>
        <v>0</v>
      </c>
      <c r="BM258" s="28">
        <v>73.92</v>
      </c>
      <c r="BN258" s="13">
        <v>0</v>
      </c>
      <c r="BO258" s="11" t="s">
        <v>4905</v>
      </c>
      <c r="BP258" s="11" t="s">
        <v>4906</v>
      </c>
      <c r="BQ258" s="11" t="s">
        <v>4101</v>
      </c>
      <c r="BR258" s="11" t="s">
        <v>504</v>
      </c>
      <c r="BS258" s="11" t="s">
        <v>4907</v>
      </c>
      <c r="BT258" s="11" t="s">
        <v>4908</v>
      </c>
      <c r="BU258" s="11" t="s">
        <v>4407</v>
      </c>
      <c r="BV258" s="11" t="s">
        <v>4909</v>
      </c>
      <c r="BW258" s="11" t="s">
        <v>4910</v>
      </c>
      <c r="BX258" s="11" t="s">
        <v>4138</v>
      </c>
      <c r="BY258" s="11">
        <v>0</v>
      </c>
      <c r="BZ258" s="11">
        <v>0</v>
      </c>
      <c r="CA258" s="11">
        <v>0</v>
      </c>
      <c r="CB258" s="11">
        <v>0</v>
      </c>
      <c r="CC258" s="11">
        <v>0</v>
      </c>
      <c r="CD258" s="13">
        <v>0</v>
      </c>
    </row>
    <row r="259" spans="1:82" hidden="1" x14ac:dyDescent="0.25">
      <c r="A259" s="72" t="s">
        <v>2103</v>
      </c>
      <c r="B259" s="11" t="s">
        <v>259</v>
      </c>
      <c r="C259" s="11" t="s">
        <v>260</v>
      </c>
      <c r="D259" s="11" t="s">
        <v>391</v>
      </c>
      <c r="E259" s="11" t="s">
        <v>391</v>
      </c>
      <c r="F259" s="11" t="s">
        <v>168</v>
      </c>
      <c r="G259" s="11" t="s">
        <v>391</v>
      </c>
      <c r="H259" s="11" t="s">
        <v>281</v>
      </c>
      <c r="I259" s="11" t="s">
        <v>262</v>
      </c>
      <c r="J259" s="11" t="s">
        <v>2091</v>
      </c>
      <c r="K259" s="11">
        <v>856.11</v>
      </c>
      <c r="L259" s="11" t="s">
        <v>67</v>
      </c>
      <c r="M259" s="11" t="s">
        <v>68</v>
      </c>
      <c r="N259" s="11" t="s">
        <v>160</v>
      </c>
      <c r="O259" s="12">
        <v>42442</v>
      </c>
      <c r="P259" s="12">
        <v>45364.605138888888</v>
      </c>
      <c r="Q259" s="11" t="s">
        <v>70</v>
      </c>
      <c r="R259" s="12">
        <v>45364</v>
      </c>
      <c r="S259" s="11" t="s">
        <v>71</v>
      </c>
      <c r="T259" s="11" t="s">
        <v>104</v>
      </c>
      <c r="U259" s="11" t="s">
        <v>73</v>
      </c>
      <c r="V259" s="11" t="s">
        <v>73</v>
      </c>
      <c r="W259" s="11" t="s">
        <v>287</v>
      </c>
      <c r="X259" s="11" t="s">
        <v>264</v>
      </c>
      <c r="Y259" s="11" t="s">
        <v>2104</v>
      </c>
      <c r="Z259" s="11" t="s">
        <v>2105</v>
      </c>
      <c r="AA259" s="11" t="s">
        <v>78</v>
      </c>
      <c r="AB259" s="12"/>
      <c r="AC259" s="12"/>
      <c r="AD259" s="11"/>
      <c r="AE259" s="11" t="s">
        <v>78</v>
      </c>
      <c r="AF259" s="11" t="s">
        <v>78</v>
      </c>
      <c r="AG259" s="12"/>
      <c r="AH259" s="11" t="s">
        <v>2106</v>
      </c>
      <c r="AI259" s="11" t="s">
        <v>78</v>
      </c>
      <c r="AJ259" s="11" t="b">
        <v>0</v>
      </c>
      <c r="AK259" s="11" t="s">
        <v>2107</v>
      </c>
      <c r="AL259" s="11" t="b">
        <v>1</v>
      </c>
      <c r="AM259" s="11" t="b">
        <v>0</v>
      </c>
      <c r="AN259" s="11" t="b">
        <v>0</v>
      </c>
      <c r="AO259" s="11" t="b">
        <v>0</v>
      </c>
      <c r="AP259" s="11" t="b">
        <v>0</v>
      </c>
      <c r="AQ259" s="11" t="s">
        <v>84</v>
      </c>
      <c r="AR259" s="11" t="b">
        <v>0</v>
      </c>
      <c r="AS259" s="11" t="s">
        <v>317</v>
      </c>
      <c r="AT259" s="11" t="s">
        <v>78</v>
      </c>
      <c r="AU259" s="11" t="s">
        <v>78</v>
      </c>
      <c r="AV259" s="12">
        <v>42459</v>
      </c>
      <c r="AW259" s="11" t="s">
        <v>85</v>
      </c>
      <c r="AX259" s="11" t="s">
        <v>86</v>
      </c>
      <c r="AY259" s="11" t="s">
        <v>87</v>
      </c>
      <c r="AZ259" s="11" t="b">
        <v>0</v>
      </c>
      <c r="BA259" s="11">
        <v>0</v>
      </c>
      <c r="BB259" s="11">
        <v>0</v>
      </c>
      <c r="BC259" s="28"/>
      <c r="BD259" s="11">
        <v>0</v>
      </c>
      <c r="BE259" s="28"/>
      <c r="BF259" s="54">
        <v>0</v>
      </c>
      <c r="BG259" s="28">
        <v>0</v>
      </c>
      <c r="BH259" s="28">
        <v>856.11</v>
      </c>
      <c r="BI259" s="28">
        <v>856.11</v>
      </c>
      <c r="BJ259" s="28">
        <v>1012.19</v>
      </c>
      <c r="BK259" s="30">
        <f t="shared" si="13"/>
        <v>0</v>
      </c>
      <c r="BL259" s="62">
        <f t="shared" si="14"/>
        <v>0</v>
      </c>
      <c r="BM259" s="28">
        <v>192.54</v>
      </c>
      <c r="BN259" s="13">
        <v>0</v>
      </c>
      <c r="BO259" s="7" t="s">
        <v>4905</v>
      </c>
      <c r="BP259" s="7" t="s">
        <v>4906</v>
      </c>
      <c r="BQ259" s="7" t="s">
        <v>4101</v>
      </c>
      <c r="BR259" s="7" t="s">
        <v>504</v>
      </c>
      <c r="BS259" s="7" t="s">
        <v>4907</v>
      </c>
      <c r="BT259" s="7" t="s">
        <v>4908</v>
      </c>
      <c r="BU259" s="7" t="s">
        <v>4407</v>
      </c>
      <c r="BV259" s="7" t="s">
        <v>4909</v>
      </c>
      <c r="BW259" s="7" t="s">
        <v>4910</v>
      </c>
      <c r="BX259" s="7" t="s">
        <v>4138</v>
      </c>
      <c r="BY259" s="7">
        <v>0</v>
      </c>
      <c r="BZ259" s="7">
        <v>0</v>
      </c>
      <c r="CA259" s="7">
        <v>0</v>
      </c>
      <c r="CB259" s="7">
        <v>0</v>
      </c>
      <c r="CC259" s="7">
        <v>0</v>
      </c>
      <c r="CD259" s="9">
        <v>0</v>
      </c>
    </row>
    <row r="260" spans="1:82" hidden="1" x14ac:dyDescent="0.25">
      <c r="A260" s="72" t="s">
        <v>768</v>
      </c>
      <c r="B260" s="11" t="s">
        <v>225</v>
      </c>
      <c r="C260" s="11" t="s">
        <v>226</v>
      </c>
      <c r="D260" s="11" t="s">
        <v>391</v>
      </c>
      <c r="E260" s="11" t="s">
        <v>391</v>
      </c>
      <c r="F260" s="11" t="s">
        <v>168</v>
      </c>
      <c r="G260" s="11" t="s">
        <v>391</v>
      </c>
      <c r="H260" s="11" t="s">
        <v>281</v>
      </c>
      <c r="I260" s="11" t="s">
        <v>66</v>
      </c>
      <c r="J260" s="11" t="s">
        <v>320</v>
      </c>
      <c r="K260" s="11">
        <v>615.73</v>
      </c>
      <c r="L260" s="11" t="s">
        <v>67</v>
      </c>
      <c r="M260" s="11" t="s">
        <v>68</v>
      </c>
      <c r="N260" s="11" t="s">
        <v>160</v>
      </c>
      <c r="O260" s="12">
        <v>44896</v>
      </c>
      <c r="P260" s="12">
        <v>45261.455439814818</v>
      </c>
      <c r="Q260" s="11" t="s">
        <v>70</v>
      </c>
      <c r="R260" s="12">
        <v>45261</v>
      </c>
      <c r="S260" s="11" t="s">
        <v>71</v>
      </c>
      <c r="T260" s="11" t="s">
        <v>104</v>
      </c>
      <c r="U260" s="11" t="s">
        <v>73</v>
      </c>
      <c r="V260" s="11" t="s">
        <v>73</v>
      </c>
      <c r="W260" s="11" t="s">
        <v>287</v>
      </c>
      <c r="X260" s="11" t="s">
        <v>75</v>
      </c>
      <c r="Y260" s="11" t="s">
        <v>122</v>
      </c>
      <c r="Z260" s="11" t="s">
        <v>769</v>
      </c>
      <c r="AA260" s="11" t="s">
        <v>78</v>
      </c>
      <c r="AB260" s="12"/>
      <c r="AC260" s="12"/>
      <c r="AD260" s="11"/>
      <c r="AE260" s="11" t="s">
        <v>78</v>
      </c>
      <c r="AF260" s="11" t="s">
        <v>78</v>
      </c>
      <c r="AG260" s="12"/>
      <c r="AH260" s="11" t="s">
        <v>770</v>
      </c>
      <c r="AI260" s="11" t="s">
        <v>78</v>
      </c>
      <c r="AJ260" s="11" t="b">
        <v>0</v>
      </c>
      <c r="AK260" s="11" t="s">
        <v>771</v>
      </c>
      <c r="AL260" s="11" t="b">
        <v>0</v>
      </c>
      <c r="AM260" s="11" t="b">
        <v>0</v>
      </c>
      <c r="AN260" s="11" t="b">
        <v>0</v>
      </c>
      <c r="AO260" s="11" t="b">
        <v>0</v>
      </c>
      <c r="AP260" s="11" t="b">
        <v>0</v>
      </c>
      <c r="AQ260" s="11" t="s">
        <v>84</v>
      </c>
      <c r="AR260" s="11" t="b">
        <v>0</v>
      </c>
      <c r="AS260" s="11" t="s">
        <v>710</v>
      </c>
      <c r="AT260" s="11" t="s">
        <v>78</v>
      </c>
      <c r="AU260" s="11" t="s">
        <v>78</v>
      </c>
      <c r="AV260" s="12">
        <v>44889</v>
      </c>
      <c r="AW260" s="11" t="s">
        <v>85</v>
      </c>
      <c r="AX260" s="11" t="s">
        <v>86</v>
      </c>
      <c r="AY260" s="11" t="s">
        <v>87</v>
      </c>
      <c r="AZ260" s="11" t="b">
        <v>0</v>
      </c>
      <c r="BA260" s="11">
        <v>0</v>
      </c>
      <c r="BB260" s="11">
        <v>0</v>
      </c>
      <c r="BC260" s="28"/>
      <c r="BD260" s="11">
        <v>0</v>
      </c>
      <c r="BE260" s="28"/>
      <c r="BF260" s="54">
        <v>0</v>
      </c>
      <c r="BG260" s="28">
        <v>0</v>
      </c>
      <c r="BH260" s="28">
        <v>615.73</v>
      </c>
      <c r="BI260" s="28">
        <v>615.73</v>
      </c>
      <c r="BJ260" s="28">
        <v>673.4</v>
      </c>
      <c r="BK260" s="30">
        <f t="shared" si="13"/>
        <v>0</v>
      </c>
      <c r="BL260" s="62">
        <f t="shared" si="14"/>
        <v>0</v>
      </c>
      <c r="BM260" s="28">
        <v>135.46</v>
      </c>
      <c r="BN260" s="13">
        <v>0</v>
      </c>
      <c r="BO260" s="7" t="s">
        <v>4905</v>
      </c>
      <c r="BP260" s="7" t="s">
        <v>4906</v>
      </c>
      <c r="BQ260" s="7" t="s">
        <v>4101</v>
      </c>
      <c r="BR260" s="7" t="s">
        <v>504</v>
      </c>
      <c r="BS260" s="7" t="s">
        <v>4907</v>
      </c>
      <c r="BT260" s="7" t="s">
        <v>4908</v>
      </c>
      <c r="BU260" s="7" t="s">
        <v>4407</v>
      </c>
      <c r="BV260" s="7" t="s">
        <v>4909</v>
      </c>
      <c r="BW260" s="7" t="s">
        <v>4910</v>
      </c>
      <c r="BX260" s="7" t="s">
        <v>4138</v>
      </c>
      <c r="BY260" s="7">
        <v>0</v>
      </c>
      <c r="BZ260" s="7">
        <v>0</v>
      </c>
      <c r="CA260" s="7">
        <v>0</v>
      </c>
      <c r="CB260" s="7">
        <v>0</v>
      </c>
      <c r="CC260" s="7">
        <v>0</v>
      </c>
      <c r="CD260" s="9">
        <v>0</v>
      </c>
    </row>
    <row r="261" spans="1:82" hidden="1" x14ac:dyDescent="0.25">
      <c r="A261" s="72" t="s">
        <v>1827</v>
      </c>
      <c r="B261" s="11" t="s">
        <v>244</v>
      </c>
      <c r="C261" s="11" t="s">
        <v>245</v>
      </c>
      <c r="D261" s="11" t="s">
        <v>1828</v>
      </c>
      <c r="E261" s="11" t="s">
        <v>1828</v>
      </c>
      <c r="F261" s="11" t="s">
        <v>247</v>
      </c>
      <c r="G261" s="11" t="s">
        <v>1828</v>
      </c>
      <c r="H261" s="11" t="s">
        <v>1829</v>
      </c>
      <c r="I261" s="11" t="s">
        <v>248</v>
      </c>
      <c r="J261" s="11"/>
      <c r="K261" s="11">
        <v>699.72</v>
      </c>
      <c r="L261" s="11" t="s">
        <v>67</v>
      </c>
      <c r="M261" s="11" t="s">
        <v>68</v>
      </c>
      <c r="N261" s="11" t="s">
        <v>69</v>
      </c>
      <c r="O261" s="12">
        <v>38020</v>
      </c>
      <c r="P261" s="12">
        <v>45325</v>
      </c>
      <c r="Q261" s="11" t="s">
        <v>70</v>
      </c>
      <c r="R261" s="12">
        <v>45325</v>
      </c>
      <c r="S261" s="11" t="s">
        <v>71</v>
      </c>
      <c r="T261" s="11" t="s">
        <v>104</v>
      </c>
      <c r="U261" s="11" t="s">
        <v>73</v>
      </c>
      <c r="V261" s="11" t="s">
        <v>73</v>
      </c>
      <c r="W261" s="11" t="s">
        <v>74</v>
      </c>
      <c r="X261" s="11" t="s">
        <v>250</v>
      </c>
      <c r="Y261" s="11" t="s">
        <v>251</v>
      </c>
      <c r="Z261" s="11" t="s">
        <v>1830</v>
      </c>
      <c r="AA261" s="11" t="s">
        <v>78</v>
      </c>
      <c r="AB261" s="12"/>
      <c r="AC261" s="12"/>
      <c r="AD261" s="11"/>
      <c r="AE261" s="11" t="s">
        <v>78</v>
      </c>
      <c r="AF261" s="11" t="s">
        <v>78</v>
      </c>
      <c r="AG261" s="12"/>
      <c r="AH261" s="11" t="s">
        <v>1831</v>
      </c>
      <c r="AI261" s="11" t="s">
        <v>78</v>
      </c>
      <c r="AJ261" s="11" t="b">
        <v>1</v>
      </c>
      <c r="AK261" s="11" t="s">
        <v>1832</v>
      </c>
      <c r="AL261" s="11" t="b">
        <v>0</v>
      </c>
      <c r="AM261" s="11" t="b">
        <v>0</v>
      </c>
      <c r="AN261" s="11" t="b">
        <v>0</v>
      </c>
      <c r="AO261" s="11" t="b">
        <v>0</v>
      </c>
      <c r="AP261" s="11" t="b">
        <v>0</v>
      </c>
      <c r="AQ261" s="11" t="s">
        <v>84</v>
      </c>
      <c r="AR261" s="11" t="b">
        <v>0</v>
      </c>
      <c r="AS261" s="11" t="s">
        <v>78</v>
      </c>
      <c r="AT261" s="11" t="s">
        <v>78</v>
      </c>
      <c r="AU261" s="11" t="s">
        <v>78</v>
      </c>
      <c r="AV261" s="12">
        <v>37953</v>
      </c>
      <c r="AW261" s="11" t="s">
        <v>85</v>
      </c>
      <c r="AX261" s="11" t="s">
        <v>86</v>
      </c>
      <c r="AY261" s="11" t="s">
        <v>87</v>
      </c>
      <c r="AZ261" s="11" t="b">
        <v>0</v>
      </c>
      <c r="BA261" s="11">
        <v>10</v>
      </c>
      <c r="BB261" s="11">
        <v>6</v>
      </c>
      <c r="BC261" s="28">
        <v>3181.83</v>
      </c>
      <c r="BD261" s="11">
        <v>1</v>
      </c>
      <c r="BE261" s="28">
        <v>300</v>
      </c>
      <c r="BF261" s="54">
        <v>1</v>
      </c>
      <c r="BG261" s="28">
        <v>300</v>
      </c>
      <c r="BH261" s="28">
        <v>699.72</v>
      </c>
      <c r="BI261" s="28">
        <v>699.72</v>
      </c>
      <c r="BJ261" s="28">
        <v>831.81</v>
      </c>
      <c r="BK261" s="30">
        <f t="shared" si="13"/>
        <v>0</v>
      </c>
      <c r="BL261" s="62">
        <f t="shared" si="14"/>
        <v>0</v>
      </c>
      <c r="BM261" s="28">
        <v>160.94</v>
      </c>
      <c r="BN261" s="13">
        <v>0</v>
      </c>
      <c r="BO261" s="7" t="s">
        <v>4208</v>
      </c>
      <c r="BP261" s="7" t="s">
        <v>4209</v>
      </c>
      <c r="BQ261" s="7" t="s">
        <v>4101</v>
      </c>
      <c r="BR261" s="7" t="s">
        <v>504</v>
      </c>
      <c r="BS261" s="7" t="s">
        <v>4148</v>
      </c>
      <c r="BT261" s="7" t="s">
        <v>4110</v>
      </c>
      <c r="BU261" s="7" t="s">
        <v>4210</v>
      </c>
      <c r="BV261" s="7" t="s">
        <v>4211</v>
      </c>
      <c r="BW261" s="7" t="s">
        <v>4212</v>
      </c>
      <c r="BX261" s="7" t="s">
        <v>4138</v>
      </c>
      <c r="BY261" s="7">
        <v>0</v>
      </c>
      <c r="BZ261" s="7">
        <v>0</v>
      </c>
      <c r="CA261" s="7">
        <v>1</v>
      </c>
      <c r="CB261" s="7">
        <v>0</v>
      </c>
      <c r="CC261" s="7">
        <v>0</v>
      </c>
      <c r="CD261" s="9">
        <v>0</v>
      </c>
    </row>
    <row r="262" spans="1:82" hidden="1" x14ac:dyDescent="0.25">
      <c r="A262" s="72" t="s">
        <v>3670</v>
      </c>
      <c r="B262" s="11" t="s">
        <v>1395</v>
      </c>
      <c r="C262" s="11" t="s">
        <v>1396</v>
      </c>
      <c r="D262" s="11" t="s">
        <v>3671</v>
      </c>
      <c r="E262" s="11" t="s">
        <v>3494</v>
      </c>
      <c r="F262" s="11" t="s">
        <v>64</v>
      </c>
      <c r="G262" s="11" t="s">
        <v>3494</v>
      </c>
      <c r="H262" s="11" t="s">
        <v>2330</v>
      </c>
      <c r="I262" s="11" t="s">
        <v>1397</v>
      </c>
      <c r="J262" s="11" t="s">
        <v>2855</v>
      </c>
      <c r="K262" s="11">
        <v>217.35</v>
      </c>
      <c r="L262" s="11" t="s">
        <v>67</v>
      </c>
      <c r="M262" s="11" t="s">
        <v>3402</v>
      </c>
      <c r="N262" s="11" t="s">
        <v>69</v>
      </c>
      <c r="O262" s="12">
        <v>42888.607453703706</v>
      </c>
      <c r="P262" s="12">
        <v>45445.506886574076</v>
      </c>
      <c r="Q262" s="11" t="s">
        <v>70</v>
      </c>
      <c r="R262" s="12">
        <v>45445</v>
      </c>
      <c r="S262" s="11" t="s">
        <v>71</v>
      </c>
      <c r="T262" s="11" t="s">
        <v>104</v>
      </c>
      <c r="U262" s="11" t="s">
        <v>3387</v>
      </c>
      <c r="V262" s="11" t="s">
        <v>3387</v>
      </c>
      <c r="W262" s="11" t="s">
        <v>74</v>
      </c>
      <c r="X262" s="11" t="s">
        <v>106</v>
      </c>
      <c r="Y262" s="11" t="s">
        <v>1421</v>
      </c>
      <c r="Z262" s="11" t="s">
        <v>3672</v>
      </c>
      <c r="AA262" s="11" t="s">
        <v>3673</v>
      </c>
      <c r="AB262" s="12"/>
      <c r="AC262" s="12"/>
      <c r="AD262" s="11"/>
      <c r="AE262" s="11" t="s">
        <v>78</v>
      </c>
      <c r="AF262" s="11" t="s">
        <v>78</v>
      </c>
      <c r="AG262" s="12"/>
      <c r="AH262" s="11" t="s">
        <v>3674</v>
      </c>
      <c r="AI262" s="11" t="s">
        <v>78</v>
      </c>
      <c r="AJ262" s="11" t="b">
        <v>0</v>
      </c>
      <c r="AK262" s="11" t="s">
        <v>4051</v>
      </c>
      <c r="AL262" s="11" t="b">
        <v>0</v>
      </c>
      <c r="AM262" s="11" t="b">
        <v>0</v>
      </c>
      <c r="AN262" s="11" t="b">
        <v>0</v>
      </c>
      <c r="AO262" s="11" t="b">
        <v>0</v>
      </c>
      <c r="AP262" s="11" t="b">
        <v>0</v>
      </c>
      <c r="AQ262" s="11" t="s">
        <v>84</v>
      </c>
      <c r="AR262" s="11" t="b">
        <v>0</v>
      </c>
      <c r="AS262" s="11" t="s">
        <v>1700</v>
      </c>
      <c r="AT262" s="11" t="s">
        <v>78</v>
      </c>
      <c r="AU262" s="11" t="s">
        <v>78</v>
      </c>
      <c r="AV262" s="12">
        <v>42906</v>
      </c>
      <c r="AW262" s="11" t="s">
        <v>85</v>
      </c>
      <c r="AX262" s="11" t="s">
        <v>86</v>
      </c>
      <c r="AY262" s="11" t="s">
        <v>87</v>
      </c>
      <c r="AZ262" s="11" t="b">
        <v>0</v>
      </c>
      <c r="BA262" s="11">
        <v>1</v>
      </c>
      <c r="BB262" s="11">
        <v>1</v>
      </c>
      <c r="BC262" s="28">
        <v>133.1</v>
      </c>
      <c r="BD262" s="11">
        <v>1</v>
      </c>
      <c r="BE262" s="28">
        <v>133.1</v>
      </c>
      <c r="BF262" s="54">
        <v>1</v>
      </c>
      <c r="BG262" s="28">
        <v>133.1</v>
      </c>
      <c r="BH262" s="28">
        <v>217.35</v>
      </c>
      <c r="BI262" s="28">
        <v>217.35</v>
      </c>
      <c r="BJ262" s="28">
        <v>249.24</v>
      </c>
      <c r="BK262" s="30">
        <f t="shared" si="13"/>
        <v>0</v>
      </c>
      <c r="BL262" s="62">
        <f t="shared" si="14"/>
        <v>0</v>
      </c>
      <c r="BM262" s="28">
        <v>54.34</v>
      </c>
      <c r="BN262" s="13">
        <v>0</v>
      </c>
      <c r="BO262" s="11" t="s">
        <v>5551</v>
      </c>
      <c r="BP262" s="11" t="s">
        <v>4837</v>
      </c>
      <c r="BQ262" s="11" t="s">
        <v>4460</v>
      </c>
      <c r="BR262" s="11" t="s">
        <v>4461</v>
      </c>
      <c r="BS262" s="11" t="s">
        <v>5552</v>
      </c>
      <c r="BT262" s="11" t="s">
        <v>4330</v>
      </c>
      <c r="BU262" s="11" t="s">
        <v>4838</v>
      </c>
      <c r="BV262" s="11" t="s">
        <v>4839</v>
      </c>
      <c r="BW262" s="11" t="s">
        <v>4840</v>
      </c>
      <c r="BX262" s="11" t="s">
        <v>4130</v>
      </c>
      <c r="BY262" s="11">
        <v>0</v>
      </c>
      <c r="BZ262" s="11">
        <v>0</v>
      </c>
      <c r="CA262" s="11">
        <v>0</v>
      </c>
      <c r="CB262" s="11">
        <v>1</v>
      </c>
      <c r="CC262" s="11">
        <v>0</v>
      </c>
      <c r="CD262" s="13">
        <v>0</v>
      </c>
    </row>
    <row r="263" spans="1:82" hidden="1" x14ac:dyDescent="0.25">
      <c r="A263" s="73" t="s">
        <v>3716</v>
      </c>
      <c r="B263" s="7" t="s">
        <v>1395</v>
      </c>
      <c r="C263" s="7" t="s">
        <v>1396</v>
      </c>
      <c r="D263" s="7" t="s">
        <v>3649</v>
      </c>
      <c r="E263" s="7" t="s">
        <v>3494</v>
      </c>
      <c r="F263" s="7" t="s">
        <v>64</v>
      </c>
      <c r="G263" s="7" t="s">
        <v>3495</v>
      </c>
      <c r="H263" s="7" t="s">
        <v>2330</v>
      </c>
      <c r="I263" s="7" t="s">
        <v>1397</v>
      </c>
      <c r="J263" s="7" t="s">
        <v>2686</v>
      </c>
      <c r="K263" s="7">
        <v>175.51</v>
      </c>
      <c r="L263" s="7" t="s">
        <v>67</v>
      </c>
      <c r="M263" s="7" t="s">
        <v>3402</v>
      </c>
      <c r="N263" s="7" t="s">
        <v>69</v>
      </c>
      <c r="O263" s="8">
        <v>41793.376828703702</v>
      </c>
      <c r="P263" s="8">
        <v>45446.376828703702</v>
      </c>
      <c r="Q263" s="7" t="s">
        <v>70</v>
      </c>
      <c r="R263" s="8">
        <v>45446</v>
      </c>
      <c r="S263" s="7" t="s">
        <v>71</v>
      </c>
      <c r="T263" s="7" t="s">
        <v>104</v>
      </c>
      <c r="U263" s="7" t="s">
        <v>3387</v>
      </c>
      <c r="V263" s="7" t="s">
        <v>3387</v>
      </c>
      <c r="W263" s="7" t="s">
        <v>105</v>
      </c>
      <c r="X263" s="7" t="s">
        <v>106</v>
      </c>
      <c r="Y263" s="7" t="s">
        <v>1485</v>
      </c>
      <c r="Z263" s="7" t="s">
        <v>3717</v>
      </c>
      <c r="AA263" s="7" t="s">
        <v>3718</v>
      </c>
      <c r="AB263" s="8"/>
      <c r="AC263" s="8"/>
      <c r="AD263" s="7"/>
      <c r="AE263" s="7" t="s">
        <v>78</v>
      </c>
      <c r="AF263" s="7" t="s">
        <v>78</v>
      </c>
      <c r="AG263" s="8"/>
      <c r="AH263" s="7" t="s">
        <v>78</v>
      </c>
      <c r="AI263" s="7" t="s">
        <v>78</v>
      </c>
      <c r="AJ263" s="7" t="b">
        <v>0</v>
      </c>
      <c r="AK263" s="7" t="s">
        <v>3975</v>
      </c>
      <c r="AL263" s="7" t="b">
        <v>0</v>
      </c>
      <c r="AM263" s="7" t="b">
        <v>0</v>
      </c>
      <c r="AN263" s="7" t="b">
        <v>0</v>
      </c>
      <c r="AO263" s="7" t="b">
        <v>0</v>
      </c>
      <c r="AP263" s="7" t="b">
        <v>0</v>
      </c>
      <c r="AQ263" s="7" t="s">
        <v>84</v>
      </c>
      <c r="AR263" s="7" t="b">
        <v>0</v>
      </c>
      <c r="AS263" s="7" t="s">
        <v>1700</v>
      </c>
      <c r="AT263" s="7" t="s">
        <v>78</v>
      </c>
      <c r="AU263" s="7" t="s">
        <v>78</v>
      </c>
      <c r="AV263" s="8">
        <v>41740</v>
      </c>
      <c r="AW263" s="7" t="s">
        <v>85</v>
      </c>
      <c r="AX263" s="7" t="s">
        <v>86</v>
      </c>
      <c r="AY263" s="7" t="s">
        <v>87</v>
      </c>
      <c r="AZ263" s="7" t="b">
        <v>0</v>
      </c>
      <c r="BA263" s="7">
        <v>0</v>
      </c>
      <c r="BB263" s="7">
        <v>0</v>
      </c>
      <c r="BC263" s="33"/>
      <c r="BD263" s="7">
        <v>0</v>
      </c>
      <c r="BE263" s="33"/>
      <c r="BF263" s="55">
        <v>0</v>
      </c>
      <c r="BG263" s="33">
        <v>0</v>
      </c>
      <c r="BH263" s="33">
        <v>175.51</v>
      </c>
      <c r="BI263" s="33">
        <v>175.51</v>
      </c>
      <c r="BJ263" s="33">
        <v>208.21</v>
      </c>
      <c r="BK263" s="30">
        <f t="shared" si="13"/>
        <v>0</v>
      </c>
      <c r="BL263" s="62">
        <f t="shared" si="14"/>
        <v>0</v>
      </c>
      <c r="BM263" s="33">
        <v>43.88</v>
      </c>
      <c r="BN263" s="9">
        <v>0</v>
      </c>
      <c r="BO263" s="7" t="s">
        <v>4836</v>
      </c>
      <c r="BP263" s="7" t="s">
        <v>4837</v>
      </c>
      <c r="BQ263" s="7" t="s">
        <v>4460</v>
      </c>
      <c r="BR263" s="7" t="s">
        <v>4461</v>
      </c>
      <c r="BS263" s="7" t="s">
        <v>4462</v>
      </c>
      <c r="BT263" s="7" t="s">
        <v>4110</v>
      </c>
      <c r="BU263" s="7" t="s">
        <v>4838</v>
      </c>
      <c r="BV263" s="7" t="s">
        <v>4839</v>
      </c>
      <c r="BW263" s="7" t="s">
        <v>4840</v>
      </c>
      <c r="BX263" s="7" t="s">
        <v>4130</v>
      </c>
      <c r="BY263" s="7">
        <v>0</v>
      </c>
      <c r="BZ263" s="7">
        <v>0</v>
      </c>
      <c r="CA263" s="7">
        <v>0</v>
      </c>
      <c r="CB263" s="7">
        <v>0</v>
      </c>
      <c r="CC263" s="7">
        <v>0</v>
      </c>
      <c r="CD263" s="9">
        <v>0</v>
      </c>
    </row>
    <row r="264" spans="1:82" hidden="1" x14ac:dyDescent="0.25">
      <c r="A264" s="72" t="s">
        <v>3648</v>
      </c>
      <c r="B264" s="11" t="s">
        <v>1395</v>
      </c>
      <c r="C264" s="11" t="s">
        <v>1396</v>
      </c>
      <c r="D264" s="11" t="s">
        <v>3649</v>
      </c>
      <c r="E264" s="11" t="s">
        <v>3494</v>
      </c>
      <c r="F264" s="11" t="s">
        <v>64</v>
      </c>
      <c r="G264" s="11" t="s">
        <v>3495</v>
      </c>
      <c r="H264" s="11" t="s">
        <v>2330</v>
      </c>
      <c r="I264" s="11" t="s">
        <v>1397</v>
      </c>
      <c r="J264" s="11" t="s">
        <v>2686</v>
      </c>
      <c r="K264" s="11">
        <v>254.01</v>
      </c>
      <c r="L264" s="11" t="s">
        <v>67</v>
      </c>
      <c r="M264" s="11" t="s">
        <v>3402</v>
      </c>
      <c r="N264" s="11" t="s">
        <v>69</v>
      </c>
      <c r="O264" s="12">
        <v>42206.408275462964</v>
      </c>
      <c r="P264" s="12">
        <v>45494.408275462964</v>
      </c>
      <c r="Q264" s="11" t="s">
        <v>70</v>
      </c>
      <c r="R264" s="12">
        <v>45494</v>
      </c>
      <c r="S264" s="11" t="s">
        <v>71</v>
      </c>
      <c r="T264" s="11" t="s">
        <v>104</v>
      </c>
      <c r="U264" s="11" t="s">
        <v>3387</v>
      </c>
      <c r="V264" s="11" t="s">
        <v>3387</v>
      </c>
      <c r="W264" s="11" t="s">
        <v>74</v>
      </c>
      <c r="X264" s="11" t="s">
        <v>106</v>
      </c>
      <c r="Y264" s="11" t="s">
        <v>1421</v>
      </c>
      <c r="Z264" s="11" t="s">
        <v>3650</v>
      </c>
      <c r="AA264" s="11" t="s">
        <v>78</v>
      </c>
      <c r="AB264" s="12"/>
      <c r="AC264" s="12"/>
      <c r="AD264" s="11"/>
      <c r="AE264" s="11" t="s">
        <v>78</v>
      </c>
      <c r="AF264" s="11" t="s">
        <v>78</v>
      </c>
      <c r="AG264" s="12"/>
      <c r="AH264" s="11" t="s">
        <v>78</v>
      </c>
      <c r="AI264" s="11" t="s">
        <v>78</v>
      </c>
      <c r="AJ264" s="11" t="b">
        <v>0</v>
      </c>
      <c r="AK264" s="11" t="s">
        <v>3977</v>
      </c>
      <c r="AL264" s="11" t="b">
        <v>0</v>
      </c>
      <c r="AM264" s="11" t="b">
        <v>0</v>
      </c>
      <c r="AN264" s="11" t="b">
        <v>0</v>
      </c>
      <c r="AO264" s="11" t="b">
        <v>0</v>
      </c>
      <c r="AP264" s="11" t="b">
        <v>0</v>
      </c>
      <c r="AQ264" s="11" t="s">
        <v>84</v>
      </c>
      <c r="AR264" s="11" t="b">
        <v>0</v>
      </c>
      <c r="AS264" s="11" t="s">
        <v>1700</v>
      </c>
      <c r="AT264" s="11" t="s">
        <v>78</v>
      </c>
      <c r="AU264" s="11" t="s">
        <v>78</v>
      </c>
      <c r="AV264" s="12">
        <v>42208</v>
      </c>
      <c r="AW264" s="11" t="s">
        <v>85</v>
      </c>
      <c r="AX264" s="11" t="s">
        <v>86</v>
      </c>
      <c r="AY264" s="11" t="s">
        <v>87</v>
      </c>
      <c r="AZ264" s="11" t="b">
        <v>0</v>
      </c>
      <c r="BA264" s="11">
        <v>2</v>
      </c>
      <c r="BB264" s="11">
        <v>2</v>
      </c>
      <c r="BC264" s="28">
        <v>1280.98</v>
      </c>
      <c r="BD264" s="11">
        <v>0</v>
      </c>
      <c r="BE264" s="28"/>
      <c r="BF264" s="54">
        <v>0</v>
      </c>
      <c r="BG264" s="28">
        <v>0</v>
      </c>
      <c r="BH264" s="28">
        <v>254.01</v>
      </c>
      <c r="BI264" s="28">
        <v>254.01</v>
      </c>
      <c r="BJ264" s="28">
        <v>310.51</v>
      </c>
      <c r="BK264" s="30">
        <f t="shared" si="13"/>
        <v>0</v>
      </c>
      <c r="BL264" s="62">
        <f t="shared" si="14"/>
        <v>0</v>
      </c>
      <c r="BM264" s="28">
        <v>63.5</v>
      </c>
      <c r="BN264" s="13">
        <v>0</v>
      </c>
      <c r="BO264" s="11" t="s">
        <v>4836</v>
      </c>
      <c r="BP264" s="11" t="s">
        <v>4837</v>
      </c>
      <c r="BQ264" s="11" t="s">
        <v>4460</v>
      </c>
      <c r="BR264" s="11" t="s">
        <v>4461</v>
      </c>
      <c r="BS264" s="11" t="s">
        <v>4462</v>
      </c>
      <c r="BT264" s="11" t="s">
        <v>4110</v>
      </c>
      <c r="BU264" s="11" t="s">
        <v>4838</v>
      </c>
      <c r="BV264" s="11" t="s">
        <v>4839</v>
      </c>
      <c r="BW264" s="11" t="s">
        <v>4840</v>
      </c>
      <c r="BX264" s="11" t="s">
        <v>4130</v>
      </c>
      <c r="BY264" s="11">
        <v>0</v>
      </c>
      <c r="BZ264" s="11">
        <v>0</v>
      </c>
      <c r="CA264" s="11">
        <v>0</v>
      </c>
      <c r="CB264" s="11">
        <v>0</v>
      </c>
      <c r="CC264" s="11">
        <v>0</v>
      </c>
      <c r="CD264" s="13">
        <v>0</v>
      </c>
    </row>
    <row r="265" spans="1:82" hidden="1" x14ac:dyDescent="0.25">
      <c r="A265" s="72" t="s">
        <v>2334</v>
      </c>
      <c r="B265" s="11" t="s">
        <v>1395</v>
      </c>
      <c r="C265" s="11" t="s">
        <v>1396</v>
      </c>
      <c r="D265" s="11" t="s">
        <v>2335</v>
      </c>
      <c r="E265" s="11" t="s">
        <v>2335</v>
      </c>
      <c r="F265" s="11" t="s">
        <v>168</v>
      </c>
      <c r="G265" s="11" t="s">
        <v>2335</v>
      </c>
      <c r="H265" s="11" t="s">
        <v>2330</v>
      </c>
      <c r="I265" s="11" t="s">
        <v>66</v>
      </c>
      <c r="J265" s="11" t="s">
        <v>2336</v>
      </c>
      <c r="K265" s="11">
        <v>430.71</v>
      </c>
      <c r="L265" s="11" t="s">
        <v>67</v>
      </c>
      <c r="M265" s="11" t="s">
        <v>68</v>
      </c>
      <c r="N265" s="11" t="s">
        <v>160</v>
      </c>
      <c r="O265" s="12">
        <v>41518.486643518518</v>
      </c>
      <c r="P265" s="12">
        <v>45536.486643518518</v>
      </c>
      <c r="Q265" s="11" t="s">
        <v>70</v>
      </c>
      <c r="R265" s="12">
        <v>45536</v>
      </c>
      <c r="S265" s="11" t="s">
        <v>71</v>
      </c>
      <c r="T265" s="11" t="s">
        <v>104</v>
      </c>
      <c r="U265" s="11" t="s">
        <v>73</v>
      </c>
      <c r="V265" s="11" t="s">
        <v>73</v>
      </c>
      <c r="W265" s="11" t="s">
        <v>74</v>
      </c>
      <c r="X265" s="11" t="s">
        <v>75</v>
      </c>
      <c r="Y265" s="11" t="s">
        <v>321</v>
      </c>
      <c r="Z265" s="11" t="s">
        <v>2337</v>
      </c>
      <c r="AA265" s="11" t="s">
        <v>78</v>
      </c>
      <c r="AB265" s="12"/>
      <c r="AC265" s="12"/>
      <c r="AD265" s="11"/>
      <c r="AE265" s="11" t="s">
        <v>78</v>
      </c>
      <c r="AF265" s="11" t="s">
        <v>78</v>
      </c>
      <c r="AG265" s="12"/>
      <c r="AH265" s="11" t="s">
        <v>2338</v>
      </c>
      <c r="AI265" s="11" t="s">
        <v>78</v>
      </c>
      <c r="AJ265" s="11" t="b">
        <v>0</v>
      </c>
      <c r="AK265" s="11" t="s">
        <v>2339</v>
      </c>
      <c r="AL265" s="11" t="b">
        <v>0</v>
      </c>
      <c r="AM265" s="11" t="b">
        <v>0</v>
      </c>
      <c r="AN265" s="11" t="b">
        <v>0</v>
      </c>
      <c r="AO265" s="11" t="b">
        <v>0</v>
      </c>
      <c r="AP265" s="11" t="b">
        <v>0</v>
      </c>
      <c r="AQ265" s="11" t="s">
        <v>84</v>
      </c>
      <c r="AR265" s="11" t="b">
        <v>0</v>
      </c>
      <c r="AS265" s="11" t="s">
        <v>1700</v>
      </c>
      <c r="AT265" s="11" t="s">
        <v>78</v>
      </c>
      <c r="AU265" s="11" t="s">
        <v>78</v>
      </c>
      <c r="AV265" s="12">
        <v>41536</v>
      </c>
      <c r="AW265" s="11" t="s">
        <v>85</v>
      </c>
      <c r="AX265" s="11" t="s">
        <v>86</v>
      </c>
      <c r="AY265" s="11" t="s">
        <v>87</v>
      </c>
      <c r="AZ265" s="11" t="b">
        <v>0</v>
      </c>
      <c r="BA265" s="11">
        <v>4</v>
      </c>
      <c r="BB265" s="11">
        <v>4</v>
      </c>
      <c r="BC265" s="28">
        <v>1878.05</v>
      </c>
      <c r="BD265" s="11">
        <v>0</v>
      </c>
      <c r="BE265" s="28"/>
      <c r="BF265" s="54">
        <v>0</v>
      </c>
      <c r="BG265" s="28">
        <v>0</v>
      </c>
      <c r="BH265" s="28">
        <v>430.71</v>
      </c>
      <c r="BI265" s="28">
        <v>430.71</v>
      </c>
      <c r="BJ265" s="28">
        <v>471.76</v>
      </c>
      <c r="BK265" s="30">
        <f t="shared" ref="BK265:BK328" si="15">+BH265-BI265</f>
        <v>0</v>
      </c>
      <c r="BL265" s="62">
        <f t="shared" ref="BL265:BL328" si="16">+(BK265/BH265)</f>
        <v>0</v>
      </c>
      <c r="BM265" s="28">
        <v>51.69</v>
      </c>
      <c r="BN265" s="13">
        <v>0</v>
      </c>
      <c r="BO265" s="11" t="s">
        <v>4656</v>
      </c>
      <c r="BP265" s="11" t="s">
        <v>4657</v>
      </c>
      <c r="BQ265" s="11" t="s">
        <v>4101</v>
      </c>
      <c r="BR265" s="11" t="s">
        <v>4215</v>
      </c>
      <c r="BS265" s="11" t="s">
        <v>4216</v>
      </c>
      <c r="BT265" s="11" t="s">
        <v>4658</v>
      </c>
      <c r="BU265" s="11" t="s">
        <v>4659</v>
      </c>
      <c r="BV265" s="11" t="s">
        <v>4660</v>
      </c>
      <c r="BW265" s="11" t="s">
        <v>4661</v>
      </c>
      <c r="BX265" s="11" t="s">
        <v>4106</v>
      </c>
      <c r="BY265" s="11">
        <v>0</v>
      </c>
      <c r="BZ265" s="11">
        <v>0</v>
      </c>
      <c r="CA265" s="11">
        <v>0</v>
      </c>
      <c r="CB265" s="11">
        <v>0</v>
      </c>
      <c r="CC265" s="11">
        <v>0</v>
      </c>
      <c r="CD265" s="13">
        <v>0</v>
      </c>
    </row>
    <row r="266" spans="1:82" hidden="1" x14ac:dyDescent="0.25">
      <c r="A266" s="72" t="s">
        <v>311</v>
      </c>
      <c r="B266" s="11" t="s">
        <v>61</v>
      </c>
      <c r="C266" s="11" t="s">
        <v>62</v>
      </c>
      <c r="D266" s="11" t="s">
        <v>312</v>
      </c>
      <c r="E266" s="11" t="s">
        <v>313</v>
      </c>
      <c r="F266" s="11" t="s">
        <v>64</v>
      </c>
      <c r="G266" s="11" t="s">
        <v>313</v>
      </c>
      <c r="H266" s="11" t="s">
        <v>281</v>
      </c>
      <c r="I266" s="11" t="s">
        <v>66</v>
      </c>
      <c r="J266" s="11" t="s">
        <v>282</v>
      </c>
      <c r="K266" s="11">
        <v>180.16</v>
      </c>
      <c r="L266" s="11" t="s">
        <v>67</v>
      </c>
      <c r="M266" s="11" t="s">
        <v>68</v>
      </c>
      <c r="N266" s="11" t="s">
        <v>69</v>
      </c>
      <c r="O266" s="12">
        <v>41943.631666666668</v>
      </c>
      <c r="P266" s="12">
        <v>45596.631666666668</v>
      </c>
      <c r="Q266" s="11" t="s">
        <v>70</v>
      </c>
      <c r="R266" s="12">
        <v>45596</v>
      </c>
      <c r="S266" s="11" t="s">
        <v>71</v>
      </c>
      <c r="T266" s="11" t="s">
        <v>104</v>
      </c>
      <c r="U266" s="11" t="s">
        <v>73</v>
      </c>
      <c r="V266" s="11" t="s">
        <v>73</v>
      </c>
      <c r="W266" s="11" t="s">
        <v>314</v>
      </c>
      <c r="X266" s="11" t="s">
        <v>75</v>
      </c>
      <c r="Y266" s="11" t="s">
        <v>76</v>
      </c>
      <c r="Z266" s="11" t="s">
        <v>315</v>
      </c>
      <c r="AA266" s="11" t="s">
        <v>78</v>
      </c>
      <c r="AB266" s="12"/>
      <c r="AC266" s="12"/>
      <c r="AD266" s="11"/>
      <c r="AE266" s="11" t="s">
        <v>78</v>
      </c>
      <c r="AF266" s="11" t="s">
        <v>78</v>
      </c>
      <c r="AG266" s="12"/>
      <c r="AH266" s="11" t="s">
        <v>78</v>
      </c>
      <c r="AI266" s="11" t="s">
        <v>78</v>
      </c>
      <c r="AJ266" s="11" t="b">
        <v>0</v>
      </c>
      <c r="AK266" s="11" t="s">
        <v>316</v>
      </c>
      <c r="AL266" s="11" t="b">
        <v>0</v>
      </c>
      <c r="AM266" s="11" t="b">
        <v>0</v>
      </c>
      <c r="AN266" s="11" t="b">
        <v>0</v>
      </c>
      <c r="AO266" s="11" t="b">
        <v>0</v>
      </c>
      <c r="AP266" s="11" t="b">
        <v>0</v>
      </c>
      <c r="AQ266" s="11" t="s">
        <v>84</v>
      </c>
      <c r="AR266" s="11" t="b">
        <v>0</v>
      </c>
      <c r="AS266" s="11" t="s">
        <v>317</v>
      </c>
      <c r="AT266" s="11" t="s">
        <v>78</v>
      </c>
      <c r="AU266" s="11" t="s">
        <v>78</v>
      </c>
      <c r="AV266" s="12">
        <v>41953</v>
      </c>
      <c r="AW266" s="11" t="s">
        <v>85</v>
      </c>
      <c r="AX266" s="11" t="s">
        <v>86</v>
      </c>
      <c r="AY266" s="11" t="s">
        <v>87</v>
      </c>
      <c r="AZ266" s="11" t="b">
        <v>0</v>
      </c>
      <c r="BA266" s="11">
        <v>0</v>
      </c>
      <c r="BB266" s="11">
        <v>0</v>
      </c>
      <c r="BC266" s="28"/>
      <c r="BD266" s="11">
        <v>0</v>
      </c>
      <c r="BE266" s="28"/>
      <c r="BF266" s="54">
        <v>0</v>
      </c>
      <c r="BG266" s="28">
        <v>0</v>
      </c>
      <c r="BH266" s="28">
        <v>180.16</v>
      </c>
      <c r="BI266" s="28">
        <v>180.16</v>
      </c>
      <c r="BJ266" s="28">
        <v>199.44</v>
      </c>
      <c r="BK266" s="30">
        <f t="shared" si="15"/>
        <v>0</v>
      </c>
      <c r="BL266" s="62">
        <f t="shared" si="16"/>
        <v>0</v>
      </c>
      <c r="BM266" s="28">
        <v>26.12</v>
      </c>
      <c r="BN266" s="13">
        <v>0</v>
      </c>
      <c r="BO266" s="7" t="s">
        <v>5009</v>
      </c>
      <c r="BP266" s="7" t="s">
        <v>5010</v>
      </c>
      <c r="BQ266" s="7" t="s">
        <v>5011</v>
      </c>
      <c r="BR266" s="7" t="s">
        <v>5012</v>
      </c>
      <c r="BS266" s="7" t="s">
        <v>5013</v>
      </c>
      <c r="BT266" s="7" t="s">
        <v>4110</v>
      </c>
      <c r="BU266" s="7" t="s">
        <v>5014</v>
      </c>
      <c r="BV266" s="7" t="s">
        <v>5015</v>
      </c>
      <c r="BW266" s="7" t="s">
        <v>5016</v>
      </c>
      <c r="BX266" s="7" t="s">
        <v>4106</v>
      </c>
      <c r="BY266" s="7">
        <v>0</v>
      </c>
      <c r="BZ266" s="7">
        <v>0</v>
      </c>
      <c r="CA266" s="7">
        <v>0</v>
      </c>
      <c r="CB266" s="7">
        <v>0</v>
      </c>
      <c r="CC266" s="7">
        <v>0</v>
      </c>
      <c r="CD266" s="9">
        <v>0</v>
      </c>
    </row>
    <row r="267" spans="1:82" hidden="1" x14ac:dyDescent="0.25">
      <c r="A267" s="73" t="s">
        <v>3756</v>
      </c>
      <c r="B267" s="7" t="s">
        <v>1395</v>
      </c>
      <c r="C267" s="7" t="s">
        <v>1396</v>
      </c>
      <c r="D267" s="7" t="s">
        <v>3514</v>
      </c>
      <c r="E267" s="7" t="s">
        <v>3514</v>
      </c>
      <c r="F267" s="7" t="s">
        <v>64</v>
      </c>
      <c r="G267" s="7" t="s">
        <v>3514</v>
      </c>
      <c r="H267" s="7" t="s">
        <v>121</v>
      </c>
      <c r="I267" s="7" t="s">
        <v>1397</v>
      </c>
      <c r="J267" s="7"/>
      <c r="K267" s="7">
        <v>144.99</v>
      </c>
      <c r="L267" s="7" t="s">
        <v>67</v>
      </c>
      <c r="M267" s="7" t="s">
        <v>3402</v>
      </c>
      <c r="N267" s="7" t="s">
        <v>69</v>
      </c>
      <c r="O267" s="8">
        <v>41615.621921296297</v>
      </c>
      <c r="P267" s="8">
        <v>45267.621921296297</v>
      </c>
      <c r="Q267" s="7" t="s">
        <v>70</v>
      </c>
      <c r="R267" s="8">
        <v>45267</v>
      </c>
      <c r="S267" s="7" t="s">
        <v>71</v>
      </c>
      <c r="T267" s="7" t="s">
        <v>104</v>
      </c>
      <c r="U267" s="7" t="s">
        <v>3387</v>
      </c>
      <c r="V267" s="7" t="s">
        <v>3387</v>
      </c>
      <c r="W267" s="7" t="s">
        <v>287</v>
      </c>
      <c r="X267" s="7" t="s">
        <v>106</v>
      </c>
      <c r="Y267" s="7" t="s">
        <v>1398</v>
      </c>
      <c r="Z267" s="7" t="s">
        <v>3757</v>
      </c>
      <c r="AA267" s="7" t="s">
        <v>78</v>
      </c>
      <c r="AB267" s="8"/>
      <c r="AC267" s="8"/>
      <c r="AD267" s="7"/>
      <c r="AE267" s="7" t="s">
        <v>78</v>
      </c>
      <c r="AF267" s="7" t="s">
        <v>78</v>
      </c>
      <c r="AG267" s="8"/>
      <c r="AH267" s="7" t="s">
        <v>3758</v>
      </c>
      <c r="AI267" s="7" t="s">
        <v>78</v>
      </c>
      <c r="AJ267" s="7" t="b">
        <v>0</v>
      </c>
      <c r="AK267" s="7" t="s">
        <v>3961</v>
      </c>
      <c r="AL267" s="7" t="b">
        <v>0</v>
      </c>
      <c r="AM267" s="7" t="b">
        <v>0</v>
      </c>
      <c r="AN267" s="7" t="b">
        <v>0</v>
      </c>
      <c r="AO267" s="7" t="b">
        <v>0</v>
      </c>
      <c r="AP267" s="7" t="b">
        <v>0</v>
      </c>
      <c r="AQ267" s="7" t="s">
        <v>84</v>
      </c>
      <c r="AR267" s="7" t="b">
        <v>0</v>
      </c>
      <c r="AS267" s="7" t="s">
        <v>487</v>
      </c>
      <c r="AT267" s="7" t="s">
        <v>78</v>
      </c>
      <c r="AU267" s="7" t="s">
        <v>78</v>
      </c>
      <c r="AV267" s="8">
        <v>41635</v>
      </c>
      <c r="AW267" s="7" t="s">
        <v>85</v>
      </c>
      <c r="AX267" s="7" t="s">
        <v>86</v>
      </c>
      <c r="AY267" s="7" t="s">
        <v>87</v>
      </c>
      <c r="AZ267" s="7" t="b">
        <v>0</v>
      </c>
      <c r="BA267" s="7">
        <v>3</v>
      </c>
      <c r="BB267" s="7">
        <v>2</v>
      </c>
      <c r="BC267" s="33">
        <v>767.16</v>
      </c>
      <c r="BD267" s="7">
        <v>0</v>
      </c>
      <c r="BE267" s="33"/>
      <c r="BF267" s="55">
        <v>0</v>
      </c>
      <c r="BG267" s="33">
        <v>0</v>
      </c>
      <c r="BH267" s="33">
        <v>144.99</v>
      </c>
      <c r="BI267" s="33">
        <v>144.99</v>
      </c>
      <c r="BJ267" s="33">
        <v>165.01</v>
      </c>
      <c r="BK267" s="30">
        <f t="shared" si="15"/>
        <v>0</v>
      </c>
      <c r="BL267" s="62">
        <f t="shared" si="16"/>
        <v>0</v>
      </c>
      <c r="BM267" s="33">
        <v>36.25</v>
      </c>
      <c r="BN267" s="9">
        <v>0</v>
      </c>
      <c r="BO267" s="11" t="s">
        <v>4769</v>
      </c>
      <c r="BP267" s="11" t="s">
        <v>4545</v>
      </c>
      <c r="BQ267" s="11" t="s">
        <v>4101</v>
      </c>
      <c r="BR267" s="11" t="s">
        <v>504</v>
      </c>
      <c r="BS267" s="11" t="s">
        <v>4367</v>
      </c>
      <c r="BT267" s="11" t="s">
        <v>4770</v>
      </c>
      <c r="BU267" s="11" t="s">
        <v>4771</v>
      </c>
      <c r="BV267" s="11" t="s">
        <v>4772</v>
      </c>
      <c r="BW267" s="11" t="s">
        <v>4773</v>
      </c>
      <c r="BX267" s="11" t="s">
        <v>4138</v>
      </c>
      <c r="BY267" s="11">
        <v>0</v>
      </c>
      <c r="BZ267" s="11">
        <v>0</v>
      </c>
      <c r="CA267" s="11">
        <v>0</v>
      </c>
      <c r="CB267" s="11">
        <v>0</v>
      </c>
      <c r="CC267" s="11">
        <v>0</v>
      </c>
      <c r="CD267" s="13">
        <v>0</v>
      </c>
    </row>
    <row r="268" spans="1:82" hidden="1" x14ac:dyDescent="0.25">
      <c r="A268" s="73" t="s">
        <v>3528</v>
      </c>
      <c r="B268" s="7" t="s">
        <v>1721</v>
      </c>
      <c r="C268" s="7" t="s">
        <v>1722</v>
      </c>
      <c r="D268" s="7" t="s">
        <v>3514</v>
      </c>
      <c r="E268" s="7" t="s">
        <v>3514</v>
      </c>
      <c r="F268" s="7" t="s">
        <v>64</v>
      </c>
      <c r="G268" s="7" t="s">
        <v>3514</v>
      </c>
      <c r="H268" s="7" t="s">
        <v>1739</v>
      </c>
      <c r="I268" s="7" t="s">
        <v>1724</v>
      </c>
      <c r="J268" s="7" t="s">
        <v>1756</v>
      </c>
      <c r="K268" s="7">
        <v>901.44</v>
      </c>
      <c r="L268" s="7" t="s">
        <v>67</v>
      </c>
      <c r="M268" s="7" t="s">
        <v>3402</v>
      </c>
      <c r="N268" s="7" t="s">
        <v>69</v>
      </c>
      <c r="O268" s="8">
        <v>44562.535474537035</v>
      </c>
      <c r="P268" s="8">
        <v>45292.538344907407</v>
      </c>
      <c r="Q268" s="7" t="s">
        <v>70</v>
      </c>
      <c r="R268" s="8">
        <v>45231</v>
      </c>
      <c r="S268" s="7" t="s">
        <v>91</v>
      </c>
      <c r="T268" s="7" t="s">
        <v>514</v>
      </c>
      <c r="U268" s="7" t="s">
        <v>3387</v>
      </c>
      <c r="V268" s="7" t="s">
        <v>3387</v>
      </c>
      <c r="W268" s="7" t="s">
        <v>74</v>
      </c>
      <c r="X268" s="7" t="s">
        <v>106</v>
      </c>
      <c r="Y268" s="7" t="s">
        <v>1725</v>
      </c>
      <c r="Z268" s="7" t="s">
        <v>3529</v>
      </c>
      <c r="AA268" s="7" t="s">
        <v>78</v>
      </c>
      <c r="AB268" s="8"/>
      <c r="AC268" s="8"/>
      <c r="AD268" s="7"/>
      <c r="AE268" s="7" t="s">
        <v>78</v>
      </c>
      <c r="AF268" s="7" t="s">
        <v>78</v>
      </c>
      <c r="AG268" s="8"/>
      <c r="AH268" s="7" t="s">
        <v>3530</v>
      </c>
      <c r="AI268" s="7" t="s">
        <v>78</v>
      </c>
      <c r="AJ268" s="7" t="b">
        <v>0</v>
      </c>
      <c r="AK268" s="7" t="s">
        <v>4068</v>
      </c>
      <c r="AL268" s="7" t="b">
        <v>0</v>
      </c>
      <c r="AM268" s="7" t="b">
        <v>0</v>
      </c>
      <c r="AN268" s="7" t="b">
        <v>0</v>
      </c>
      <c r="AO268" s="7" t="b">
        <v>0</v>
      </c>
      <c r="AP268" s="7" t="b">
        <v>0</v>
      </c>
      <c r="AQ268" s="7" t="s">
        <v>96</v>
      </c>
      <c r="AR268" s="7" t="b">
        <v>0</v>
      </c>
      <c r="AS268" s="7" t="s">
        <v>1793</v>
      </c>
      <c r="AT268" s="7" t="s">
        <v>78</v>
      </c>
      <c r="AU268" s="7" t="s">
        <v>78</v>
      </c>
      <c r="AV268" s="8">
        <v>44572</v>
      </c>
      <c r="AW268" s="7" t="s">
        <v>85</v>
      </c>
      <c r="AX268" s="7" t="s">
        <v>86</v>
      </c>
      <c r="AY268" s="7" t="s">
        <v>87</v>
      </c>
      <c r="AZ268" s="7" t="b">
        <v>0</v>
      </c>
      <c r="BA268" s="7">
        <v>0</v>
      </c>
      <c r="BB268" s="7">
        <v>0</v>
      </c>
      <c r="BC268" s="33"/>
      <c r="BD268" s="7">
        <v>0</v>
      </c>
      <c r="BE268" s="33"/>
      <c r="BF268" s="55">
        <v>0</v>
      </c>
      <c r="BG268" s="33">
        <v>0</v>
      </c>
      <c r="BH268" s="33">
        <v>901.44</v>
      </c>
      <c r="BI268" s="33">
        <v>875.67</v>
      </c>
      <c r="BJ268" s="33">
        <v>942.6</v>
      </c>
      <c r="BK268" s="30">
        <f t="shared" si="15"/>
        <v>25.770000000000095</v>
      </c>
      <c r="BL268" s="62">
        <f t="shared" si="16"/>
        <v>2.8587593184238657E-2</v>
      </c>
      <c r="BM268" s="33">
        <v>101.29</v>
      </c>
      <c r="BN268" s="9">
        <v>0</v>
      </c>
      <c r="BO268" s="11" t="s">
        <v>4769</v>
      </c>
      <c r="BP268" s="11" t="s">
        <v>4545</v>
      </c>
      <c r="BQ268" s="11" t="s">
        <v>4101</v>
      </c>
      <c r="BR268" s="11" t="s">
        <v>504</v>
      </c>
      <c r="BS268" s="11" t="s">
        <v>4367</v>
      </c>
      <c r="BT268" s="11" t="s">
        <v>4770</v>
      </c>
      <c r="BU268" s="11" t="s">
        <v>4771</v>
      </c>
      <c r="BV268" s="11" t="s">
        <v>4772</v>
      </c>
      <c r="BW268" s="11" t="s">
        <v>4773</v>
      </c>
      <c r="BX268" s="11" t="s">
        <v>4138</v>
      </c>
      <c r="BY268" s="11">
        <v>0</v>
      </c>
      <c r="BZ268" s="11">
        <v>0</v>
      </c>
      <c r="CA268" s="11">
        <v>0</v>
      </c>
      <c r="CB268" s="11">
        <v>0</v>
      </c>
      <c r="CC268" s="11">
        <v>0</v>
      </c>
      <c r="CD268" s="13">
        <v>0</v>
      </c>
    </row>
    <row r="269" spans="1:82" hidden="1" x14ac:dyDescent="0.25">
      <c r="A269" s="72" t="s">
        <v>2056</v>
      </c>
      <c r="B269" s="11" t="s">
        <v>244</v>
      </c>
      <c r="C269" s="11" t="s">
        <v>245</v>
      </c>
      <c r="D269" s="11" t="s">
        <v>2057</v>
      </c>
      <c r="E269" s="11" t="s">
        <v>2057</v>
      </c>
      <c r="F269" s="11" t="s">
        <v>247</v>
      </c>
      <c r="G269" s="11" t="s">
        <v>2057</v>
      </c>
      <c r="H269" s="11" t="s">
        <v>281</v>
      </c>
      <c r="I269" s="11" t="s">
        <v>2037</v>
      </c>
      <c r="J269" s="11" t="s">
        <v>2038</v>
      </c>
      <c r="K269" s="11">
        <v>926.26</v>
      </c>
      <c r="L269" s="11" t="s">
        <v>67</v>
      </c>
      <c r="M269" s="11" t="s">
        <v>68</v>
      </c>
      <c r="N269" s="11" t="s">
        <v>69</v>
      </c>
      <c r="O269" s="12">
        <v>44188.486377314817</v>
      </c>
      <c r="P269" s="12">
        <v>45283.602719907409</v>
      </c>
      <c r="Q269" s="11" t="s">
        <v>70</v>
      </c>
      <c r="R269" s="12">
        <v>45283</v>
      </c>
      <c r="S269" s="11" t="s">
        <v>71</v>
      </c>
      <c r="T269" s="11" t="s">
        <v>72</v>
      </c>
      <c r="U269" s="11" t="s">
        <v>73</v>
      </c>
      <c r="V269" s="11" t="s">
        <v>73</v>
      </c>
      <c r="W269" s="11" t="s">
        <v>92</v>
      </c>
      <c r="X269" s="11" t="s">
        <v>250</v>
      </c>
      <c r="Y269" s="11" t="s">
        <v>2058</v>
      </c>
      <c r="Z269" s="11" t="s">
        <v>2059</v>
      </c>
      <c r="AA269" s="11" t="s">
        <v>2060</v>
      </c>
      <c r="AB269" s="12"/>
      <c r="AC269" s="12"/>
      <c r="AD269" s="11"/>
      <c r="AE269" s="11" t="s">
        <v>78</v>
      </c>
      <c r="AF269" s="11" t="s">
        <v>78</v>
      </c>
      <c r="AG269" s="12"/>
      <c r="AH269" s="11" t="s">
        <v>2061</v>
      </c>
      <c r="AI269" s="11" t="s">
        <v>78</v>
      </c>
      <c r="AJ269" s="11" t="b">
        <v>0</v>
      </c>
      <c r="AK269" s="11" t="s">
        <v>2062</v>
      </c>
      <c r="AL269" s="11" t="b">
        <v>0</v>
      </c>
      <c r="AM269" s="11" t="b">
        <v>0</v>
      </c>
      <c r="AN269" s="11" t="b">
        <v>0</v>
      </c>
      <c r="AO269" s="11" t="b">
        <v>0</v>
      </c>
      <c r="AP269" s="11" t="b">
        <v>0</v>
      </c>
      <c r="AQ269" s="11" t="s">
        <v>84</v>
      </c>
      <c r="AR269" s="11" t="b">
        <v>0</v>
      </c>
      <c r="AS269" s="11" t="s">
        <v>317</v>
      </c>
      <c r="AT269" s="11" t="s">
        <v>78</v>
      </c>
      <c r="AU269" s="11" t="s">
        <v>78</v>
      </c>
      <c r="AV269" s="12">
        <v>44139</v>
      </c>
      <c r="AW269" s="11" t="s">
        <v>85</v>
      </c>
      <c r="AX269" s="11" t="s">
        <v>86</v>
      </c>
      <c r="AY269" s="11" t="s">
        <v>87</v>
      </c>
      <c r="AZ269" s="11" t="b">
        <v>0</v>
      </c>
      <c r="BA269" s="11">
        <v>1</v>
      </c>
      <c r="BB269" s="11">
        <v>0</v>
      </c>
      <c r="BC269" s="28">
        <v>0</v>
      </c>
      <c r="BD269" s="11">
        <v>0</v>
      </c>
      <c r="BE269" s="28"/>
      <c r="BF269" s="54">
        <v>0</v>
      </c>
      <c r="BG269" s="28">
        <v>0</v>
      </c>
      <c r="BH269" s="28">
        <v>926.26</v>
      </c>
      <c r="BI269" s="28">
        <v>926.26</v>
      </c>
      <c r="BJ269" s="28">
        <v>1188.02</v>
      </c>
      <c r="BK269" s="30">
        <f t="shared" si="15"/>
        <v>0</v>
      </c>
      <c r="BL269" s="62">
        <f t="shared" si="16"/>
        <v>0</v>
      </c>
      <c r="BM269" s="28">
        <v>208.42</v>
      </c>
      <c r="BN269" s="13">
        <v>0</v>
      </c>
      <c r="BO269" s="11" t="s">
        <v>6343</v>
      </c>
      <c r="BP269" s="11" t="s">
        <v>6344</v>
      </c>
      <c r="BQ269" s="11" t="s">
        <v>4101</v>
      </c>
      <c r="BR269" s="11" t="s">
        <v>504</v>
      </c>
      <c r="BS269" s="11" t="s">
        <v>4412</v>
      </c>
      <c r="BT269" s="11" t="s">
        <v>6305</v>
      </c>
      <c r="BU269" s="11" t="s">
        <v>6306</v>
      </c>
      <c r="BV269" s="11" t="s">
        <v>6307</v>
      </c>
      <c r="BW269" s="11" t="s">
        <v>6345</v>
      </c>
      <c r="BX269" s="11" t="s">
        <v>4138</v>
      </c>
      <c r="BY269" s="11">
        <v>0</v>
      </c>
      <c r="BZ269" s="11">
        <v>0</v>
      </c>
      <c r="CA269" s="11">
        <v>0</v>
      </c>
      <c r="CB269" s="11">
        <v>0</v>
      </c>
      <c r="CC269" s="11">
        <v>0</v>
      </c>
      <c r="CD269" s="13">
        <v>0</v>
      </c>
    </row>
    <row r="270" spans="1:82" hidden="1" x14ac:dyDescent="0.25">
      <c r="A270" s="73" t="s">
        <v>1990</v>
      </c>
      <c r="B270" s="7" t="s">
        <v>1395</v>
      </c>
      <c r="C270" s="7" t="s">
        <v>1396</v>
      </c>
      <c r="D270" s="7" t="s">
        <v>1991</v>
      </c>
      <c r="E270" s="7" t="s">
        <v>1991</v>
      </c>
      <c r="F270" s="7" t="s">
        <v>64</v>
      </c>
      <c r="G270" s="7"/>
      <c r="H270" s="7" t="s">
        <v>281</v>
      </c>
      <c r="I270" s="7" t="s">
        <v>1397</v>
      </c>
      <c r="J270" s="7" t="s">
        <v>1406</v>
      </c>
      <c r="K270" s="7">
        <v>149.96</v>
      </c>
      <c r="L270" s="7" t="s">
        <v>67</v>
      </c>
      <c r="M270" s="7" t="s">
        <v>68</v>
      </c>
      <c r="N270" s="7" t="s">
        <v>69</v>
      </c>
      <c r="O270" s="8">
        <v>44889.531099537038</v>
      </c>
      <c r="P270" s="8">
        <v>45254.531099537038</v>
      </c>
      <c r="Q270" s="7" t="s">
        <v>70</v>
      </c>
      <c r="R270" s="8">
        <v>45254</v>
      </c>
      <c r="S270" s="7" t="s">
        <v>71</v>
      </c>
      <c r="T270" s="7" t="s">
        <v>104</v>
      </c>
      <c r="U270" s="7" t="s">
        <v>73</v>
      </c>
      <c r="V270" s="7" t="s">
        <v>73</v>
      </c>
      <c r="W270" s="7" t="s">
        <v>105</v>
      </c>
      <c r="X270" s="7" t="s">
        <v>106</v>
      </c>
      <c r="Y270" s="7" t="s">
        <v>1398</v>
      </c>
      <c r="Z270" s="7" t="s">
        <v>1708</v>
      </c>
      <c r="AA270" s="7" t="s">
        <v>1992</v>
      </c>
      <c r="AB270" s="8"/>
      <c r="AC270" s="8"/>
      <c r="AD270" s="7"/>
      <c r="AE270" s="7" t="s">
        <v>78</v>
      </c>
      <c r="AF270" s="7" t="s">
        <v>78</v>
      </c>
      <c r="AG270" s="8"/>
      <c r="AH270" s="7" t="s">
        <v>78</v>
      </c>
      <c r="AI270" s="7" t="s">
        <v>78</v>
      </c>
      <c r="AJ270" s="7" t="b">
        <v>0</v>
      </c>
      <c r="AK270" s="7" t="s">
        <v>1993</v>
      </c>
      <c r="AL270" s="7" t="b">
        <v>0</v>
      </c>
      <c r="AM270" s="7" t="b">
        <v>0</v>
      </c>
      <c r="AN270" s="7" t="b">
        <v>0</v>
      </c>
      <c r="AO270" s="7" t="b">
        <v>0</v>
      </c>
      <c r="AP270" s="7" t="b">
        <v>0</v>
      </c>
      <c r="AQ270" s="7" t="s">
        <v>84</v>
      </c>
      <c r="AR270" s="7" t="b">
        <v>0</v>
      </c>
      <c r="AS270" s="7" t="s">
        <v>710</v>
      </c>
      <c r="AT270" s="7" t="s">
        <v>78</v>
      </c>
      <c r="AU270" s="7" t="s">
        <v>78</v>
      </c>
      <c r="AV270" s="8">
        <v>44897</v>
      </c>
      <c r="AW270" s="7" t="s">
        <v>85</v>
      </c>
      <c r="AX270" s="7" t="s">
        <v>86</v>
      </c>
      <c r="AY270" s="7" t="s">
        <v>87</v>
      </c>
      <c r="AZ270" s="7" t="b">
        <v>0</v>
      </c>
      <c r="BA270" s="7">
        <v>0</v>
      </c>
      <c r="BB270" s="7">
        <v>0</v>
      </c>
      <c r="BC270" s="27"/>
      <c r="BD270" s="7">
        <v>0</v>
      </c>
      <c r="BE270" s="27"/>
      <c r="BF270" s="55">
        <v>0</v>
      </c>
      <c r="BG270" s="27">
        <v>0</v>
      </c>
      <c r="BH270" s="27">
        <v>149.96</v>
      </c>
      <c r="BI270" s="33">
        <v>149.96</v>
      </c>
      <c r="BJ270" s="33">
        <v>171.54</v>
      </c>
      <c r="BK270" s="30">
        <f t="shared" si="15"/>
        <v>0</v>
      </c>
      <c r="BL270" s="62">
        <f t="shared" si="16"/>
        <v>0</v>
      </c>
      <c r="BM270" s="33">
        <v>49.49</v>
      </c>
      <c r="BN270" s="9">
        <v>0</v>
      </c>
      <c r="BO270" s="7" t="s">
        <v>6739</v>
      </c>
      <c r="BP270" s="7" t="s">
        <v>6740</v>
      </c>
      <c r="BQ270" s="7" t="s">
        <v>4101</v>
      </c>
      <c r="BR270" s="7" t="s">
        <v>504</v>
      </c>
      <c r="BS270" s="7" t="s">
        <v>4187</v>
      </c>
      <c r="BT270" s="7" t="s">
        <v>6741</v>
      </c>
      <c r="BU270" s="7" t="s">
        <v>78</v>
      </c>
      <c r="BV270" s="7" t="s">
        <v>6742</v>
      </c>
      <c r="BW270" s="7" t="s">
        <v>6743</v>
      </c>
      <c r="BX270" s="7" t="s">
        <v>4138</v>
      </c>
      <c r="BY270" s="7">
        <v>0</v>
      </c>
      <c r="BZ270" s="7">
        <v>0</v>
      </c>
      <c r="CA270" s="7">
        <v>0</v>
      </c>
      <c r="CB270" s="7">
        <v>0</v>
      </c>
      <c r="CC270" s="7">
        <v>0</v>
      </c>
      <c r="CD270" s="9">
        <v>0</v>
      </c>
    </row>
    <row r="271" spans="1:82" hidden="1" x14ac:dyDescent="0.25">
      <c r="A271" s="72" t="s">
        <v>899</v>
      </c>
      <c r="B271" s="11" t="s">
        <v>61</v>
      </c>
      <c r="C271" s="11" t="s">
        <v>62</v>
      </c>
      <c r="D271" s="11" t="s">
        <v>900</v>
      </c>
      <c r="E271" s="11" t="s">
        <v>900</v>
      </c>
      <c r="F271" s="11" t="s">
        <v>64</v>
      </c>
      <c r="G271" s="11" t="s">
        <v>900</v>
      </c>
      <c r="H271" s="11" t="s">
        <v>281</v>
      </c>
      <c r="I271" s="11" t="s">
        <v>66</v>
      </c>
      <c r="J271" s="11" t="s">
        <v>282</v>
      </c>
      <c r="K271" s="11">
        <v>252.43</v>
      </c>
      <c r="L271" s="11" t="s">
        <v>67</v>
      </c>
      <c r="M271" s="11" t="s">
        <v>68</v>
      </c>
      <c r="N271" s="11" t="s">
        <v>69</v>
      </c>
      <c r="O271" s="12">
        <v>44995.437650462962</v>
      </c>
      <c r="P271" s="12">
        <v>45361.506562499999</v>
      </c>
      <c r="Q271" s="11" t="s">
        <v>70</v>
      </c>
      <c r="R271" s="12">
        <v>45361</v>
      </c>
      <c r="S271" s="11" t="s">
        <v>71</v>
      </c>
      <c r="T271" s="11" t="s">
        <v>104</v>
      </c>
      <c r="U271" s="11" t="s">
        <v>73</v>
      </c>
      <c r="V271" s="11" t="s">
        <v>73</v>
      </c>
      <c r="W271" s="11" t="s">
        <v>287</v>
      </c>
      <c r="X271" s="11" t="s">
        <v>75</v>
      </c>
      <c r="Y271" s="11" t="s">
        <v>122</v>
      </c>
      <c r="Z271" s="11" t="s">
        <v>901</v>
      </c>
      <c r="AA271" s="11" t="s">
        <v>78</v>
      </c>
      <c r="AB271" s="12"/>
      <c r="AC271" s="12"/>
      <c r="AD271" s="11"/>
      <c r="AE271" s="11" t="s">
        <v>78</v>
      </c>
      <c r="AF271" s="11" t="s">
        <v>78</v>
      </c>
      <c r="AG271" s="12"/>
      <c r="AH271" s="11" t="s">
        <v>902</v>
      </c>
      <c r="AI271" s="11" t="s">
        <v>78</v>
      </c>
      <c r="AJ271" s="11" t="b">
        <v>0</v>
      </c>
      <c r="AK271" s="11" t="s">
        <v>903</v>
      </c>
      <c r="AL271" s="11" t="b">
        <v>0</v>
      </c>
      <c r="AM271" s="11" t="b">
        <v>0</v>
      </c>
      <c r="AN271" s="11" t="b">
        <v>0</v>
      </c>
      <c r="AO271" s="11" t="b">
        <v>0</v>
      </c>
      <c r="AP271" s="11" t="b">
        <v>0</v>
      </c>
      <c r="AQ271" s="11" t="s">
        <v>84</v>
      </c>
      <c r="AR271" s="11" t="b">
        <v>0</v>
      </c>
      <c r="AS271" s="11" t="s">
        <v>710</v>
      </c>
      <c r="AT271" s="11" t="s">
        <v>78</v>
      </c>
      <c r="AU271" s="11" t="s">
        <v>78</v>
      </c>
      <c r="AV271" s="12">
        <v>44973</v>
      </c>
      <c r="AW271" s="11" t="s">
        <v>85</v>
      </c>
      <c r="AX271" s="11" t="s">
        <v>86</v>
      </c>
      <c r="AY271" s="11" t="s">
        <v>87</v>
      </c>
      <c r="AZ271" s="11" t="b">
        <v>0</v>
      </c>
      <c r="BA271" s="11">
        <v>0</v>
      </c>
      <c r="BB271" s="11">
        <v>0</v>
      </c>
      <c r="BC271" s="28"/>
      <c r="BD271" s="11">
        <v>0</v>
      </c>
      <c r="BE271" s="28"/>
      <c r="BF271" s="54">
        <v>0</v>
      </c>
      <c r="BG271" s="28">
        <v>0</v>
      </c>
      <c r="BH271" s="28">
        <v>252.43</v>
      </c>
      <c r="BI271" s="28">
        <v>252.43</v>
      </c>
      <c r="BJ271" s="28">
        <v>277.67</v>
      </c>
      <c r="BK271" s="30">
        <f t="shared" si="15"/>
        <v>0</v>
      </c>
      <c r="BL271" s="62">
        <f t="shared" si="16"/>
        <v>0</v>
      </c>
      <c r="BM271" s="28">
        <v>60.58</v>
      </c>
      <c r="BN271" s="13">
        <v>0</v>
      </c>
      <c r="BO271" s="11" t="s">
        <v>6832</v>
      </c>
      <c r="BP271" s="11" t="s">
        <v>6833</v>
      </c>
      <c r="BQ271" s="11" t="s">
        <v>4101</v>
      </c>
      <c r="BR271" s="11" t="s">
        <v>504</v>
      </c>
      <c r="BS271" s="11" t="s">
        <v>4109</v>
      </c>
      <c r="BT271" s="11" t="s">
        <v>6834</v>
      </c>
      <c r="BU271" s="11" t="s">
        <v>6835</v>
      </c>
      <c r="BV271" s="11" t="s">
        <v>6836</v>
      </c>
      <c r="BW271" s="11" t="s">
        <v>6837</v>
      </c>
      <c r="BX271" s="11" t="s">
        <v>4138</v>
      </c>
      <c r="BY271" s="11">
        <v>0</v>
      </c>
      <c r="BZ271" s="11">
        <v>0</v>
      </c>
      <c r="CA271" s="11">
        <v>0</v>
      </c>
      <c r="CB271" s="11">
        <v>0</v>
      </c>
      <c r="CC271" s="11">
        <v>0</v>
      </c>
      <c r="CD271" s="13">
        <v>0</v>
      </c>
    </row>
    <row r="272" spans="1:82" hidden="1" x14ac:dyDescent="0.25">
      <c r="A272" s="72" t="s">
        <v>1994</v>
      </c>
      <c r="B272" s="11" t="s">
        <v>1395</v>
      </c>
      <c r="C272" s="11" t="s">
        <v>1396</v>
      </c>
      <c r="D272" s="11" t="s">
        <v>1995</v>
      </c>
      <c r="E272" s="11" t="s">
        <v>1995</v>
      </c>
      <c r="F272" s="11" t="s">
        <v>64</v>
      </c>
      <c r="G272" s="11" t="s">
        <v>1995</v>
      </c>
      <c r="H272" s="11" t="s">
        <v>281</v>
      </c>
      <c r="I272" s="11" t="s">
        <v>1397</v>
      </c>
      <c r="J272" s="11" t="s">
        <v>1406</v>
      </c>
      <c r="K272" s="11">
        <v>86.49</v>
      </c>
      <c r="L272" s="11" t="s">
        <v>67</v>
      </c>
      <c r="M272" s="11" t="s">
        <v>68</v>
      </c>
      <c r="N272" s="11" t="s">
        <v>69</v>
      </c>
      <c r="O272" s="12">
        <v>44908.361296296294</v>
      </c>
      <c r="P272" s="12">
        <v>45273.413113425922</v>
      </c>
      <c r="Q272" s="11" t="s">
        <v>70</v>
      </c>
      <c r="R272" s="12">
        <v>45273</v>
      </c>
      <c r="S272" s="11" t="s">
        <v>71</v>
      </c>
      <c r="T272" s="11" t="s">
        <v>104</v>
      </c>
      <c r="U272" s="11" t="s">
        <v>73</v>
      </c>
      <c r="V272" s="11" t="s">
        <v>73</v>
      </c>
      <c r="W272" s="11" t="s">
        <v>105</v>
      </c>
      <c r="X272" s="11" t="s">
        <v>106</v>
      </c>
      <c r="Y272" s="11" t="s">
        <v>1457</v>
      </c>
      <c r="Z272" s="11" t="s">
        <v>1996</v>
      </c>
      <c r="AA272" s="11" t="s">
        <v>1997</v>
      </c>
      <c r="AB272" s="12"/>
      <c r="AC272" s="12"/>
      <c r="AD272" s="11"/>
      <c r="AE272" s="11" t="s">
        <v>78</v>
      </c>
      <c r="AF272" s="11" t="s">
        <v>78</v>
      </c>
      <c r="AG272" s="12"/>
      <c r="AH272" s="11" t="s">
        <v>1998</v>
      </c>
      <c r="AI272" s="11" t="s">
        <v>78</v>
      </c>
      <c r="AJ272" s="11" t="b">
        <v>0</v>
      </c>
      <c r="AK272" s="11" t="s">
        <v>1999</v>
      </c>
      <c r="AL272" s="11" t="b">
        <v>0</v>
      </c>
      <c r="AM272" s="11" t="b">
        <v>0</v>
      </c>
      <c r="AN272" s="11" t="b">
        <v>0</v>
      </c>
      <c r="AO272" s="11" t="b">
        <v>0</v>
      </c>
      <c r="AP272" s="11" t="b">
        <v>0</v>
      </c>
      <c r="AQ272" s="11" t="s">
        <v>84</v>
      </c>
      <c r="AR272" s="11" t="b">
        <v>0</v>
      </c>
      <c r="AS272" s="11" t="s">
        <v>710</v>
      </c>
      <c r="AT272" s="11" t="s">
        <v>78</v>
      </c>
      <c r="AU272" s="11" t="s">
        <v>78</v>
      </c>
      <c r="AV272" s="12">
        <v>44902</v>
      </c>
      <c r="AW272" s="11" t="s">
        <v>85</v>
      </c>
      <c r="AX272" s="11" t="s">
        <v>86</v>
      </c>
      <c r="AY272" s="11" t="s">
        <v>87</v>
      </c>
      <c r="AZ272" s="11" t="b">
        <v>0</v>
      </c>
      <c r="BA272" s="11">
        <v>0</v>
      </c>
      <c r="BB272" s="11">
        <v>0</v>
      </c>
      <c r="BC272" s="28"/>
      <c r="BD272" s="11">
        <v>0</v>
      </c>
      <c r="BE272" s="28"/>
      <c r="BF272" s="54">
        <v>0</v>
      </c>
      <c r="BG272" s="28">
        <v>0</v>
      </c>
      <c r="BH272" s="28">
        <v>86.49</v>
      </c>
      <c r="BI272" s="28">
        <v>86.49</v>
      </c>
      <c r="BJ272" s="28">
        <v>96.75</v>
      </c>
      <c r="BK272" s="30">
        <f t="shared" si="15"/>
        <v>0</v>
      </c>
      <c r="BL272" s="62">
        <f t="shared" si="16"/>
        <v>0</v>
      </c>
      <c r="BM272" s="28">
        <v>32</v>
      </c>
      <c r="BN272" s="13">
        <v>0</v>
      </c>
      <c r="BO272" s="11" t="s">
        <v>6744</v>
      </c>
      <c r="BP272" s="11" t="s">
        <v>6745</v>
      </c>
      <c r="BQ272" s="11" t="s">
        <v>4101</v>
      </c>
      <c r="BR272" s="11" t="s">
        <v>504</v>
      </c>
      <c r="BS272" s="11" t="s">
        <v>4907</v>
      </c>
      <c r="BT272" s="11" t="s">
        <v>6746</v>
      </c>
      <c r="BU272" s="11" t="s">
        <v>6747</v>
      </c>
      <c r="BV272" s="11" t="s">
        <v>4480</v>
      </c>
      <c r="BW272" s="11" t="s">
        <v>6748</v>
      </c>
      <c r="BX272" s="11" t="s">
        <v>4181</v>
      </c>
      <c r="BY272" s="11">
        <v>0</v>
      </c>
      <c r="BZ272" s="11">
        <v>0</v>
      </c>
      <c r="CA272" s="11">
        <v>0</v>
      </c>
      <c r="CB272" s="11">
        <v>0</v>
      </c>
      <c r="CC272" s="11">
        <v>0</v>
      </c>
      <c r="CD272" s="13">
        <v>0</v>
      </c>
    </row>
    <row r="273" spans="1:82" hidden="1" x14ac:dyDescent="0.25">
      <c r="A273" s="72" t="s">
        <v>2312</v>
      </c>
      <c r="B273" s="11" t="s">
        <v>2271</v>
      </c>
      <c r="C273" s="11" t="s">
        <v>2272</v>
      </c>
      <c r="D273" s="11" t="s">
        <v>478</v>
      </c>
      <c r="E273" s="11" t="s">
        <v>478</v>
      </c>
      <c r="F273" s="11" t="s">
        <v>64</v>
      </c>
      <c r="G273" s="11" t="s">
        <v>478</v>
      </c>
      <c r="H273" s="11" t="s">
        <v>281</v>
      </c>
      <c r="I273" s="11" t="s">
        <v>2274</v>
      </c>
      <c r="J273" s="11" t="s">
        <v>2275</v>
      </c>
      <c r="K273" s="11">
        <v>83.48</v>
      </c>
      <c r="L273" s="11" t="s">
        <v>67</v>
      </c>
      <c r="M273" s="11" t="s">
        <v>68</v>
      </c>
      <c r="N273" s="11" t="s">
        <v>69</v>
      </c>
      <c r="O273" s="12">
        <v>42887.377256944441</v>
      </c>
      <c r="P273" s="12">
        <v>45444.377256944441</v>
      </c>
      <c r="Q273" s="11" t="s">
        <v>70</v>
      </c>
      <c r="R273" s="12">
        <v>45444</v>
      </c>
      <c r="S273" s="11" t="s">
        <v>71</v>
      </c>
      <c r="T273" s="11" t="s">
        <v>104</v>
      </c>
      <c r="U273" s="11" t="s">
        <v>73</v>
      </c>
      <c r="V273" s="11" t="s">
        <v>73</v>
      </c>
      <c r="W273" s="11" t="s">
        <v>74</v>
      </c>
      <c r="X273" s="11" t="s">
        <v>106</v>
      </c>
      <c r="Y273" s="11" t="s">
        <v>2276</v>
      </c>
      <c r="Z273" s="11" t="s">
        <v>2313</v>
      </c>
      <c r="AA273" s="11" t="s">
        <v>78</v>
      </c>
      <c r="AB273" s="12"/>
      <c r="AC273" s="12"/>
      <c r="AD273" s="11"/>
      <c r="AE273" s="11" t="s">
        <v>78</v>
      </c>
      <c r="AF273" s="11" t="s">
        <v>78</v>
      </c>
      <c r="AG273" s="12"/>
      <c r="AH273" s="11" t="s">
        <v>78</v>
      </c>
      <c r="AI273" s="11" t="s">
        <v>78</v>
      </c>
      <c r="AJ273" s="11" t="b">
        <v>0</v>
      </c>
      <c r="AK273" s="11" t="s">
        <v>2314</v>
      </c>
      <c r="AL273" s="11" t="b">
        <v>0</v>
      </c>
      <c r="AM273" s="11" t="b">
        <v>0</v>
      </c>
      <c r="AN273" s="11" t="b">
        <v>0</v>
      </c>
      <c r="AO273" s="11" t="b">
        <v>0</v>
      </c>
      <c r="AP273" s="11" t="b">
        <v>0</v>
      </c>
      <c r="AQ273" s="11" t="s">
        <v>84</v>
      </c>
      <c r="AR273" s="11" t="b">
        <v>0</v>
      </c>
      <c r="AS273" s="11" t="s">
        <v>317</v>
      </c>
      <c r="AT273" s="11" t="s">
        <v>78</v>
      </c>
      <c r="AU273" s="11" t="s">
        <v>78</v>
      </c>
      <c r="AV273" s="12">
        <v>42892</v>
      </c>
      <c r="AW273" s="11" t="s">
        <v>85</v>
      </c>
      <c r="AX273" s="11" t="s">
        <v>86</v>
      </c>
      <c r="AY273" s="11" t="s">
        <v>87</v>
      </c>
      <c r="AZ273" s="11" t="b">
        <v>0</v>
      </c>
      <c r="BA273" s="11">
        <v>0</v>
      </c>
      <c r="BB273" s="11">
        <v>0</v>
      </c>
      <c r="BC273" s="28"/>
      <c r="BD273" s="11">
        <v>0</v>
      </c>
      <c r="BE273" s="28"/>
      <c r="BF273" s="54">
        <v>0</v>
      </c>
      <c r="BG273" s="28">
        <v>0</v>
      </c>
      <c r="BH273" s="28">
        <v>83.48</v>
      </c>
      <c r="BI273" s="28">
        <v>83.48</v>
      </c>
      <c r="BJ273" s="28">
        <v>90.29</v>
      </c>
      <c r="BK273" s="30">
        <f t="shared" si="15"/>
        <v>0</v>
      </c>
      <c r="BL273" s="62">
        <f t="shared" si="16"/>
        <v>0</v>
      </c>
      <c r="BM273" s="28">
        <v>18.79</v>
      </c>
      <c r="BN273" s="13">
        <v>0</v>
      </c>
      <c r="BO273" s="7" t="s">
        <v>5546</v>
      </c>
      <c r="BP273" s="7" t="s">
        <v>5547</v>
      </c>
      <c r="BQ273" s="7" t="s">
        <v>4101</v>
      </c>
      <c r="BR273" s="7" t="s">
        <v>504</v>
      </c>
      <c r="BS273" s="7" t="s">
        <v>4148</v>
      </c>
      <c r="BT273" s="7" t="s">
        <v>4110</v>
      </c>
      <c r="BU273" s="7" t="s">
        <v>5548</v>
      </c>
      <c r="BV273" s="7" t="s">
        <v>5549</v>
      </c>
      <c r="BW273" s="7" t="s">
        <v>5550</v>
      </c>
      <c r="BX273" s="7" t="s">
        <v>4130</v>
      </c>
      <c r="BY273" s="7">
        <v>0</v>
      </c>
      <c r="BZ273" s="7">
        <v>0</v>
      </c>
      <c r="CA273" s="7">
        <v>0</v>
      </c>
      <c r="CB273" s="7">
        <v>0</v>
      </c>
      <c r="CC273" s="7">
        <v>0</v>
      </c>
      <c r="CD273" s="9">
        <v>0</v>
      </c>
    </row>
    <row r="274" spans="1:82" hidden="1" x14ac:dyDescent="0.25">
      <c r="A274" s="73" t="s">
        <v>477</v>
      </c>
      <c r="B274" s="7" t="s">
        <v>61</v>
      </c>
      <c r="C274" s="7" t="s">
        <v>62</v>
      </c>
      <c r="D274" s="7" t="s">
        <v>478</v>
      </c>
      <c r="E274" s="7" t="s">
        <v>478</v>
      </c>
      <c r="F274" s="7" t="s">
        <v>64</v>
      </c>
      <c r="G274" s="7" t="s">
        <v>478</v>
      </c>
      <c r="H274" s="7" t="s">
        <v>281</v>
      </c>
      <c r="I274" s="7" t="s">
        <v>66</v>
      </c>
      <c r="J274" s="7" t="s">
        <v>282</v>
      </c>
      <c r="K274" s="7">
        <v>261</v>
      </c>
      <c r="L274" s="7" t="s">
        <v>67</v>
      </c>
      <c r="M274" s="7" t="s">
        <v>68</v>
      </c>
      <c r="N274" s="7" t="s">
        <v>69</v>
      </c>
      <c r="O274" s="8">
        <v>43566.558530092596</v>
      </c>
      <c r="P274" s="8">
        <v>45393.558530092596</v>
      </c>
      <c r="Q274" s="7" t="s">
        <v>70</v>
      </c>
      <c r="R274" s="8">
        <v>45393</v>
      </c>
      <c r="S274" s="7" t="s">
        <v>71</v>
      </c>
      <c r="T274" s="7" t="s">
        <v>104</v>
      </c>
      <c r="U274" s="7" t="s">
        <v>73</v>
      </c>
      <c r="V274" s="7" t="s">
        <v>73</v>
      </c>
      <c r="W274" s="7" t="s">
        <v>74</v>
      </c>
      <c r="X274" s="7" t="s">
        <v>75</v>
      </c>
      <c r="Y274" s="7" t="s">
        <v>467</v>
      </c>
      <c r="Z274" s="7" t="s">
        <v>479</v>
      </c>
      <c r="AA274" s="7" t="s">
        <v>78</v>
      </c>
      <c r="AB274" s="8"/>
      <c r="AC274" s="8"/>
      <c r="AD274" s="7"/>
      <c r="AE274" s="7" t="s">
        <v>78</v>
      </c>
      <c r="AF274" s="7" t="s">
        <v>78</v>
      </c>
      <c r="AG274" s="8"/>
      <c r="AH274" s="7" t="s">
        <v>78</v>
      </c>
      <c r="AI274" s="7" t="s">
        <v>78</v>
      </c>
      <c r="AJ274" s="7" t="b">
        <v>0</v>
      </c>
      <c r="AK274" s="7" t="s">
        <v>480</v>
      </c>
      <c r="AL274" s="7" t="b">
        <v>0</v>
      </c>
      <c r="AM274" s="7" t="b">
        <v>0</v>
      </c>
      <c r="AN274" s="7" t="b">
        <v>0</v>
      </c>
      <c r="AO274" s="7" t="b">
        <v>0</v>
      </c>
      <c r="AP274" s="7" t="b">
        <v>0</v>
      </c>
      <c r="AQ274" s="7" t="s">
        <v>84</v>
      </c>
      <c r="AR274" s="7" t="b">
        <v>0</v>
      </c>
      <c r="AS274" s="7" t="s">
        <v>317</v>
      </c>
      <c r="AT274" s="7" t="s">
        <v>78</v>
      </c>
      <c r="AU274" s="7" t="s">
        <v>78</v>
      </c>
      <c r="AV274" s="8">
        <v>43598</v>
      </c>
      <c r="AW274" s="7" t="s">
        <v>85</v>
      </c>
      <c r="AX274" s="7" t="s">
        <v>86</v>
      </c>
      <c r="AY274" s="7" t="s">
        <v>87</v>
      </c>
      <c r="AZ274" s="7" t="b">
        <v>0</v>
      </c>
      <c r="BA274" s="7">
        <v>0</v>
      </c>
      <c r="BB274" s="7">
        <v>0</v>
      </c>
      <c r="BC274" s="33"/>
      <c r="BD274" s="7">
        <v>0</v>
      </c>
      <c r="BE274" s="33"/>
      <c r="BF274" s="55">
        <v>0</v>
      </c>
      <c r="BG274" s="33">
        <v>0</v>
      </c>
      <c r="BH274" s="33">
        <v>261</v>
      </c>
      <c r="BI274" s="33">
        <v>261</v>
      </c>
      <c r="BJ274" s="33">
        <v>286.70999999999998</v>
      </c>
      <c r="BK274" s="30">
        <f t="shared" si="15"/>
        <v>0</v>
      </c>
      <c r="BL274" s="62">
        <f t="shared" si="16"/>
        <v>0</v>
      </c>
      <c r="BM274" s="33">
        <v>37.840000000000003</v>
      </c>
      <c r="BN274" s="9">
        <v>0</v>
      </c>
      <c r="BO274" s="7" t="s">
        <v>5546</v>
      </c>
      <c r="BP274" s="7" t="s">
        <v>5547</v>
      </c>
      <c r="BQ274" s="7" t="s">
        <v>4101</v>
      </c>
      <c r="BR274" s="7" t="s">
        <v>504</v>
      </c>
      <c r="BS274" s="7" t="s">
        <v>4148</v>
      </c>
      <c r="BT274" s="7" t="s">
        <v>4110</v>
      </c>
      <c r="BU274" s="7" t="s">
        <v>5548</v>
      </c>
      <c r="BV274" s="7" t="s">
        <v>5549</v>
      </c>
      <c r="BW274" s="7" t="s">
        <v>5550</v>
      </c>
      <c r="BX274" s="7" t="s">
        <v>4130</v>
      </c>
      <c r="BY274" s="7">
        <v>0</v>
      </c>
      <c r="BZ274" s="7">
        <v>0</v>
      </c>
      <c r="CA274" s="7">
        <v>0</v>
      </c>
      <c r="CB274" s="7">
        <v>0</v>
      </c>
      <c r="CC274" s="7">
        <v>0</v>
      </c>
      <c r="CD274" s="9">
        <v>0</v>
      </c>
    </row>
    <row r="275" spans="1:82" hidden="1" x14ac:dyDescent="0.25">
      <c r="A275" s="72" t="s">
        <v>2700</v>
      </c>
      <c r="B275" s="11" t="s">
        <v>1395</v>
      </c>
      <c r="C275" s="11" t="s">
        <v>1396</v>
      </c>
      <c r="D275" s="11" t="s">
        <v>2701</v>
      </c>
      <c r="E275" s="11" t="s">
        <v>2701</v>
      </c>
      <c r="F275" s="11" t="s">
        <v>64</v>
      </c>
      <c r="G275" s="11" t="s">
        <v>2701</v>
      </c>
      <c r="H275" s="11" t="s">
        <v>2330</v>
      </c>
      <c r="I275" s="11" t="s">
        <v>1397</v>
      </c>
      <c r="J275" s="11" t="s">
        <v>2691</v>
      </c>
      <c r="K275" s="11">
        <v>275.02</v>
      </c>
      <c r="L275" s="11" t="s">
        <v>67</v>
      </c>
      <c r="M275" s="11" t="s">
        <v>68</v>
      </c>
      <c r="N275" s="11" t="s">
        <v>69</v>
      </c>
      <c r="O275" s="12">
        <v>41782.528425925928</v>
      </c>
      <c r="P275" s="12">
        <v>45435.528425925928</v>
      </c>
      <c r="Q275" s="11" t="s">
        <v>70</v>
      </c>
      <c r="R275" s="12">
        <v>45435</v>
      </c>
      <c r="S275" s="11" t="s">
        <v>71</v>
      </c>
      <c r="T275" s="11" t="s">
        <v>104</v>
      </c>
      <c r="U275" s="11" t="s">
        <v>73</v>
      </c>
      <c r="V275" s="11" t="s">
        <v>73</v>
      </c>
      <c r="W275" s="11" t="s">
        <v>135</v>
      </c>
      <c r="X275" s="11" t="s">
        <v>106</v>
      </c>
      <c r="Y275" s="11" t="s">
        <v>1398</v>
      </c>
      <c r="Z275" s="11" t="s">
        <v>2702</v>
      </c>
      <c r="AA275" s="11" t="s">
        <v>78</v>
      </c>
      <c r="AB275" s="12"/>
      <c r="AC275" s="12"/>
      <c r="AD275" s="11"/>
      <c r="AE275" s="11" t="s">
        <v>78</v>
      </c>
      <c r="AF275" s="11" t="s">
        <v>78</v>
      </c>
      <c r="AG275" s="12"/>
      <c r="AH275" s="11" t="s">
        <v>2703</v>
      </c>
      <c r="AI275" s="11" t="s">
        <v>78</v>
      </c>
      <c r="AJ275" s="11" t="b">
        <v>0</v>
      </c>
      <c r="AK275" s="11" t="s">
        <v>2704</v>
      </c>
      <c r="AL275" s="11" t="b">
        <v>0</v>
      </c>
      <c r="AM275" s="11" t="b">
        <v>0</v>
      </c>
      <c r="AN275" s="11" t="b">
        <v>0</v>
      </c>
      <c r="AO275" s="11" t="b">
        <v>0</v>
      </c>
      <c r="AP275" s="11" t="b">
        <v>0</v>
      </c>
      <c r="AQ275" s="11" t="s">
        <v>84</v>
      </c>
      <c r="AR275" s="11" t="b">
        <v>0</v>
      </c>
      <c r="AS275" s="11" t="s">
        <v>78</v>
      </c>
      <c r="AT275" s="11" t="s">
        <v>78</v>
      </c>
      <c r="AU275" s="11" t="s">
        <v>78</v>
      </c>
      <c r="AV275" s="12">
        <v>41796</v>
      </c>
      <c r="AW275" s="11" t="s">
        <v>85</v>
      </c>
      <c r="AX275" s="11" t="s">
        <v>86</v>
      </c>
      <c r="AY275" s="11" t="s">
        <v>87</v>
      </c>
      <c r="AZ275" s="11" t="b">
        <v>0</v>
      </c>
      <c r="BA275" s="11">
        <v>0</v>
      </c>
      <c r="BB275" s="11">
        <v>0</v>
      </c>
      <c r="BC275" s="28"/>
      <c r="BD275" s="11">
        <v>0</v>
      </c>
      <c r="BE275" s="28"/>
      <c r="BF275" s="54">
        <v>0</v>
      </c>
      <c r="BG275" s="28">
        <v>0</v>
      </c>
      <c r="BH275" s="28">
        <v>275.02</v>
      </c>
      <c r="BI275" s="28">
        <v>275.02</v>
      </c>
      <c r="BJ275" s="28">
        <v>317.27999999999997</v>
      </c>
      <c r="BK275" s="30">
        <f t="shared" si="15"/>
        <v>0</v>
      </c>
      <c r="BL275" s="62">
        <f t="shared" si="16"/>
        <v>0</v>
      </c>
      <c r="BM275" s="28">
        <v>68.760000000000005</v>
      </c>
      <c r="BN275" s="13">
        <v>0</v>
      </c>
      <c r="BO275" s="11" t="s">
        <v>4884</v>
      </c>
      <c r="BP275" s="11" t="s">
        <v>4885</v>
      </c>
      <c r="BQ275" s="11" t="s">
        <v>4724</v>
      </c>
      <c r="BR275" s="11" t="s">
        <v>4725</v>
      </c>
      <c r="BS275" s="11" t="s">
        <v>4886</v>
      </c>
      <c r="BT275" s="11" t="s">
        <v>4887</v>
      </c>
      <c r="BU275" s="11" t="s">
        <v>4888</v>
      </c>
      <c r="BV275" s="11" t="s">
        <v>4889</v>
      </c>
      <c r="BW275" s="11" t="s">
        <v>4890</v>
      </c>
      <c r="BX275" s="11" t="s">
        <v>4265</v>
      </c>
      <c r="BY275" s="11">
        <v>1</v>
      </c>
      <c r="BZ275" s="11">
        <v>0</v>
      </c>
      <c r="CA275" s="11">
        <v>0</v>
      </c>
      <c r="CB275" s="11">
        <v>0</v>
      </c>
      <c r="CC275" s="11">
        <v>0</v>
      </c>
      <c r="CD275" s="13">
        <v>0</v>
      </c>
    </row>
    <row r="276" spans="1:82" hidden="1" x14ac:dyDescent="0.25">
      <c r="A276" s="72" t="s">
        <v>1420</v>
      </c>
      <c r="B276" s="11" t="s">
        <v>1395</v>
      </c>
      <c r="C276" s="11" t="s">
        <v>1396</v>
      </c>
      <c r="D276" s="11" t="s">
        <v>416</v>
      </c>
      <c r="E276" s="11"/>
      <c r="F276" s="11" t="s">
        <v>64</v>
      </c>
      <c r="G276" s="11"/>
      <c r="H276" s="11" t="s">
        <v>281</v>
      </c>
      <c r="I276" s="11" t="s">
        <v>1397</v>
      </c>
      <c r="J276" s="11" t="s">
        <v>1406</v>
      </c>
      <c r="K276" s="11">
        <v>352.49</v>
      </c>
      <c r="L276" s="11" t="s">
        <v>67</v>
      </c>
      <c r="M276" s="11" t="s">
        <v>68</v>
      </c>
      <c r="N276" s="11" t="s">
        <v>69</v>
      </c>
      <c r="O276" s="12">
        <v>41259</v>
      </c>
      <c r="P276" s="12">
        <v>45276</v>
      </c>
      <c r="Q276" s="11" t="s">
        <v>70</v>
      </c>
      <c r="R276" s="12">
        <v>45276</v>
      </c>
      <c r="S276" s="11" t="s">
        <v>71</v>
      </c>
      <c r="T276" s="11" t="s">
        <v>104</v>
      </c>
      <c r="U276" s="11" t="s">
        <v>73</v>
      </c>
      <c r="V276" s="11" t="s">
        <v>73</v>
      </c>
      <c r="W276" s="11" t="s">
        <v>287</v>
      </c>
      <c r="X276" s="11" t="s">
        <v>106</v>
      </c>
      <c r="Y276" s="11" t="s">
        <v>1421</v>
      </c>
      <c r="Z276" s="11" t="s">
        <v>1422</v>
      </c>
      <c r="AA276" s="11" t="s">
        <v>78</v>
      </c>
      <c r="AB276" s="12"/>
      <c r="AC276" s="12"/>
      <c r="AD276" s="11"/>
      <c r="AE276" s="11" t="s">
        <v>78</v>
      </c>
      <c r="AF276" s="11" t="s">
        <v>78</v>
      </c>
      <c r="AG276" s="12"/>
      <c r="AH276" s="11" t="s">
        <v>1423</v>
      </c>
      <c r="AI276" s="11" t="s">
        <v>78</v>
      </c>
      <c r="AJ276" s="11" t="b">
        <v>0</v>
      </c>
      <c r="AK276" s="11" t="s">
        <v>1424</v>
      </c>
      <c r="AL276" s="11" t="b">
        <v>0</v>
      </c>
      <c r="AM276" s="11" t="b">
        <v>0</v>
      </c>
      <c r="AN276" s="11" t="b">
        <v>0</v>
      </c>
      <c r="AO276" s="11" t="b">
        <v>0</v>
      </c>
      <c r="AP276" s="11" t="b">
        <v>0</v>
      </c>
      <c r="AQ276" s="11" t="s">
        <v>84</v>
      </c>
      <c r="AR276" s="11" t="b">
        <v>0</v>
      </c>
      <c r="AS276" s="11" t="s">
        <v>78</v>
      </c>
      <c r="AT276" s="11" t="s">
        <v>78</v>
      </c>
      <c r="AU276" s="11" t="s">
        <v>78</v>
      </c>
      <c r="AV276" s="12">
        <v>41255</v>
      </c>
      <c r="AW276" s="11" t="s">
        <v>85</v>
      </c>
      <c r="AX276" s="11" t="s">
        <v>86</v>
      </c>
      <c r="AY276" s="11" t="s">
        <v>87</v>
      </c>
      <c r="AZ276" s="11" t="b">
        <v>0</v>
      </c>
      <c r="BA276" s="11">
        <v>5</v>
      </c>
      <c r="BB276" s="11">
        <v>4</v>
      </c>
      <c r="BC276" s="28">
        <v>1488.13</v>
      </c>
      <c r="BD276" s="11">
        <v>0</v>
      </c>
      <c r="BE276" s="28"/>
      <c r="BF276" s="54">
        <v>0</v>
      </c>
      <c r="BG276" s="28">
        <v>0</v>
      </c>
      <c r="BH276" s="28">
        <v>352.49</v>
      </c>
      <c r="BI276" s="28">
        <v>352.49</v>
      </c>
      <c r="BJ276" s="28">
        <v>403.38</v>
      </c>
      <c r="BK276" s="30">
        <f t="shared" si="15"/>
        <v>0</v>
      </c>
      <c r="BL276" s="62">
        <f t="shared" si="16"/>
        <v>0</v>
      </c>
      <c r="BM276" s="28">
        <v>96.93</v>
      </c>
      <c r="BN276" s="13">
        <v>0</v>
      </c>
      <c r="BO276" s="11" t="s">
        <v>4509</v>
      </c>
      <c r="BP276" s="11" t="s">
        <v>4510</v>
      </c>
      <c r="BQ276" s="11" t="s">
        <v>4101</v>
      </c>
      <c r="BR276" s="11" t="s">
        <v>504</v>
      </c>
      <c r="BS276" s="11" t="s">
        <v>4223</v>
      </c>
      <c r="BT276" s="11" t="s">
        <v>4511</v>
      </c>
      <c r="BU276" s="11" t="s">
        <v>4512</v>
      </c>
      <c r="BV276" s="11" t="s">
        <v>4513</v>
      </c>
      <c r="BW276" s="11" t="s">
        <v>4508</v>
      </c>
      <c r="BX276" s="11" t="s">
        <v>4106</v>
      </c>
      <c r="BY276" s="11">
        <v>0</v>
      </c>
      <c r="BZ276" s="11">
        <v>0</v>
      </c>
      <c r="CA276" s="11">
        <v>0</v>
      </c>
      <c r="CB276" s="11">
        <v>1</v>
      </c>
      <c r="CC276" s="11">
        <v>0</v>
      </c>
      <c r="CD276" s="13">
        <v>0</v>
      </c>
    </row>
    <row r="277" spans="1:82" hidden="1" x14ac:dyDescent="0.25">
      <c r="A277" s="73" t="s">
        <v>3542</v>
      </c>
      <c r="B277" s="7" t="s">
        <v>1395</v>
      </c>
      <c r="C277" s="7" t="s">
        <v>1396</v>
      </c>
      <c r="D277" s="7" t="s">
        <v>3543</v>
      </c>
      <c r="E277" s="7" t="s">
        <v>3533</v>
      </c>
      <c r="F277" s="7" t="s">
        <v>64</v>
      </c>
      <c r="G277" s="7" t="s">
        <v>3533</v>
      </c>
      <c r="H277" s="7" t="s">
        <v>281</v>
      </c>
      <c r="I277" s="7" t="s">
        <v>1397</v>
      </c>
      <c r="J277" s="7" t="s">
        <v>1406</v>
      </c>
      <c r="K277" s="7">
        <v>351.61</v>
      </c>
      <c r="L277" s="7" t="s">
        <v>67</v>
      </c>
      <c r="M277" s="7" t="s">
        <v>3402</v>
      </c>
      <c r="N277" s="7" t="s">
        <v>69</v>
      </c>
      <c r="O277" s="8">
        <v>41238</v>
      </c>
      <c r="P277" s="8">
        <v>45255</v>
      </c>
      <c r="Q277" s="7" t="s">
        <v>70</v>
      </c>
      <c r="R277" s="8">
        <v>45255</v>
      </c>
      <c r="S277" s="7" t="s">
        <v>71</v>
      </c>
      <c r="T277" s="7" t="s">
        <v>104</v>
      </c>
      <c r="U277" s="7" t="s">
        <v>3387</v>
      </c>
      <c r="V277" s="7" t="s">
        <v>3387</v>
      </c>
      <c r="W277" s="7" t="s">
        <v>74</v>
      </c>
      <c r="X277" s="7" t="s">
        <v>106</v>
      </c>
      <c r="Y277" s="7" t="s">
        <v>1421</v>
      </c>
      <c r="Z277" s="7" t="s">
        <v>3544</v>
      </c>
      <c r="AA277" s="7" t="s">
        <v>78</v>
      </c>
      <c r="AB277" s="8"/>
      <c r="AC277" s="8"/>
      <c r="AD277" s="7"/>
      <c r="AE277" s="7" t="s">
        <v>78</v>
      </c>
      <c r="AF277" s="7" t="s">
        <v>78</v>
      </c>
      <c r="AG277" s="8"/>
      <c r="AH277" s="7" t="s">
        <v>3545</v>
      </c>
      <c r="AI277" s="7" t="s">
        <v>78</v>
      </c>
      <c r="AJ277" s="7" t="b">
        <v>0</v>
      </c>
      <c r="AK277" s="7" t="s">
        <v>3949</v>
      </c>
      <c r="AL277" s="7" t="b">
        <v>0</v>
      </c>
      <c r="AM277" s="7" t="b">
        <v>0</v>
      </c>
      <c r="AN277" s="7" t="b">
        <v>0</v>
      </c>
      <c r="AO277" s="7" t="b">
        <v>0</v>
      </c>
      <c r="AP277" s="7" t="b">
        <v>0</v>
      </c>
      <c r="AQ277" s="7" t="s">
        <v>84</v>
      </c>
      <c r="AR277" s="7" t="b">
        <v>0</v>
      </c>
      <c r="AS277" s="7" t="s">
        <v>1233</v>
      </c>
      <c r="AT277" s="7" t="s">
        <v>78</v>
      </c>
      <c r="AU277" s="7" t="s">
        <v>78</v>
      </c>
      <c r="AV277" s="8">
        <v>41246</v>
      </c>
      <c r="AW277" s="7" t="s">
        <v>85</v>
      </c>
      <c r="AX277" s="7" t="s">
        <v>86</v>
      </c>
      <c r="AY277" s="7" t="s">
        <v>87</v>
      </c>
      <c r="AZ277" s="7" t="b">
        <v>0</v>
      </c>
      <c r="BA277" s="7">
        <v>6</v>
      </c>
      <c r="BB277" s="7">
        <v>5</v>
      </c>
      <c r="BC277" s="33">
        <v>914.34</v>
      </c>
      <c r="BD277" s="7">
        <v>1</v>
      </c>
      <c r="BE277" s="33">
        <v>46.14</v>
      </c>
      <c r="BF277" s="55">
        <v>1</v>
      </c>
      <c r="BG277" s="33">
        <v>46.14</v>
      </c>
      <c r="BH277" s="33">
        <v>351.61</v>
      </c>
      <c r="BI277" s="33">
        <v>351.61</v>
      </c>
      <c r="BJ277" s="33">
        <v>406.54</v>
      </c>
      <c r="BK277" s="30">
        <f t="shared" si="15"/>
        <v>0</v>
      </c>
      <c r="BL277" s="62">
        <f t="shared" si="16"/>
        <v>0</v>
      </c>
      <c r="BM277" s="33">
        <v>96.69</v>
      </c>
      <c r="BN277" s="9">
        <v>0</v>
      </c>
      <c r="BO277" s="7" t="s">
        <v>4504</v>
      </c>
      <c r="BP277" s="7" t="s">
        <v>4505</v>
      </c>
      <c r="BQ277" s="7" t="s">
        <v>4101</v>
      </c>
      <c r="BR277" s="7" t="s">
        <v>504</v>
      </c>
      <c r="BS277" s="7" t="s">
        <v>4126</v>
      </c>
      <c r="BT277" s="7" t="s">
        <v>4110</v>
      </c>
      <c r="BU277" s="7" t="s">
        <v>4506</v>
      </c>
      <c r="BV277" s="7" t="s">
        <v>4507</v>
      </c>
      <c r="BW277" s="7" t="s">
        <v>4508</v>
      </c>
      <c r="BX277" s="7" t="s">
        <v>4106</v>
      </c>
      <c r="BY277" s="7">
        <v>0</v>
      </c>
      <c r="BZ277" s="7">
        <v>0</v>
      </c>
      <c r="CA277" s="7">
        <v>0</v>
      </c>
      <c r="CB277" s="7">
        <v>0</v>
      </c>
      <c r="CC277" s="7">
        <v>0</v>
      </c>
      <c r="CD277" s="9">
        <v>0</v>
      </c>
    </row>
    <row r="278" spans="1:82" hidden="1" x14ac:dyDescent="0.25">
      <c r="A278" s="72" t="s">
        <v>3531</v>
      </c>
      <c r="B278" s="11" t="s">
        <v>259</v>
      </c>
      <c r="C278" s="11" t="s">
        <v>260</v>
      </c>
      <c r="D278" s="11" t="s">
        <v>3532</v>
      </c>
      <c r="E278" s="11" t="s">
        <v>3533</v>
      </c>
      <c r="F278" s="11" t="s">
        <v>64</v>
      </c>
      <c r="G278" s="11" t="s">
        <v>3533</v>
      </c>
      <c r="H278" s="11" t="s">
        <v>336</v>
      </c>
      <c r="I278" s="11" t="s">
        <v>2037</v>
      </c>
      <c r="J278" s="11"/>
      <c r="K278" s="11">
        <v>498.95</v>
      </c>
      <c r="L278" s="11" t="s">
        <v>67</v>
      </c>
      <c r="M278" s="11" t="s">
        <v>3402</v>
      </c>
      <c r="N278" s="11" t="s">
        <v>69</v>
      </c>
      <c r="O278" s="12">
        <v>43010.623460648145</v>
      </c>
      <c r="P278" s="12">
        <v>45567.483078703706</v>
      </c>
      <c r="Q278" s="11" t="s">
        <v>70</v>
      </c>
      <c r="R278" s="12">
        <v>45567</v>
      </c>
      <c r="S278" s="11" t="s">
        <v>71</v>
      </c>
      <c r="T278" s="11" t="s">
        <v>104</v>
      </c>
      <c r="U278" s="11" t="s">
        <v>3387</v>
      </c>
      <c r="V278" s="11" t="s">
        <v>3387</v>
      </c>
      <c r="W278" s="11" t="s">
        <v>287</v>
      </c>
      <c r="X278" s="11" t="s">
        <v>250</v>
      </c>
      <c r="Y278" s="11" t="s">
        <v>3534</v>
      </c>
      <c r="Z278" s="11" t="s">
        <v>3535</v>
      </c>
      <c r="AA278" s="11" t="s">
        <v>78</v>
      </c>
      <c r="AB278" s="12"/>
      <c r="AC278" s="12"/>
      <c r="AD278" s="11"/>
      <c r="AE278" s="11" t="s">
        <v>78</v>
      </c>
      <c r="AF278" s="11" t="s">
        <v>78</v>
      </c>
      <c r="AG278" s="12"/>
      <c r="AH278" s="11" t="s">
        <v>3536</v>
      </c>
      <c r="AI278" s="11" t="s">
        <v>78</v>
      </c>
      <c r="AJ278" s="11" t="b">
        <v>0</v>
      </c>
      <c r="AK278" s="11" t="s">
        <v>4000</v>
      </c>
      <c r="AL278" s="11" t="b">
        <v>0</v>
      </c>
      <c r="AM278" s="11" t="b">
        <v>0</v>
      </c>
      <c r="AN278" s="11" t="b">
        <v>0</v>
      </c>
      <c r="AO278" s="11" t="b">
        <v>0</v>
      </c>
      <c r="AP278" s="11" t="b">
        <v>0</v>
      </c>
      <c r="AQ278" s="11" t="s">
        <v>84</v>
      </c>
      <c r="AR278" s="11" t="b">
        <v>0</v>
      </c>
      <c r="AS278" s="11" t="s">
        <v>78</v>
      </c>
      <c r="AT278" s="11" t="s">
        <v>78</v>
      </c>
      <c r="AU278" s="11" t="s">
        <v>78</v>
      </c>
      <c r="AV278" s="12">
        <v>43013</v>
      </c>
      <c r="AW278" s="11" t="s">
        <v>85</v>
      </c>
      <c r="AX278" s="11" t="s">
        <v>86</v>
      </c>
      <c r="AY278" s="11" t="s">
        <v>87</v>
      </c>
      <c r="AZ278" s="11" t="b">
        <v>0</v>
      </c>
      <c r="BA278" s="11">
        <v>2</v>
      </c>
      <c r="BB278" s="11">
        <v>2</v>
      </c>
      <c r="BC278" s="28">
        <v>170</v>
      </c>
      <c r="BD278" s="11">
        <v>0</v>
      </c>
      <c r="BE278" s="28"/>
      <c r="BF278" s="54">
        <v>0</v>
      </c>
      <c r="BG278" s="28">
        <v>0</v>
      </c>
      <c r="BH278" s="28">
        <v>498.95</v>
      </c>
      <c r="BI278" s="28">
        <v>498.95</v>
      </c>
      <c r="BJ278" s="28">
        <v>617.20000000000005</v>
      </c>
      <c r="BK278" s="30">
        <f t="shared" si="15"/>
        <v>0</v>
      </c>
      <c r="BL278" s="62">
        <f t="shared" si="16"/>
        <v>0</v>
      </c>
      <c r="BM278" s="28">
        <v>99.79</v>
      </c>
      <c r="BN278" s="13">
        <v>0</v>
      </c>
      <c r="BO278" s="7" t="s">
        <v>5601</v>
      </c>
      <c r="BP278" s="7" t="s">
        <v>3544</v>
      </c>
      <c r="BQ278" s="7" t="s">
        <v>4101</v>
      </c>
      <c r="BR278" s="7" t="s">
        <v>504</v>
      </c>
      <c r="BS278" s="7" t="s">
        <v>4126</v>
      </c>
      <c r="BT278" s="7" t="s">
        <v>5602</v>
      </c>
      <c r="BU278" s="7" t="s">
        <v>78</v>
      </c>
      <c r="BV278" s="7" t="s">
        <v>4513</v>
      </c>
      <c r="BW278" s="7" t="s">
        <v>4508</v>
      </c>
      <c r="BX278" s="7" t="s">
        <v>4106</v>
      </c>
      <c r="BY278" s="7">
        <v>0</v>
      </c>
      <c r="BZ278" s="7">
        <v>0</v>
      </c>
      <c r="CA278" s="7">
        <v>0</v>
      </c>
      <c r="CB278" s="7">
        <v>0</v>
      </c>
      <c r="CC278" s="7">
        <v>0</v>
      </c>
      <c r="CD278" s="9">
        <v>0</v>
      </c>
    </row>
    <row r="279" spans="1:82" hidden="1" x14ac:dyDescent="0.25">
      <c r="A279" s="73" t="s">
        <v>3720</v>
      </c>
      <c r="B279" s="7" t="s">
        <v>1395</v>
      </c>
      <c r="C279" s="7" t="s">
        <v>1396</v>
      </c>
      <c r="D279" s="7" t="s">
        <v>3543</v>
      </c>
      <c r="E279" s="7" t="s">
        <v>3533</v>
      </c>
      <c r="F279" s="7" t="s">
        <v>64</v>
      </c>
      <c r="G279" s="7" t="s">
        <v>3533</v>
      </c>
      <c r="H279" s="7" t="s">
        <v>281</v>
      </c>
      <c r="I279" s="7" t="s">
        <v>1397</v>
      </c>
      <c r="J279" s="7" t="s">
        <v>1406</v>
      </c>
      <c r="K279" s="7">
        <v>112.99</v>
      </c>
      <c r="L279" s="7" t="s">
        <v>67</v>
      </c>
      <c r="M279" s="7" t="s">
        <v>3402</v>
      </c>
      <c r="N279" s="7" t="s">
        <v>69</v>
      </c>
      <c r="O279" s="8">
        <v>44963</v>
      </c>
      <c r="P279" s="8">
        <v>45328.314131944448</v>
      </c>
      <c r="Q279" s="7" t="s">
        <v>70</v>
      </c>
      <c r="R279" s="8">
        <v>45328</v>
      </c>
      <c r="S279" s="7" t="s">
        <v>71</v>
      </c>
      <c r="T279" s="7" t="s">
        <v>104</v>
      </c>
      <c r="U279" s="7" t="s">
        <v>3387</v>
      </c>
      <c r="V279" s="7" t="s">
        <v>3387</v>
      </c>
      <c r="W279" s="7" t="s">
        <v>92</v>
      </c>
      <c r="X279" s="7" t="s">
        <v>106</v>
      </c>
      <c r="Y279" s="7" t="s">
        <v>1485</v>
      </c>
      <c r="Z279" s="7" t="s">
        <v>3721</v>
      </c>
      <c r="AA279" s="7" t="s">
        <v>3722</v>
      </c>
      <c r="AB279" s="8"/>
      <c r="AC279" s="8"/>
      <c r="AD279" s="7"/>
      <c r="AE279" s="7" t="s">
        <v>78</v>
      </c>
      <c r="AF279" s="7" t="s">
        <v>78</v>
      </c>
      <c r="AG279" s="8"/>
      <c r="AH279" s="7" t="s">
        <v>3723</v>
      </c>
      <c r="AI279" s="7" t="s">
        <v>78</v>
      </c>
      <c r="AJ279" s="7" t="b">
        <v>0</v>
      </c>
      <c r="AK279" s="7" t="s">
        <v>4083</v>
      </c>
      <c r="AL279" s="7" t="b">
        <v>0</v>
      </c>
      <c r="AM279" s="7" t="b">
        <v>0</v>
      </c>
      <c r="AN279" s="7" t="b">
        <v>0</v>
      </c>
      <c r="AO279" s="7" t="b">
        <v>0</v>
      </c>
      <c r="AP279" s="7" t="b">
        <v>0</v>
      </c>
      <c r="AQ279" s="7" t="s">
        <v>84</v>
      </c>
      <c r="AR279" s="7" t="b">
        <v>0</v>
      </c>
      <c r="AS279" s="7" t="s">
        <v>710</v>
      </c>
      <c r="AT279" s="7" t="s">
        <v>78</v>
      </c>
      <c r="AU279" s="7" t="s">
        <v>78</v>
      </c>
      <c r="AV279" s="8">
        <v>44936</v>
      </c>
      <c r="AW279" s="7" t="s">
        <v>85</v>
      </c>
      <c r="AX279" s="7" t="s">
        <v>86</v>
      </c>
      <c r="AY279" s="7" t="s">
        <v>87</v>
      </c>
      <c r="AZ279" s="7" t="b">
        <v>0</v>
      </c>
      <c r="BA279" s="7">
        <v>0</v>
      </c>
      <c r="BB279" s="7">
        <v>0</v>
      </c>
      <c r="BC279" s="33"/>
      <c r="BD279" s="7">
        <v>0</v>
      </c>
      <c r="BE279" s="33"/>
      <c r="BF279" s="55">
        <v>0</v>
      </c>
      <c r="BG279" s="33">
        <v>0</v>
      </c>
      <c r="BH279" s="33">
        <v>112.99</v>
      </c>
      <c r="BI279" s="33">
        <v>112.99</v>
      </c>
      <c r="BJ279" s="33">
        <v>131.85</v>
      </c>
      <c r="BK279" s="30">
        <f t="shared" si="15"/>
        <v>0</v>
      </c>
      <c r="BL279" s="62">
        <f t="shared" si="16"/>
        <v>0</v>
      </c>
      <c r="BM279" s="33">
        <v>41.81</v>
      </c>
      <c r="BN279" s="9">
        <v>0</v>
      </c>
      <c r="BO279" s="7" t="s">
        <v>4504</v>
      </c>
      <c r="BP279" s="7" t="s">
        <v>4505</v>
      </c>
      <c r="BQ279" s="7" t="s">
        <v>4101</v>
      </c>
      <c r="BR279" s="7" t="s">
        <v>504</v>
      </c>
      <c r="BS279" s="7" t="s">
        <v>4126</v>
      </c>
      <c r="BT279" s="7" t="s">
        <v>4110</v>
      </c>
      <c r="BU279" s="7" t="s">
        <v>4506</v>
      </c>
      <c r="BV279" s="7" t="s">
        <v>4507</v>
      </c>
      <c r="BW279" s="7" t="s">
        <v>4508</v>
      </c>
      <c r="BX279" s="7" t="s">
        <v>4106</v>
      </c>
      <c r="BY279" s="7">
        <v>0</v>
      </c>
      <c r="BZ279" s="7">
        <v>0</v>
      </c>
      <c r="CA279" s="7">
        <v>0</v>
      </c>
      <c r="CB279" s="7">
        <v>0</v>
      </c>
      <c r="CC279" s="7">
        <v>0</v>
      </c>
      <c r="CD279" s="9">
        <v>0</v>
      </c>
    </row>
    <row r="280" spans="1:82" hidden="1" x14ac:dyDescent="0.25">
      <c r="A280" s="72" t="s">
        <v>1910</v>
      </c>
      <c r="B280" s="11" t="s">
        <v>1395</v>
      </c>
      <c r="C280" s="11" t="s">
        <v>1396</v>
      </c>
      <c r="D280" s="11" t="s">
        <v>690</v>
      </c>
      <c r="E280" s="11" t="s">
        <v>690</v>
      </c>
      <c r="F280" s="11" t="s">
        <v>64</v>
      </c>
      <c r="G280" s="11" t="s">
        <v>690</v>
      </c>
      <c r="H280" s="11" t="s">
        <v>281</v>
      </c>
      <c r="I280" s="11" t="s">
        <v>1397</v>
      </c>
      <c r="J280" s="11" t="s">
        <v>1406</v>
      </c>
      <c r="K280" s="11">
        <v>234.69</v>
      </c>
      <c r="L280" s="11" t="s">
        <v>67</v>
      </c>
      <c r="M280" s="11" t="s">
        <v>68</v>
      </c>
      <c r="N280" s="11" t="s">
        <v>69</v>
      </c>
      <c r="O280" s="12">
        <v>44327.315335648149</v>
      </c>
      <c r="P280" s="12">
        <v>45423.315335648149</v>
      </c>
      <c r="Q280" s="11" t="s">
        <v>70</v>
      </c>
      <c r="R280" s="12">
        <v>45423</v>
      </c>
      <c r="S280" s="11" t="s">
        <v>71</v>
      </c>
      <c r="T280" s="11" t="s">
        <v>104</v>
      </c>
      <c r="U280" s="11" t="s">
        <v>73</v>
      </c>
      <c r="V280" s="11" t="s">
        <v>73</v>
      </c>
      <c r="W280" s="11" t="s">
        <v>74</v>
      </c>
      <c r="X280" s="11" t="s">
        <v>106</v>
      </c>
      <c r="Y280" s="11" t="s">
        <v>1398</v>
      </c>
      <c r="Z280" s="11" t="s">
        <v>1911</v>
      </c>
      <c r="AA280" s="11" t="s">
        <v>1912</v>
      </c>
      <c r="AB280" s="12"/>
      <c r="AC280" s="12"/>
      <c r="AD280" s="11"/>
      <c r="AE280" s="11" t="s">
        <v>78</v>
      </c>
      <c r="AF280" s="11" t="s">
        <v>78</v>
      </c>
      <c r="AG280" s="12"/>
      <c r="AH280" s="11" t="s">
        <v>78</v>
      </c>
      <c r="AI280" s="11" t="s">
        <v>78</v>
      </c>
      <c r="AJ280" s="11" t="b">
        <v>0</v>
      </c>
      <c r="AK280" s="11" t="s">
        <v>1913</v>
      </c>
      <c r="AL280" s="11" t="b">
        <v>0</v>
      </c>
      <c r="AM280" s="11" t="b">
        <v>0</v>
      </c>
      <c r="AN280" s="11" t="b">
        <v>0</v>
      </c>
      <c r="AO280" s="11" t="b">
        <v>0</v>
      </c>
      <c r="AP280" s="11" t="b">
        <v>0</v>
      </c>
      <c r="AQ280" s="11" t="s">
        <v>84</v>
      </c>
      <c r="AR280" s="11" t="b">
        <v>0</v>
      </c>
      <c r="AS280" s="11" t="s">
        <v>317</v>
      </c>
      <c r="AT280" s="11" t="s">
        <v>78</v>
      </c>
      <c r="AU280" s="11" t="s">
        <v>78</v>
      </c>
      <c r="AV280" s="12">
        <v>44330</v>
      </c>
      <c r="AW280" s="11" t="s">
        <v>85</v>
      </c>
      <c r="AX280" s="11" t="s">
        <v>86</v>
      </c>
      <c r="AY280" s="11" t="s">
        <v>87</v>
      </c>
      <c r="AZ280" s="11" t="b">
        <v>0</v>
      </c>
      <c r="BA280" s="11">
        <v>3</v>
      </c>
      <c r="BB280" s="11">
        <v>3</v>
      </c>
      <c r="BC280" s="28">
        <v>543.9</v>
      </c>
      <c r="BD280" s="11">
        <v>1</v>
      </c>
      <c r="BE280" s="28">
        <v>200</v>
      </c>
      <c r="BF280" s="54">
        <v>1</v>
      </c>
      <c r="BG280" s="28">
        <v>200</v>
      </c>
      <c r="BH280" s="28">
        <v>234.69</v>
      </c>
      <c r="BI280" s="28">
        <v>234.69</v>
      </c>
      <c r="BJ280" s="28">
        <v>271.44</v>
      </c>
      <c r="BK280" s="30">
        <f t="shared" si="15"/>
        <v>0</v>
      </c>
      <c r="BL280" s="62">
        <f t="shared" si="16"/>
        <v>0</v>
      </c>
      <c r="BM280" s="28">
        <v>64.540000000000006</v>
      </c>
      <c r="BN280" s="13">
        <v>0</v>
      </c>
      <c r="BO280" s="11" t="s">
        <v>5023</v>
      </c>
      <c r="BP280" s="11" t="s">
        <v>5024</v>
      </c>
      <c r="BQ280" s="11" t="s">
        <v>4101</v>
      </c>
      <c r="BR280" s="11" t="s">
        <v>504</v>
      </c>
      <c r="BS280" s="11" t="s">
        <v>4148</v>
      </c>
      <c r="BT280" s="11" t="s">
        <v>4330</v>
      </c>
      <c r="BU280" s="11" t="s">
        <v>5025</v>
      </c>
      <c r="BV280" s="11" t="s">
        <v>5026</v>
      </c>
      <c r="BW280" s="11" t="s">
        <v>6423</v>
      </c>
      <c r="BX280" s="11" t="s">
        <v>4181</v>
      </c>
      <c r="BY280" s="11">
        <v>0</v>
      </c>
      <c r="BZ280" s="11">
        <v>0</v>
      </c>
      <c r="CA280" s="11">
        <v>0</v>
      </c>
      <c r="CB280" s="11">
        <v>1</v>
      </c>
      <c r="CC280" s="11">
        <v>0</v>
      </c>
      <c r="CD280" s="13">
        <v>0</v>
      </c>
    </row>
    <row r="281" spans="1:82" hidden="1" x14ac:dyDescent="0.25">
      <c r="A281" s="72" t="s">
        <v>689</v>
      </c>
      <c r="B281" s="11" t="s">
        <v>61</v>
      </c>
      <c r="C281" s="11" t="s">
        <v>62</v>
      </c>
      <c r="D281" s="11" t="s">
        <v>690</v>
      </c>
      <c r="E281" s="11" t="s">
        <v>690</v>
      </c>
      <c r="F281" s="11" t="s">
        <v>64</v>
      </c>
      <c r="G281" s="11" t="s">
        <v>690</v>
      </c>
      <c r="H281" s="11" t="s">
        <v>281</v>
      </c>
      <c r="I281" s="11" t="s">
        <v>66</v>
      </c>
      <c r="J281" s="11" t="s">
        <v>282</v>
      </c>
      <c r="K281" s="11">
        <v>314.36</v>
      </c>
      <c r="L281" s="11" t="s">
        <v>67</v>
      </c>
      <c r="M281" s="11" t="s">
        <v>68</v>
      </c>
      <c r="N281" s="11" t="s">
        <v>69</v>
      </c>
      <c r="O281" s="12">
        <v>44646.501516203702</v>
      </c>
      <c r="P281" s="12">
        <v>45377.413634259261</v>
      </c>
      <c r="Q281" s="11" t="s">
        <v>70</v>
      </c>
      <c r="R281" s="12">
        <v>45377</v>
      </c>
      <c r="S281" s="11" t="s">
        <v>71</v>
      </c>
      <c r="T281" s="11" t="s">
        <v>104</v>
      </c>
      <c r="U281" s="11" t="s">
        <v>73</v>
      </c>
      <c r="V281" s="11" t="s">
        <v>73</v>
      </c>
      <c r="W281" s="11" t="s">
        <v>92</v>
      </c>
      <c r="X281" s="11" t="s">
        <v>75</v>
      </c>
      <c r="Y281" s="11" t="s">
        <v>122</v>
      </c>
      <c r="Z281" s="11" t="s">
        <v>691</v>
      </c>
      <c r="AA281" s="11" t="s">
        <v>78</v>
      </c>
      <c r="AB281" s="12"/>
      <c r="AC281" s="12"/>
      <c r="AD281" s="11"/>
      <c r="AE281" s="11" t="s">
        <v>78</v>
      </c>
      <c r="AF281" s="11" t="s">
        <v>78</v>
      </c>
      <c r="AG281" s="12"/>
      <c r="AH281" s="11" t="s">
        <v>692</v>
      </c>
      <c r="AI281" s="11" t="s">
        <v>78</v>
      </c>
      <c r="AJ281" s="11" t="b">
        <v>0</v>
      </c>
      <c r="AK281" s="11" t="s">
        <v>693</v>
      </c>
      <c r="AL281" s="11" t="b">
        <v>0</v>
      </c>
      <c r="AM281" s="11" t="b">
        <v>0</v>
      </c>
      <c r="AN281" s="11" t="b">
        <v>0</v>
      </c>
      <c r="AO281" s="11" t="b">
        <v>0</v>
      </c>
      <c r="AP281" s="11" t="b">
        <v>0</v>
      </c>
      <c r="AQ281" s="11" t="s">
        <v>84</v>
      </c>
      <c r="AR281" s="11" t="b">
        <v>0</v>
      </c>
      <c r="AS281" s="11" t="s">
        <v>317</v>
      </c>
      <c r="AT281" s="11" t="s">
        <v>78</v>
      </c>
      <c r="AU281" s="11" t="s">
        <v>78</v>
      </c>
      <c r="AV281" s="12">
        <v>44617</v>
      </c>
      <c r="AW281" s="11" t="s">
        <v>85</v>
      </c>
      <c r="AX281" s="11" t="s">
        <v>86</v>
      </c>
      <c r="AY281" s="11" t="s">
        <v>87</v>
      </c>
      <c r="AZ281" s="11" t="b">
        <v>0</v>
      </c>
      <c r="BA281" s="11">
        <v>0</v>
      </c>
      <c r="BB281" s="11">
        <v>0</v>
      </c>
      <c r="BC281" s="28"/>
      <c r="BD281" s="11">
        <v>0</v>
      </c>
      <c r="BE281" s="28"/>
      <c r="BF281" s="54">
        <v>0</v>
      </c>
      <c r="BG281" s="28">
        <v>0</v>
      </c>
      <c r="BH281" s="28">
        <v>314.36</v>
      </c>
      <c r="BI281" s="28">
        <v>314.36</v>
      </c>
      <c r="BJ281" s="28">
        <v>345.44</v>
      </c>
      <c r="BK281" s="30">
        <f t="shared" si="15"/>
        <v>0</v>
      </c>
      <c r="BL281" s="62">
        <f t="shared" si="16"/>
        <v>0</v>
      </c>
      <c r="BM281" s="28">
        <v>45.58</v>
      </c>
      <c r="BN281" s="13">
        <v>0</v>
      </c>
      <c r="BO281" s="11" t="s">
        <v>5023</v>
      </c>
      <c r="BP281" s="11" t="s">
        <v>5024</v>
      </c>
      <c r="BQ281" s="11" t="s">
        <v>4101</v>
      </c>
      <c r="BR281" s="11" t="s">
        <v>504</v>
      </c>
      <c r="BS281" s="11" t="s">
        <v>4148</v>
      </c>
      <c r="BT281" s="11" t="s">
        <v>4330</v>
      </c>
      <c r="BU281" s="11" t="s">
        <v>5025</v>
      </c>
      <c r="BV281" s="11" t="s">
        <v>5026</v>
      </c>
      <c r="BW281" s="11" t="s">
        <v>6423</v>
      </c>
      <c r="BX281" s="11" t="s">
        <v>4181</v>
      </c>
      <c r="BY281" s="11">
        <v>0</v>
      </c>
      <c r="BZ281" s="11">
        <v>0</v>
      </c>
      <c r="CA281" s="11">
        <v>0</v>
      </c>
      <c r="CB281" s="11">
        <v>0</v>
      </c>
      <c r="CC281" s="11">
        <v>0</v>
      </c>
      <c r="CD281" s="13">
        <v>0</v>
      </c>
    </row>
    <row r="282" spans="1:82" hidden="1" x14ac:dyDescent="0.25">
      <c r="A282" s="73" t="s">
        <v>1580</v>
      </c>
      <c r="B282" s="7" t="s">
        <v>1395</v>
      </c>
      <c r="C282" s="7" t="s">
        <v>1396</v>
      </c>
      <c r="D282" s="7" t="s">
        <v>1581</v>
      </c>
      <c r="E282" s="7" t="s">
        <v>1581</v>
      </c>
      <c r="F282" s="7" t="s">
        <v>64</v>
      </c>
      <c r="G282" s="7" t="s">
        <v>1581</v>
      </c>
      <c r="H282" s="7" t="s">
        <v>281</v>
      </c>
      <c r="I282" s="7" t="s">
        <v>1397</v>
      </c>
      <c r="J282" s="7" t="s">
        <v>1406</v>
      </c>
      <c r="K282" s="7">
        <v>186.31</v>
      </c>
      <c r="L282" s="7" t="s">
        <v>67</v>
      </c>
      <c r="M282" s="7" t="s">
        <v>68</v>
      </c>
      <c r="N282" s="7" t="s">
        <v>69</v>
      </c>
      <c r="O282" s="8">
        <v>42112.6247337963</v>
      </c>
      <c r="P282" s="8">
        <v>45400.6247337963</v>
      </c>
      <c r="Q282" s="7" t="s">
        <v>70</v>
      </c>
      <c r="R282" s="8">
        <v>45400</v>
      </c>
      <c r="S282" s="7" t="s">
        <v>71</v>
      </c>
      <c r="T282" s="7" t="s">
        <v>104</v>
      </c>
      <c r="U282" s="7" t="s">
        <v>73</v>
      </c>
      <c r="V282" s="7" t="s">
        <v>73</v>
      </c>
      <c r="W282" s="7" t="s">
        <v>74</v>
      </c>
      <c r="X282" s="7" t="s">
        <v>106</v>
      </c>
      <c r="Y282" s="7" t="s">
        <v>1450</v>
      </c>
      <c r="Z282" s="7" t="s">
        <v>1582</v>
      </c>
      <c r="AA282" s="7" t="s">
        <v>78</v>
      </c>
      <c r="AB282" s="8"/>
      <c r="AC282" s="8"/>
      <c r="AD282" s="7"/>
      <c r="AE282" s="7" t="s">
        <v>78</v>
      </c>
      <c r="AF282" s="7" t="s">
        <v>78</v>
      </c>
      <c r="AG282" s="8"/>
      <c r="AH282" s="7" t="s">
        <v>1583</v>
      </c>
      <c r="AI282" s="7" t="s">
        <v>78</v>
      </c>
      <c r="AJ282" s="7" t="b">
        <v>0</v>
      </c>
      <c r="AK282" s="7" t="s">
        <v>1584</v>
      </c>
      <c r="AL282" s="7" t="b">
        <v>0</v>
      </c>
      <c r="AM282" s="7" t="b">
        <v>0</v>
      </c>
      <c r="AN282" s="7" t="b">
        <v>0</v>
      </c>
      <c r="AO282" s="7" t="b">
        <v>0</v>
      </c>
      <c r="AP282" s="7" t="b">
        <v>0</v>
      </c>
      <c r="AQ282" s="7" t="s">
        <v>84</v>
      </c>
      <c r="AR282" s="7" t="b">
        <v>0</v>
      </c>
      <c r="AS282" s="7" t="s">
        <v>78</v>
      </c>
      <c r="AT282" s="7" t="s">
        <v>78</v>
      </c>
      <c r="AU282" s="7" t="s">
        <v>78</v>
      </c>
      <c r="AV282" s="8">
        <v>42090</v>
      </c>
      <c r="AW282" s="7" t="s">
        <v>85</v>
      </c>
      <c r="AX282" s="7" t="s">
        <v>86</v>
      </c>
      <c r="AY282" s="7" t="s">
        <v>87</v>
      </c>
      <c r="AZ282" s="7" t="b">
        <v>0</v>
      </c>
      <c r="BA282" s="7">
        <v>0</v>
      </c>
      <c r="BB282" s="7">
        <v>0</v>
      </c>
      <c r="BC282" s="33"/>
      <c r="BD282" s="7">
        <v>0</v>
      </c>
      <c r="BE282" s="33"/>
      <c r="BF282" s="55">
        <v>0</v>
      </c>
      <c r="BG282" s="33">
        <v>0</v>
      </c>
      <c r="BH282" s="33">
        <v>186.31</v>
      </c>
      <c r="BI282" s="33">
        <v>186.31</v>
      </c>
      <c r="BJ282" s="33">
        <v>220.17</v>
      </c>
      <c r="BK282" s="30">
        <f t="shared" si="15"/>
        <v>0</v>
      </c>
      <c r="BL282" s="62">
        <f t="shared" si="16"/>
        <v>0</v>
      </c>
      <c r="BM282" s="33">
        <v>51.24</v>
      </c>
      <c r="BN282" s="9">
        <v>0</v>
      </c>
      <c r="BO282" s="7" t="s">
        <v>5126</v>
      </c>
      <c r="BP282" s="7" t="s">
        <v>5127</v>
      </c>
      <c r="BQ282" s="7" t="s">
        <v>4101</v>
      </c>
      <c r="BR282" s="7" t="s">
        <v>4743</v>
      </c>
      <c r="BS282" s="7" t="s">
        <v>4744</v>
      </c>
      <c r="BT282" s="7" t="s">
        <v>5128</v>
      </c>
      <c r="BU282" s="7" t="s">
        <v>5129</v>
      </c>
      <c r="BV282" s="7" t="s">
        <v>5130</v>
      </c>
      <c r="BW282" s="7" t="s">
        <v>5131</v>
      </c>
      <c r="BX282" s="7" t="s">
        <v>4106</v>
      </c>
      <c r="BY282" s="7">
        <v>0</v>
      </c>
      <c r="BZ282" s="7">
        <v>0</v>
      </c>
      <c r="CA282" s="7">
        <v>0</v>
      </c>
      <c r="CB282" s="7">
        <v>0</v>
      </c>
      <c r="CC282" s="7">
        <v>0</v>
      </c>
      <c r="CD282" s="9">
        <v>0</v>
      </c>
    </row>
    <row r="283" spans="1:82" hidden="1" x14ac:dyDescent="0.25">
      <c r="A283" s="73" t="s">
        <v>1930</v>
      </c>
      <c r="B283" s="7" t="s">
        <v>1395</v>
      </c>
      <c r="C283" s="7" t="s">
        <v>1396</v>
      </c>
      <c r="D283" s="7" t="s">
        <v>1931</v>
      </c>
      <c r="E283" s="7" t="s">
        <v>1931</v>
      </c>
      <c r="F283" s="7" t="s">
        <v>64</v>
      </c>
      <c r="G283" s="7" t="s">
        <v>1931</v>
      </c>
      <c r="H283" s="7" t="s">
        <v>281</v>
      </c>
      <c r="I283" s="7" t="s">
        <v>1397</v>
      </c>
      <c r="J283" s="7" t="s">
        <v>1406</v>
      </c>
      <c r="K283" s="7">
        <v>313.22000000000003</v>
      </c>
      <c r="L283" s="7" t="s">
        <v>67</v>
      </c>
      <c r="M283" s="7" t="s">
        <v>68</v>
      </c>
      <c r="N283" s="7" t="s">
        <v>69</v>
      </c>
      <c r="O283" s="8">
        <v>44704</v>
      </c>
      <c r="P283" s="8">
        <v>45536.354861111111</v>
      </c>
      <c r="Q283" s="7" t="s">
        <v>70</v>
      </c>
      <c r="R283" s="8">
        <v>45536</v>
      </c>
      <c r="S283" s="7" t="s">
        <v>71</v>
      </c>
      <c r="T283" s="7" t="s">
        <v>104</v>
      </c>
      <c r="U283" s="7" t="s">
        <v>73</v>
      </c>
      <c r="V283" s="7" t="s">
        <v>73</v>
      </c>
      <c r="W283" s="7" t="s">
        <v>74</v>
      </c>
      <c r="X283" s="7" t="s">
        <v>106</v>
      </c>
      <c r="Y283" s="7" t="s">
        <v>1398</v>
      </c>
      <c r="Z283" s="7" t="s">
        <v>1932</v>
      </c>
      <c r="AA283" s="7" t="s">
        <v>1933</v>
      </c>
      <c r="AB283" s="8"/>
      <c r="AC283" s="8"/>
      <c r="AD283" s="7"/>
      <c r="AE283" s="7" t="s">
        <v>78</v>
      </c>
      <c r="AF283" s="7" t="s">
        <v>78</v>
      </c>
      <c r="AG283" s="8"/>
      <c r="AH283" s="7" t="s">
        <v>1934</v>
      </c>
      <c r="AI283" s="7" t="s">
        <v>78</v>
      </c>
      <c r="AJ283" s="7" t="b">
        <v>0</v>
      </c>
      <c r="AK283" s="7" t="s">
        <v>1935</v>
      </c>
      <c r="AL283" s="7" t="b">
        <v>0</v>
      </c>
      <c r="AM283" s="7" t="b">
        <v>0</v>
      </c>
      <c r="AN283" s="7" t="b">
        <v>0</v>
      </c>
      <c r="AO283" s="7" t="b">
        <v>0</v>
      </c>
      <c r="AP283" s="7" t="b">
        <v>0</v>
      </c>
      <c r="AQ283" s="7" t="s">
        <v>84</v>
      </c>
      <c r="AR283" s="7" t="b">
        <v>0</v>
      </c>
      <c r="AS283" s="7" t="s">
        <v>317</v>
      </c>
      <c r="AT283" s="7" t="s">
        <v>78</v>
      </c>
      <c r="AU283" s="7" t="s">
        <v>78</v>
      </c>
      <c r="AV283" s="8">
        <v>44707</v>
      </c>
      <c r="AW283" s="7" t="s">
        <v>85</v>
      </c>
      <c r="AX283" s="7" t="s">
        <v>86</v>
      </c>
      <c r="AY283" s="7" t="s">
        <v>87</v>
      </c>
      <c r="AZ283" s="7" t="b">
        <v>0</v>
      </c>
      <c r="BA283" s="7">
        <v>0</v>
      </c>
      <c r="BB283" s="7">
        <v>0</v>
      </c>
      <c r="BC283" s="33"/>
      <c r="BD283" s="7">
        <v>0</v>
      </c>
      <c r="BE283" s="33"/>
      <c r="BF283" s="55">
        <v>0</v>
      </c>
      <c r="BG283" s="33">
        <v>0</v>
      </c>
      <c r="BH283" s="33">
        <v>313.22000000000003</v>
      </c>
      <c r="BI283" s="33">
        <v>313.22000000000003</v>
      </c>
      <c r="BJ283" s="33">
        <v>360.08</v>
      </c>
      <c r="BK283" s="30">
        <f t="shared" si="15"/>
        <v>0</v>
      </c>
      <c r="BL283" s="62">
        <f t="shared" si="16"/>
        <v>0</v>
      </c>
      <c r="BM283" s="33">
        <v>86.1</v>
      </c>
      <c r="BN283" s="9">
        <v>0</v>
      </c>
      <c r="BO283" s="11" t="s">
        <v>6582</v>
      </c>
      <c r="BP283" s="11" t="s">
        <v>6583</v>
      </c>
      <c r="BQ283" s="11" t="s">
        <v>4101</v>
      </c>
      <c r="BR283" s="11" t="s">
        <v>4717</v>
      </c>
      <c r="BS283" s="11" t="s">
        <v>4187</v>
      </c>
      <c r="BT283" s="11" t="s">
        <v>6584</v>
      </c>
      <c r="BU283" s="11" t="s">
        <v>78</v>
      </c>
      <c r="BV283" s="11" t="s">
        <v>6585</v>
      </c>
      <c r="BW283" s="11" t="s">
        <v>6586</v>
      </c>
      <c r="BX283" s="11" t="s">
        <v>4106</v>
      </c>
      <c r="BY283" s="11">
        <v>0</v>
      </c>
      <c r="BZ283" s="11">
        <v>0</v>
      </c>
      <c r="CA283" s="11">
        <v>0</v>
      </c>
      <c r="CB283" s="11">
        <v>0</v>
      </c>
      <c r="CC283" s="11">
        <v>0</v>
      </c>
      <c r="CD283" s="13">
        <v>0</v>
      </c>
    </row>
    <row r="284" spans="1:82" hidden="1" x14ac:dyDescent="0.25">
      <c r="A284" s="72" t="s">
        <v>2010</v>
      </c>
      <c r="B284" s="11" t="s">
        <v>1395</v>
      </c>
      <c r="C284" s="11" t="s">
        <v>1396</v>
      </c>
      <c r="D284" s="11" t="s">
        <v>1931</v>
      </c>
      <c r="E284" s="11" t="s">
        <v>1931</v>
      </c>
      <c r="F284" s="11" t="s">
        <v>64</v>
      </c>
      <c r="G284" s="11" t="s">
        <v>1931</v>
      </c>
      <c r="H284" s="11" t="s">
        <v>281</v>
      </c>
      <c r="I284" s="11" t="s">
        <v>1397</v>
      </c>
      <c r="J284" s="11" t="s">
        <v>1406</v>
      </c>
      <c r="K284" s="11">
        <v>135.63999999999999</v>
      </c>
      <c r="L284" s="11" t="s">
        <v>67</v>
      </c>
      <c r="M284" s="11" t="s">
        <v>68</v>
      </c>
      <c r="N284" s="11" t="s">
        <v>69</v>
      </c>
      <c r="O284" s="12">
        <v>44986.415601851855</v>
      </c>
      <c r="P284" s="12">
        <v>45352.361400462964</v>
      </c>
      <c r="Q284" s="11" t="s">
        <v>70</v>
      </c>
      <c r="R284" s="12">
        <v>45352</v>
      </c>
      <c r="S284" s="11" t="s">
        <v>71</v>
      </c>
      <c r="T284" s="11" t="s">
        <v>104</v>
      </c>
      <c r="U284" s="11" t="s">
        <v>73</v>
      </c>
      <c r="V284" s="11" t="s">
        <v>73</v>
      </c>
      <c r="W284" s="11" t="s">
        <v>74</v>
      </c>
      <c r="X284" s="11" t="s">
        <v>106</v>
      </c>
      <c r="Y284" s="11" t="s">
        <v>1450</v>
      </c>
      <c r="Z284" s="11" t="s">
        <v>2011</v>
      </c>
      <c r="AA284" s="11" t="s">
        <v>2012</v>
      </c>
      <c r="AB284" s="12"/>
      <c r="AC284" s="12"/>
      <c r="AD284" s="11"/>
      <c r="AE284" s="11" t="s">
        <v>78</v>
      </c>
      <c r="AF284" s="11" t="s">
        <v>78</v>
      </c>
      <c r="AG284" s="12"/>
      <c r="AH284" s="11" t="s">
        <v>2013</v>
      </c>
      <c r="AI284" s="11" t="s">
        <v>78</v>
      </c>
      <c r="AJ284" s="11" t="b">
        <v>0</v>
      </c>
      <c r="AK284" s="11" t="s">
        <v>2014</v>
      </c>
      <c r="AL284" s="11" t="b">
        <v>0</v>
      </c>
      <c r="AM284" s="11" t="b">
        <v>0</v>
      </c>
      <c r="AN284" s="11" t="b">
        <v>0</v>
      </c>
      <c r="AO284" s="11" t="b">
        <v>0</v>
      </c>
      <c r="AP284" s="11" t="b">
        <v>0</v>
      </c>
      <c r="AQ284" s="11" t="s">
        <v>84</v>
      </c>
      <c r="AR284" s="11" t="b">
        <v>0</v>
      </c>
      <c r="AS284" s="11" t="s">
        <v>710</v>
      </c>
      <c r="AT284" s="11" t="s">
        <v>78</v>
      </c>
      <c r="AU284" s="11" t="s">
        <v>78</v>
      </c>
      <c r="AV284" s="12">
        <v>44960</v>
      </c>
      <c r="AW284" s="11" t="s">
        <v>85</v>
      </c>
      <c r="AX284" s="11" t="s">
        <v>86</v>
      </c>
      <c r="AY284" s="11" t="s">
        <v>87</v>
      </c>
      <c r="AZ284" s="11" t="b">
        <v>0</v>
      </c>
      <c r="BA284" s="11">
        <v>0</v>
      </c>
      <c r="BB284" s="11">
        <v>0</v>
      </c>
      <c r="BC284" s="28"/>
      <c r="BD284" s="11">
        <v>0</v>
      </c>
      <c r="BE284" s="28"/>
      <c r="BF284" s="54">
        <v>0</v>
      </c>
      <c r="BG284" s="28">
        <v>0</v>
      </c>
      <c r="BH284" s="28">
        <v>135.63999999999999</v>
      </c>
      <c r="BI284" s="28">
        <v>135.63999999999999</v>
      </c>
      <c r="BJ284" s="28">
        <v>156.38</v>
      </c>
      <c r="BK284" s="30">
        <f t="shared" si="15"/>
        <v>0</v>
      </c>
      <c r="BL284" s="62">
        <f t="shared" si="16"/>
        <v>0</v>
      </c>
      <c r="BM284" s="28">
        <v>50.19</v>
      </c>
      <c r="BN284" s="13">
        <v>0</v>
      </c>
      <c r="BO284" s="7" t="s">
        <v>6582</v>
      </c>
      <c r="BP284" s="7" t="s">
        <v>6583</v>
      </c>
      <c r="BQ284" s="7" t="s">
        <v>4101</v>
      </c>
      <c r="BR284" s="7" t="s">
        <v>4717</v>
      </c>
      <c r="BS284" s="7" t="s">
        <v>4187</v>
      </c>
      <c r="BT284" s="7" t="s">
        <v>6584</v>
      </c>
      <c r="BU284" s="7" t="s">
        <v>78</v>
      </c>
      <c r="BV284" s="7" t="s">
        <v>6585</v>
      </c>
      <c r="BW284" s="7" t="s">
        <v>6586</v>
      </c>
      <c r="BX284" s="7" t="s">
        <v>4106</v>
      </c>
      <c r="BY284" s="7">
        <v>0</v>
      </c>
      <c r="BZ284" s="7">
        <v>0</v>
      </c>
      <c r="CA284" s="7">
        <v>0</v>
      </c>
      <c r="CB284" s="7">
        <v>0</v>
      </c>
      <c r="CC284" s="7">
        <v>0</v>
      </c>
      <c r="CD284" s="9">
        <v>0</v>
      </c>
    </row>
    <row r="285" spans="1:82" hidden="1" x14ac:dyDescent="0.25">
      <c r="A285" s="73" t="s">
        <v>465</v>
      </c>
      <c r="B285" s="7" t="s">
        <v>61</v>
      </c>
      <c r="C285" s="7" t="s">
        <v>62</v>
      </c>
      <c r="D285" s="7" t="s">
        <v>466</v>
      </c>
      <c r="E285" s="7" t="s">
        <v>466</v>
      </c>
      <c r="F285" s="7" t="s">
        <v>64</v>
      </c>
      <c r="G285" s="7" t="s">
        <v>466</v>
      </c>
      <c r="H285" s="7" t="s">
        <v>281</v>
      </c>
      <c r="I285" s="7" t="s">
        <v>66</v>
      </c>
      <c r="J285" s="7" t="s">
        <v>282</v>
      </c>
      <c r="K285" s="7">
        <v>551.47</v>
      </c>
      <c r="L285" s="7" t="s">
        <v>67</v>
      </c>
      <c r="M285" s="7" t="s">
        <v>68</v>
      </c>
      <c r="N285" s="7" t="s">
        <v>69</v>
      </c>
      <c r="O285" s="8">
        <v>43426.500983796293</v>
      </c>
      <c r="P285" s="8">
        <v>45252.500983796293</v>
      </c>
      <c r="Q285" s="7" t="s">
        <v>70</v>
      </c>
      <c r="R285" s="8">
        <v>45252</v>
      </c>
      <c r="S285" s="7" t="s">
        <v>71</v>
      </c>
      <c r="T285" s="7" t="s">
        <v>104</v>
      </c>
      <c r="U285" s="7" t="s">
        <v>73</v>
      </c>
      <c r="V285" s="7" t="s">
        <v>73</v>
      </c>
      <c r="W285" s="7" t="s">
        <v>74</v>
      </c>
      <c r="X285" s="7" t="s">
        <v>75</v>
      </c>
      <c r="Y285" s="7" t="s">
        <v>467</v>
      </c>
      <c r="Z285" s="7" t="s">
        <v>468</v>
      </c>
      <c r="AA285" s="7" t="s">
        <v>78</v>
      </c>
      <c r="AB285" s="8"/>
      <c r="AC285" s="8"/>
      <c r="AD285" s="7"/>
      <c r="AE285" s="7" t="s">
        <v>78</v>
      </c>
      <c r="AF285" s="7" t="s">
        <v>78</v>
      </c>
      <c r="AG285" s="8"/>
      <c r="AH285" s="7" t="s">
        <v>78</v>
      </c>
      <c r="AI285" s="7" t="s">
        <v>78</v>
      </c>
      <c r="AJ285" s="7" t="b">
        <v>0</v>
      </c>
      <c r="AK285" s="7" t="s">
        <v>469</v>
      </c>
      <c r="AL285" s="7" t="b">
        <v>0</v>
      </c>
      <c r="AM285" s="7" t="b">
        <v>0</v>
      </c>
      <c r="AN285" s="7" t="b">
        <v>0</v>
      </c>
      <c r="AO285" s="7" t="b">
        <v>0</v>
      </c>
      <c r="AP285" s="7" t="b">
        <v>0</v>
      </c>
      <c r="AQ285" s="7" t="s">
        <v>84</v>
      </c>
      <c r="AR285" s="7" t="b">
        <v>0</v>
      </c>
      <c r="AS285" s="7" t="s">
        <v>317</v>
      </c>
      <c r="AT285" s="7" t="s">
        <v>78</v>
      </c>
      <c r="AU285" s="7" t="s">
        <v>78</v>
      </c>
      <c r="AV285" s="8">
        <v>43434</v>
      </c>
      <c r="AW285" s="7" t="s">
        <v>85</v>
      </c>
      <c r="AX285" s="7" t="s">
        <v>86</v>
      </c>
      <c r="AY285" s="7" t="s">
        <v>87</v>
      </c>
      <c r="AZ285" s="7" t="b">
        <v>0</v>
      </c>
      <c r="BA285" s="7">
        <v>0</v>
      </c>
      <c r="BB285" s="7">
        <v>0</v>
      </c>
      <c r="BC285" s="33"/>
      <c r="BD285" s="7">
        <v>0</v>
      </c>
      <c r="BE285" s="33"/>
      <c r="BF285" s="55">
        <v>0</v>
      </c>
      <c r="BG285" s="33">
        <v>0</v>
      </c>
      <c r="BH285" s="33">
        <v>551.47</v>
      </c>
      <c r="BI285" s="33">
        <v>551.47</v>
      </c>
      <c r="BJ285" s="33">
        <v>601.45000000000005</v>
      </c>
      <c r="BK285" s="30">
        <f t="shared" si="15"/>
        <v>0</v>
      </c>
      <c r="BL285" s="62">
        <f t="shared" si="16"/>
        <v>0</v>
      </c>
      <c r="BM285" s="33">
        <v>79.97</v>
      </c>
      <c r="BN285" s="9">
        <v>0</v>
      </c>
      <c r="BO285" s="11" t="s">
        <v>5881</v>
      </c>
      <c r="BP285" s="11" t="s">
        <v>5882</v>
      </c>
      <c r="BQ285" s="11" t="s">
        <v>4101</v>
      </c>
      <c r="BR285" s="11" t="s">
        <v>504</v>
      </c>
      <c r="BS285" s="11" t="s">
        <v>4203</v>
      </c>
      <c r="BT285" s="11" t="s">
        <v>5883</v>
      </c>
      <c r="BU285" s="11" t="s">
        <v>78</v>
      </c>
      <c r="BV285" s="11" t="s">
        <v>5884</v>
      </c>
      <c r="BW285" s="11" t="s">
        <v>5885</v>
      </c>
      <c r="BX285" s="11" t="s">
        <v>4106</v>
      </c>
      <c r="BY285" s="11">
        <v>0</v>
      </c>
      <c r="BZ285" s="11">
        <v>0</v>
      </c>
      <c r="CA285" s="11">
        <v>0</v>
      </c>
      <c r="CB285" s="11">
        <v>0</v>
      </c>
      <c r="CC285" s="11">
        <v>0</v>
      </c>
      <c r="CD285" s="13">
        <v>0</v>
      </c>
    </row>
    <row r="286" spans="1:82" hidden="1" x14ac:dyDescent="0.25">
      <c r="A286" s="73" t="s">
        <v>537</v>
      </c>
      <c r="B286" s="7" t="s">
        <v>61</v>
      </c>
      <c r="C286" s="7" t="s">
        <v>62</v>
      </c>
      <c r="D286" s="7" t="s">
        <v>466</v>
      </c>
      <c r="E286" s="7" t="s">
        <v>466</v>
      </c>
      <c r="F286" s="7" t="s">
        <v>64</v>
      </c>
      <c r="G286" s="7" t="s">
        <v>466</v>
      </c>
      <c r="H286" s="7" t="s">
        <v>281</v>
      </c>
      <c r="I286" s="7" t="s">
        <v>66</v>
      </c>
      <c r="J286" s="7" t="s">
        <v>282</v>
      </c>
      <c r="K286" s="7">
        <v>873.59</v>
      </c>
      <c r="L286" s="7" t="s">
        <v>67</v>
      </c>
      <c r="M286" s="7" t="s">
        <v>68</v>
      </c>
      <c r="N286" s="7" t="s">
        <v>69</v>
      </c>
      <c r="O286" s="8">
        <v>44038.537615740737</v>
      </c>
      <c r="P286" s="8">
        <v>45499</v>
      </c>
      <c r="Q286" s="7" t="s">
        <v>70</v>
      </c>
      <c r="R286" s="8">
        <v>45499</v>
      </c>
      <c r="S286" s="7" t="s">
        <v>71</v>
      </c>
      <c r="T286" s="7" t="s">
        <v>104</v>
      </c>
      <c r="U286" s="7" t="s">
        <v>73</v>
      </c>
      <c r="V286" s="7" t="s">
        <v>73</v>
      </c>
      <c r="W286" s="7" t="s">
        <v>74</v>
      </c>
      <c r="X286" s="7" t="s">
        <v>75</v>
      </c>
      <c r="Y286" s="7" t="s">
        <v>122</v>
      </c>
      <c r="Z286" s="7" t="s">
        <v>538</v>
      </c>
      <c r="AA286" s="7" t="s">
        <v>78</v>
      </c>
      <c r="AB286" s="8"/>
      <c r="AC286" s="8"/>
      <c r="AD286" s="7"/>
      <c r="AE286" s="7" t="s">
        <v>78</v>
      </c>
      <c r="AF286" s="7" t="s">
        <v>78</v>
      </c>
      <c r="AG286" s="8"/>
      <c r="AH286" s="7" t="s">
        <v>78</v>
      </c>
      <c r="AI286" s="7" t="s">
        <v>78</v>
      </c>
      <c r="AJ286" s="7" t="b">
        <v>0</v>
      </c>
      <c r="AK286" s="7" t="s">
        <v>539</v>
      </c>
      <c r="AL286" s="7" t="b">
        <v>0</v>
      </c>
      <c r="AM286" s="7" t="b">
        <v>0</v>
      </c>
      <c r="AN286" s="7" t="b">
        <v>0</v>
      </c>
      <c r="AO286" s="7" t="b">
        <v>0</v>
      </c>
      <c r="AP286" s="7" t="b">
        <v>0</v>
      </c>
      <c r="AQ286" s="7" t="s">
        <v>84</v>
      </c>
      <c r="AR286" s="7" t="b">
        <v>0</v>
      </c>
      <c r="AS286" s="7" t="s">
        <v>78</v>
      </c>
      <c r="AT286" s="7" t="s">
        <v>78</v>
      </c>
      <c r="AU286" s="7" t="s">
        <v>78</v>
      </c>
      <c r="AV286" s="8">
        <v>44042</v>
      </c>
      <c r="AW286" s="7" t="s">
        <v>85</v>
      </c>
      <c r="AX286" s="7" t="s">
        <v>86</v>
      </c>
      <c r="AY286" s="7" t="s">
        <v>87</v>
      </c>
      <c r="AZ286" s="7" t="b">
        <v>0</v>
      </c>
      <c r="BA286" s="7">
        <v>0</v>
      </c>
      <c r="BB286" s="7">
        <v>0</v>
      </c>
      <c r="BC286" s="33"/>
      <c r="BD286" s="7">
        <v>0</v>
      </c>
      <c r="BE286" s="33"/>
      <c r="BF286" s="55">
        <v>0</v>
      </c>
      <c r="BG286" s="33">
        <v>0</v>
      </c>
      <c r="BH286" s="33">
        <v>873.59</v>
      </c>
      <c r="BI286" s="33">
        <v>873.59</v>
      </c>
      <c r="BJ286" s="33">
        <v>954.3</v>
      </c>
      <c r="BK286" s="30">
        <f t="shared" si="15"/>
        <v>0</v>
      </c>
      <c r="BL286" s="62">
        <f t="shared" si="16"/>
        <v>0</v>
      </c>
      <c r="BM286" s="33">
        <v>126.67</v>
      </c>
      <c r="BN286" s="9">
        <v>0</v>
      </c>
      <c r="BO286" s="7" t="s">
        <v>5881</v>
      </c>
      <c r="BP286" s="7" t="s">
        <v>5882</v>
      </c>
      <c r="BQ286" s="7" t="s">
        <v>4101</v>
      </c>
      <c r="BR286" s="7" t="s">
        <v>504</v>
      </c>
      <c r="BS286" s="7" t="s">
        <v>4203</v>
      </c>
      <c r="BT286" s="7" t="s">
        <v>5883</v>
      </c>
      <c r="BU286" s="7" t="s">
        <v>78</v>
      </c>
      <c r="BV286" s="7" t="s">
        <v>5884</v>
      </c>
      <c r="BW286" s="7" t="s">
        <v>5885</v>
      </c>
      <c r="BX286" s="7" t="s">
        <v>4106</v>
      </c>
      <c r="BY286" s="7">
        <v>0</v>
      </c>
      <c r="BZ286" s="7">
        <v>0</v>
      </c>
      <c r="CA286" s="7">
        <v>0</v>
      </c>
      <c r="CB286" s="7">
        <v>0</v>
      </c>
      <c r="CC286" s="7">
        <v>0</v>
      </c>
      <c r="CD286" s="9">
        <v>0</v>
      </c>
    </row>
    <row r="287" spans="1:82" hidden="1" x14ac:dyDescent="0.25">
      <c r="A287" s="73" t="s">
        <v>1056</v>
      </c>
      <c r="B287" s="7" t="s">
        <v>234</v>
      </c>
      <c r="C287" s="7" t="s">
        <v>235</v>
      </c>
      <c r="D287" s="7" t="s">
        <v>466</v>
      </c>
      <c r="E287" s="7" t="s">
        <v>466</v>
      </c>
      <c r="F287" s="7" t="s">
        <v>64</v>
      </c>
      <c r="G287" s="7" t="s">
        <v>466</v>
      </c>
      <c r="H287" s="7" t="s">
        <v>281</v>
      </c>
      <c r="I287" s="7" t="s">
        <v>237</v>
      </c>
      <c r="J287" s="7" t="s">
        <v>1022</v>
      </c>
      <c r="K287" s="7">
        <v>164.4</v>
      </c>
      <c r="L287" s="7" t="s">
        <v>67</v>
      </c>
      <c r="M287" s="7" t="s">
        <v>68</v>
      </c>
      <c r="N287" s="7" t="s">
        <v>69</v>
      </c>
      <c r="O287" s="8">
        <v>45017</v>
      </c>
      <c r="P287" s="8">
        <v>45383.557060185187</v>
      </c>
      <c r="Q287" s="7" t="s">
        <v>70</v>
      </c>
      <c r="R287" s="8">
        <v>45383</v>
      </c>
      <c r="S287" s="7" t="s">
        <v>71</v>
      </c>
      <c r="T287" s="7" t="s">
        <v>104</v>
      </c>
      <c r="U287" s="7" t="s">
        <v>73</v>
      </c>
      <c r="V287" s="7" t="s">
        <v>73</v>
      </c>
      <c r="W287" s="7" t="s">
        <v>74</v>
      </c>
      <c r="X287" s="7" t="s">
        <v>75</v>
      </c>
      <c r="Y287" s="7" t="s">
        <v>1016</v>
      </c>
      <c r="Z287" s="7" t="s">
        <v>1057</v>
      </c>
      <c r="AA287" s="7" t="s">
        <v>78</v>
      </c>
      <c r="AB287" s="8"/>
      <c r="AC287" s="8"/>
      <c r="AD287" s="7"/>
      <c r="AE287" s="7" t="s">
        <v>78</v>
      </c>
      <c r="AF287" s="7" t="s">
        <v>78</v>
      </c>
      <c r="AG287" s="8"/>
      <c r="AH287" s="7" t="s">
        <v>1058</v>
      </c>
      <c r="AI287" s="7" t="s">
        <v>78</v>
      </c>
      <c r="AJ287" s="7" t="b">
        <v>0</v>
      </c>
      <c r="AK287" s="7" t="s">
        <v>1059</v>
      </c>
      <c r="AL287" s="7" t="b">
        <v>0</v>
      </c>
      <c r="AM287" s="7" t="b">
        <v>0</v>
      </c>
      <c r="AN287" s="7" t="b">
        <v>0</v>
      </c>
      <c r="AO287" s="7" t="b">
        <v>0</v>
      </c>
      <c r="AP287" s="7" t="b">
        <v>0</v>
      </c>
      <c r="AQ287" s="7" t="s">
        <v>84</v>
      </c>
      <c r="AR287" s="7" t="b">
        <v>0</v>
      </c>
      <c r="AS287" s="7" t="s">
        <v>710</v>
      </c>
      <c r="AT287" s="7" t="s">
        <v>78</v>
      </c>
      <c r="AU287" s="7" t="s">
        <v>78</v>
      </c>
      <c r="AV287" s="8">
        <v>44995</v>
      </c>
      <c r="AW287" s="7" t="s">
        <v>85</v>
      </c>
      <c r="AX287" s="7" t="s">
        <v>86</v>
      </c>
      <c r="AY287" s="7" t="s">
        <v>87</v>
      </c>
      <c r="AZ287" s="7" t="b">
        <v>0</v>
      </c>
      <c r="BA287" s="7">
        <v>0</v>
      </c>
      <c r="BB287" s="7">
        <v>0</v>
      </c>
      <c r="BC287" s="27"/>
      <c r="BD287" s="7">
        <v>0</v>
      </c>
      <c r="BE287" s="27"/>
      <c r="BF287" s="55">
        <v>0</v>
      </c>
      <c r="BG287" s="27">
        <v>0</v>
      </c>
      <c r="BH287" s="27">
        <v>164.4</v>
      </c>
      <c r="BI287" s="33">
        <v>164.4</v>
      </c>
      <c r="BJ287" s="33">
        <v>180.85</v>
      </c>
      <c r="BK287" s="30">
        <f t="shared" si="15"/>
        <v>0</v>
      </c>
      <c r="BL287" s="62">
        <f t="shared" si="16"/>
        <v>0</v>
      </c>
      <c r="BM287" s="33">
        <v>36.17</v>
      </c>
      <c r="BN287" s="9">
        <v>0</v>
      </c>
      <c r="BO287" s="7" t="s">
        <v>5881</v>
      </c>
      <c r="BP287" s="7" t="s">
        <v>5882</v>
      </c>
      <c r="BQ287" s="7" t="s">
        <v>4101</v>
      </c>
      <c r="BR287" s="7" t="s">
        <v>504</v>
      </c>
      <c r="BS287" s="7" t="s">
        <v>4203</v>
      </c>
      <c r="BT287" s="7" t="s">
        <v>5883</v>
      </c>
      <c r="BU287" s="7" t="s">
        <v>78</v>
      </c>
      <c r="BV287" s="7" t="s">
        <v>5884</v>
      </c>
      <c r="BW287" s="7" t="s">
        <v>5885</v>
      </c>
      <c r="BX287" s="7" t="s">
        <v>4106</v>
      </c>
      <c r="BY287" s="7">
        <v>0</v>
      </c>
      <c r="BZ287" s="7">
        <v>0</v>
      </c>
      <c r="CA287" s="7">
        <v>0</v>
      </c>
      <c r="CB287" s="7">
        <v>0</v>
      </c>
      <c r="CC287" s="7">
        <v>0</v>
      </c>
      <c r="CD287" s="9">
        <v>0</v>
      </c>
    </row>
    <row r="288" spans="1:82" hidden="1" x14ac:dyDescent="0.25">
      <c r="A288" s="73" t="s">
        <v>594</v>
      </c>
      <c r="B288" s="7" t="s">
        <v>61</v>
      </c>
      <c r="C288" s="7" t="s">
        <v>62</v>
      </c>
      <c r="D288" s="7" t="s">
        <v>595</v>
      </c>
      <c r="E288" s="7" t="s">
        <v>595</v>
      </c>
      <c r="F288" s="7" t="s">
        <v>64</v>
      </c>
      <c r="G288" s="7" t="s">
        <v>595</v>
      </c>
      <c r="H288" s="7" t="s">
        <v>456</v>
      </c>
      <c r="I288" s="7" t="s">
        <v>66</v>
      </c>
      <c r="J288" s="7"/>
      <c r="K288" s="7">
        <v>317.75</v>
      </c>
      <c r="L288" s="7" t="s">
        <v>67</v>
      </c>
      <c r="M288" s="7" t="s">
        <v>68</v>
      </c>
      <c r="N288" s="7" t="s">
        <v>69</v>
      </c>
      <c r="O288" s="8">
        <v>44002.698935185188</v>
      </c>
      <c r="P288" s="8">
        <v>45463.381307870368</v>
      </c>
      <c r="Q288" s="7" t="s">
        <v>70</v>
      </c>
      <c r="R288" s="8">
        <v>45463</v>
      </c>
      <c r="S288" s="7" t="s">
        <v>91</v>
      </c>
      <c r="T288" s="7" t="s">
        <v>104</v>
      </c>
      <c r="U288" s="7" t="s">
        <v>73</v>
      </c>
      <c r="V288" s="7" t="s">
        <v>73</v>
      </c>
      <c r="W288" s="7" t="s">
        <v>287</v>
      </c>
      <c r="X288" s="7" t="s">
        <v>75</v>
      </c>
      <c r="Y288" s="7" t="s">
        <v>122</v>
      </c>
      <c r="Z288" s="7" t="s">
        <v>596</v>
      </c>
      <c r="AA288" s="7" t="s">
        <v>78</v>
      </c>
      <c r="AB288" s="8"/>
      <c r="AC288" s="8"/>
      <c r="AD288" s="7"/>
      <c r="AE288" s="7" t="s">
        <v>78</v>
      </c>
      <c r="AF288" s="7" t="s">
        <v>78</v>
      </c>
      <c r="AG288" s="8"/>
      <c r="AH288" s="7" t="s">
        <v>597</v>
      </c>
      <c r="AI288" s="7" t="s">
        <v>78</v>
      </c>
      <c r="AJ288" s="7" t="b">
        <v>0</v>
      </c>
      <c r="AK288" s="7" t="s">
        <v>598</v>
      </c>
      <c r="AL288" s="7" t="b">
        <v>0</v>
      </c>
      <c r="AM288" s="7" t="b">
        <v>0</v>
      </c>
      <c r="AN288" s="7" t="b">
        <v>0</v>
      </c>
      <c r="AO288" s="7" t="b">
        <v>0</v>
      </c>
      <c r="AP288" s="7" t="b">
        <v>0</v>
      </c>
      <c r="AQ288" s="7" t="s">
        <v>96</v>
      </c>
      <c r="AR288" s="7" t="b">
        <v>0</v>
      </c>
      <c r="AS288" s="7" t="s">
        <v>599</v>
      </c>
      <c r="AT288" s="7" t="s">
        <v>78</v>
      </c>
      <c r="AU288" s="7" t="s">
        <v>78</v>
      </c>
      <c r="AV288" s="8">
        <v>44013</v>
      </c>
      <c r="AW288" s="7" t="s">
        <v>85</v>
      </c>
      <c r="AX288" s="7" t="s">
        <v>86</v>
      </c>
      <c r="AY288" s="7" t="s">
        <v>87</v>
      </c>
      <c r="AZ288" s="7" t="b">
        <v>0</v>
      </c>
      <c r="BA288" s="7">
        <v>2</v>
      </c>
      <c r="BB288" s="7">
        <v>2</v>
      </c>
      <c r="BC288" s="33">
        <v>7840</v>
      </c>
      <c r="BD288" s="7">
        <v>0</v>
      </c>
      <c r="BE288" s="33"/>
      <c r="BF288" s="55">
        <v>0</v>
      </c>
      <c r="BG288" s="33">
        <v>0</v>
      </c>
      <c r="BH288" s="33">
        <v>317.75</v>
      </c>
      <c r="BI288" s="33">
        <v>317.75</v>
      </c>
      <c r="BJ288" s="33">
        <v>348.62</v>
      </c>
      <c r="BK288" s="30">
        <f t="shared" si="15"/>
        <v>0</v>
      </c>
      <c r="BL288" s="62">
        <f t="shared" si="16"/>
        <v>0</v>
      </c>
      <c r="BM288" s="33">
        <v>31.78</v>
      </c>
      <c r="BN288" s="9">
        <v>0</v>
      </c>
      <c r="BO288" s="11" t="s">
        <v>6241</v>
      </c>
      <c r="BP288" s="11" t="s">
        <v>6242</v>
      </c>
      <c r="BQ288" s="11" t="s">
        <v>4101</v>
      </c>
      <c r="BR288" s="11" t="s">
        <v>504</v>
      </c>
      <c r="BS288" s="11" t="s">
        <v>4148</v>
      </c>
      <c r="BT288" s="11" t="s">
        <v>6243</v>
      </c>
      <c r="BU288" s="11" t="s">
        <v>6244</v>
      </c>
      <c r="BV288" s="11" t="s">
        <v>6245</v>
      </c>
      <c r="BW288" s="11" t="s">
        <v>6246</v>
      </c>
      <c r="BX288" s="11" t="s">
        <v>4138</v>
      </c>
      <c r="BY288" s="11">
        <v>0</v>
      </c>
      <c r="BZ288" s="11">
        <v>0</v>
      </c>
      <c r="CA288" s="11">
        <v>0</v>
      </c>
      <c r="CB288" s="11">
        <v>0</v>
      </c>
      <c r="CC288" s="11">
        <v>0</v>
      </c>
      <c r="CD288" s="13">
        <v>0</v>
      </c>
    </row>
    <row r="289" spans="1:82" hidden="1" x14ac:dyDescent="0.25">
      <c r="A289" s="73" t="s">
        <v>219</v>
      </c>
      <c r="B289" s="7" t="s">
        <v>61</v>
      </c>
      <c r="C289" s="7" t="s">
        <v>62</v>
      </c>
      <c r="D289" s="7" t="s">
        <v>220</v>
      </c>
      <c r="E289" s="7" t="s">
        <v>220</v>
      </c>
      <c r="F289" s="7" t="s">
        <v>64</v>
      </c>
      <c r="G289" s="7" t="s">
        <v>220</v>
      </c>
      <c r="H289" s="7" t="s">
        <v>200</v>
      </c>
      <c r="I289" s="7" t="s">
        <v>66</v>
      </c>
      <c r="J289" s="7" t="s">
        <v>201</v>
      </c>
      <c r="K289" s="7">
        <v>214.1</v>
      </c>
      <c r="L289" s="7" t="s">
        <v>67</v>
      </c>
      <c r="M289" s="7" t="s">
        <v>68</v>
      </c>
      <c r="N289" s="7" t="s">
        <v>69</v>
      </c>
      <c r="O289" s="8">
        <v>44244.478020833332</v>
      </c>
      <c r="P289" s="8">
        <v>45339.666770833333</v>
      </c>
      <c r="Q289" s="7" t="s">
        <v>70</v>
      </c>
      <c r="R289" s="8">
        <v>45339</v>
      </c>
      <c r="S289" s="7" t="s">
        <v>71</v>
      </c>
      <c r="T289" s="7" t="s">
        <v>104</v>
      </c>
      <c r="U289" s="7" t="s">
        <v>73</v>
      </c>
      <c r="V289" s="7" t="s">
        <v>73</v>
      </c>
      <c r="W289" s="7" t="s">
        <v>74</v>
      </c>
      <c r="X289" s="7" t="s">
        <v>75</v>
      </c>
      <c r="Y289" s="7" t="s">
        <v>122</v>
      </c>
      <c r="Z289" s="7" t="s">
        <v>221</v>
      </c>
      <c r="AA289" s="7" t="s">
        <v>78</v>
      </c>
      <c r="AB289" s="8"/>
      <c r="AC289" s="8"/>
      <c r="AD289" s="7"/>
      <c r="AE289" s="7" t="s">
        <v>78</v>
      </c>
      <c r="AF289" s="7" t="s">
        <v>78</v>
      </c>
      <c r="AG289" s="8"/>
      <c r="AH289" s="7" t="s">
        <v>222</v>
      </c>
      <c r="AI289" s="7" t="s">
        <v>78</v>
      </c>
      <c r="AJ289" s="7" t="b">
        <v>0</v>
      </c>
      <c r="AK289" s="7" t="s">
        <v>223</v>
      </c>
      <c r="AL289" s="7" t="b">
        <v>0</v>
      </c>
      <c r="AM289" s="7" t="b">
        <v>0</v>
      </c>
      <c r="AN289" s="7" t="b">
        <v>0</v>
      </c>
      <c r="AO289" s="7" t="b">
        <v>0</v>
      </c>
      <c r="AP289" s="7" t="b">
        <v>0</v>
      </c>
      <c r="AQ289" s="7" t="s">
        <v>84</v>
      </c>
      <c r="AR289" s="7" t="b">
        <v>0</v>
      </c>
      <c r="AS289" s="7" t="s">
        <v>204</v>
      </c>
      <c r="AT289" s="7" t="s">
        <v>78</v>
      </c>
      <c r="AU289" s="7" t="s">
        <v>78</v>
      </c>
      <c r="AV289" s="8">
        <v>44214</v>
      </c>
      <c r="AW289" s="7" t="s">
        <v>85</v>
      </c>
      <c r="AX289" s="7" t="s">
        <v>86</v>
      </c>
      <c r="AY289" s="7" t="s">
        <v>87</v>
      </c>
      <c r="AZ289" s="7" t="b">
        <v>0</v>
      </c>
      <c r="BA289" s="7">
        <v>0</v>
      </c>
      <c r="BB289" s="7">
        <v>0</v>
      </c>
      <c r="BC289" s="33"/>
      <c r="BD289" s="7">
        <v>0</v>
      </c>
      <c r="BE289" s="33"/>
      <c r="BF289" s="55">
        <v>0</v>
      </c>
      <c r="BG289" s="33">
        <v>0</v>
      </c>
      <c r="BH289" s="33">
        <v>214.1</v>
      </c>
      <c r="BI289" s="33">
        <v>214.1</v>
      </c>
      <c r="BJ289" s="33">
        <v>236.1</v>
      </c>
      <c r="BK289" s="30">
        <f t="shared" si="15"/>
        <v>0</v>
      </c>
      <c r="BL289" s="62">
        <f t="shared" si="16"/>
        <v>0</v>
      </c>
      <c r="BM289" s="33">
        <v>27.83</v>
      </c>
      <c r="BN289" s="9">
        <v>0</v>
      </c>
      <c r="BO289" s="11" t="s">
        <v>6372</v>
      </c>
      <c r="BP289" s="11" t="s">
        <v>6373</v>
      </c>
      <c r="BQ289" s="11" t="s">
        <v>4101</v>
      </c>
      <c r="BR289" s="11" t="s">
        <v>504</v>
      </c>
      <c r="BS289" s="11" t="s">
        <v>4120</v>
      </c>
      <c r="BT289" s="11" t="s">
        <v>4110</v>
      </c>
      <c r="BU289" s="11" t="s">
        <v>6374</v>
      </c>
      <c r="BV289" s="11" t="s">
        <v>6375</v>
      </c>
      <c r="BW289" s="11" t="s">
        <v>6376</v>
      </c>
      <c r="BX289" s="11" t="s">
        <v>4138</v>
      </c>
      <c r="BY289" s="11">
        <v>0</v>
      </c>
      <c r="BZ289" s="11">
        <v>0</v>
      </c>
      <c r="CA289" s="11">
        <v>0</v>
      </c>
      <c r="CB289" s="11">
        <v>0</v>
      </c>
      <c r="CC289" s="11">
        <v>0</v>
      </c>
      <c r="CD289" s="13">
        <v>0</v>
      </c>
    </row>
    <row r="290" spans="1:82" hidden="1" x14ac:dyDescent="0.25">
      <c r="A290" s="72" t="s">
        <v>2025</v>
      </c>
      <c r="B290" s="11" t="s">
        <v>1395</v>
      </c>
      <c r="C290" s="11" t="s">
        <v>1396</v>
      </c>
      <c r="D290" s="11" t="s">
        <v>220</v>
      </c>
      <c r="E290" s="11" t="s">
        <v>220</v>
      </c>
      <c r="F290" s="11" t="s">
        <v>64</v>
      </c>
      <c r="G290" s="11" t="s">
        <v>220</v>
      </c>
      <c r="H290" s="11" t="s">
        <v>281</v>
      </c>
      <c r="I290" s="11" t="s">
        <v>1397</v>
      </c>
      <c r="J290" s="11" t="s">
        <v>1406</v>
      </c>
      <c r="K290" s="11">
        <v>190.37</v>
      </c>
      <c r="L290" s="11" t="s">
        <v>67</v>
      </c>
      <c r="M290" s="11" t="s">
        <v>68</v>
      </c>
      <c r="N290" s="11" t="s">
        <v>69</v>
      </c>
      <c r="O290" s="12">
        <v>45083.559293981481</v>
      </c>
      <c r="P290" s="12">
        <v>45449.543449074074</v>
      </c>
      <c r="Q290" s="11" t="s">
        <v>70</v>
      </c>
      <c r="R290" s="12">
        <v>45449</v>
      </c>
      <c r="S290" s="11" t="s">
        <v>71</v>
      </c>
      <c r="T290" s="11" t="s">
        <v>104</v>
      </c>
      <c r="U290" s="11" t="s">
        <v>73</v>
      </c>
      <c r="V290" s="11" t="s">
        <v>73</v>
      </c>
      <c r="W290" s="11" t="s">
        <v>287</v>
      </c>
      <c r="X290" s="11" t="s">
        <v>106</v>
      </c>
      <c r="Y290" s="11" t="s">
        <v>1485</v>
      </c>
      <c r="Z290" s="11" t="s">
        <v>2026</v>
      </c>
      <c r="AA290" s="11" t="s">
        <v>78</v>
      </c>
      <c r="AB290" s="12"/>
      <c r="AC290" s="12"/>
      <c r="AD290" s="11"/>
      <c r="AE290" s="11" t="s">
        <v>78</v>
      </c>
      <c r="AF290" s="11" t="s">
        <v>78</v>
      </c>
      <c r="AG290" s="12"/>
      <c r="AH290" s="11" t="s">
        <v>2027</v>
      </c>
      <c r="AI290" s="11" t="s">
        <v>78</v>
      </c>
      <c r="AJ290" s="11" t="b">
        <v>0</v>
      </c>
      <c r="AK290" s="11" t="s">
        <v>2028</v>
      </c>
      <c r="AL290" s="11" t="b">
        <v>0</v>
      </c>
      <c r="AM290" s="11" t="b">
        <v>0</v>
      </c>
      <c r="AN290" s="11" t="b">
        <v>0</v>
      </c>
      <c r="AO290" s="11" t="b">
        <v>0</v>
      </c>
      <c r="AP290" s="11" t="b">
        <v>0</v>
      </c>
      <c r="AQ290" s="11" t="s">
        <v>84</v>
      </c>
      <c r="AR290" s="11" t="b">
        <v>0</v>
      </c>
      <c r="AS290" s="11" t="s">
        <v>710</v>
      </c>
      <c r="AT290" s="11" t="s">
        <v>78</v>
      </c>
      <c r="AU290" s="11" t="s">
        <v>78</v>
      </c>
      <c r="AV290" s="12">
        <v>45085</v>
      </c>
      <c r="AW290" s="11" t="s">
        <v>85</v>
      </c>
      <c r="AX290" s="11" t="s">
        <v>86</v>
      </c>
      <c r="AY290" s="11" t="s">
        <v>87</v>
      </c>
      <c r="AZ290" s="11" t="b">
        <v>0</v>
      </c>
      <c r="BA290" s="11">
        <v>0</v>
      </c>
      <c r="BB290" s="11">
        <v>0</v>
      </c>
      <c r="BC290" s="28"/>
      <c r="BD290" s="11">
        <v>0</v>
      </c>
      <c r="BE290" s="28"/>
      <c r="BF290" s="54">
        <v>0</v>
      </c>
      <c r="BG290" s="28">
        <v>0</v>
      </c>
      <c r="BH290" s="28">
        <v>190.37</v>
      </c>
      <c r="BI290" s="28">
        <v>190.37</v>
      </c>
      <c r="BJ290" s="28">
        <v>218.52</v>
      </c>
      <c r="BK290" s="30">
        <f t="shared" si="15"/>
        <v>0</v>
      </c>
      <c r="BL290" s="62">
        <f t="shared" si="16"/>
        <v>0</v>
      </c>
      <c r="BM290" s="28">
        <v>62.82</v>
      </c>
      <c r="BN290" s="13">
        <v>0</v>
      </c>
      <c r="BO290" s="11" t="s">
        <v>6372</v>
      </c>
      <c r="BP290" s="11" t="s">
        <v>6373</v>
      </c>
      <c r="BQ290" s="11" t="s">
        <v>4101</v>
      </c>
      <c r="BR290" s="11" t="s">
        <v>504</v>
      </c>
      <c r="BS290" s="11" t="s">
        <v>4120</v>
      </c>
      <c r="BT290" s="11" t="s">
        <v>4110</v>
      </c>
      <c r="BU290" s="11" t="s">
        <v>6374</v>
      </c>
      <c r="BV290" s="11" t="s">
        <v>6375</v>
      </c>
      <c r="BW290" s="11" t="s">
        <v>6376</v>
      </c>
      <c r="BX290" s="11" t="s">
        <v>4138</v>
      </c>
      <c r="BY290" s="11">
        <v>0</v>
      </c>
      <c r="BZ290" s="11">
        <v>0</v>
      </c>
      <c r="CA290" s="11">
        <v>0</v>
      </c>
      <c r="CB290" s="11">
        <v>0</v>
      </c>
      <c r="CC290" s="11">
        <v>0</v>
      </c>
      <c r="CD290" s="13">
        <v>0</v>
      </c>
    </row>
    <row r="291" spans="1:82" hidden="1" x14ac:dyDescent="0.25">
      <c r="A291" s="73" t="s">
        <v>1189</v>
      </c>
      <c r="B291" s="7" t="s">
        <v>1174</v>
      </c>
      <c r="C291" s="7" t="s">
        <v>1175</v>
      </c>
      <c r="D291" s="7" t="s">
        <v>1190</v>
      </c>
      <c r="E291" s="7" t="s">
        <v>1191</v>
      </c>
      <c r="F291" s="7" t="s">
        <v>64</v>
      </c>
      <c r="G291" s="7" t="s">
        <v>1191</v>
      </c>
      <c r="H291" s="7" t="s">
        <v>281</v>
      </c>
      <c r="I291" s="7" t="s">
        <v>1176</v>
      </c>
      <c r="J291" s="7" t="s">
        <v>1177</v>
      </c>
      <c r="K291" s="7">
        <v>232.2</v>
      </c>
      <c r="L291" s="7" t="s">
        <v>67</v>
      </c>
      <c r="M291" s="7" t="s">
        <v>68</v>
      </c>
      <c r="N291" s="7" t="s">
        <v>69</v>
      </c>
      <c r="O291" s="8">
        <v>40909</v>
      </c>
      <c r="P291" s="8">
        <v>45292</v>
      </c>
      <c r="Q291" s="7" t="s">
        <v>70</v>
      </c>
      <c r="R291" s="8">
        <v>45292</v>
      </c>
      <c r="S291" s="7" t="s">
        <v>71</v>
      </c>
      <c r="T291" s="7" t="s">
        <v>104</v>
      </c>
      <c r="U291" s="7" t="s">
        <v>73</v>
      </c>
      <c r="V291" s="7" t="s">
        <v>73</v>
      </c>
      <c r="W291" s="7" t="s">
        <v>74</v>
      </c>
      <c r="X291" s="7" t="s">
        <v>106</v>
      </c>
      <c r="Y291" s="7" t="s">
        <v>1178</v>
      </c>
      <c r="Z291" s="7" t="s">
        <v>1192</v>
      </c>
      <c r="AA291" s="7" t="s">
        <v>78</v>
      </c>
      <c r="AB291" s="8"/>
      <c r="AC291" s="8"/>
      <c r="AD291" s="7"/>
      <c r="AE291" s="7" t="s">
        <v>78</v>
      </c>
      <c r="AF291" s="7" t="s">
        <v>78</v>
      </c>
      <c r="AG291" s="8"/>
      <c r="AH291" s="7" t="s">
        <v>1193</v>
      </c>
      <c r="AI291" s="7" t="s">
        <v>78</v>
      </c>
      <c r="AJ291" s="7" t="b">
        <v>0</v>
      </c>
      <c r="AK291" s="7" t="s">
        <v>1194</v>
      </c>
      <c r="AL291" s="7" t="b">
        <v>0</v>
      </c>
      <c r="AM291" s="7" t="b">
        <v>0</v>
      </c>
      <c r="AN291" s="7" t="b">
        <v>0</v>
      </c>
      <c r="AO291" s="7" t="b">
        <v>0</v>
      </c>
      <c r="AP291" s="7" t="b">
        <v>0</v>
      </c>
      <c r="AQ291" s="7" t="s">
        <v>84</v>
      </c>
      <c r="AR291" s="7" t="b">
        <v>0</v>
      </c>
      <c r="AS291" s="7" t="s">
        <v>1182</v>
      </c>
      <c r="AT291" s="7" t="s">
        <v>78</v>
      </c>
      <c r="AU291" s="7" t="s">
        <v>78</v>
      </c>
      <c r="AV291" s="8">
        <v>40941</v>
      </c>
      <c r="AW291" s="7" t="s">
        <v>85</v>
      </c>
      <c r="AX291" s="7" t="s">
        <v>86</v>
      </c>
      <c r="AY291" s="7" t="s">
        <v>87</v>
      </c>
      <c r="AZ291" s="7" t="b">
        <v>0</v>
      </c>
      <c r="BA291" s="7">
        <v>0</v>
      </c>
      <c r="BB291" s="7">
        <v>0</v>
      </c>
      <c r="BC291" s="33"/>
      <c r="BD291" s="7">
        <v>0</v>
      </c>
      <c r="BE291" s="33"/>
      <c r="BF291" s="55">
        <v>0</v>
      </c>
      <c r="BG291" s="33">
        <v>0</v>
      </c>
      <c r="BH291" s="33">
        <v>232.2</v>
      </c>
      <c r="BI291" s="33">
        <v>232.2</v>
      </c>
      <c r="BJ291" s="33">
        <v>243.84</v>
      </c>
      <c r="BK291" s="30">
        <f t="shared" si="15"/>
        <v>0</v>
      </c>
      <c r="BL291" s="62">
        <f t="shared" si="16"/>
        <v>0</v>
      </c>
      <c r="BM291" s="33">
        <v>52.24</v>
      </c>
      <c r="BN291" s="9">
        <v>0</v>
      </c>
      <c r="BO291" s="11" t="s">
        <v>4423</v>
      </c>
      <c r="BP291" s="11" t="s">
        <v>4424</v>
      </c>
      <c r="BQ291" s="11" t="s">
        <v>4101</v>
      </c>
      <c r="BR291" s="11" t="s">
        <v>504</v>
      </c>
      <c r="BS291" s="11" t="s">
        <v>4120</v>
      </c>
      <c r="BT291" s="11" t="s">
        <v>4110</v>
      </c>
      <c r="BU291" s="11" t="s">
        <v>78</v>
      </c>
      <c r="BV291" s="11" t="s">
        <v>78</v>
      </c>
      <c r="BW291" s="11" t="s">
        <v>4425</v>
      </c>
      <c r="BX291" s="11" t="s">
        <v>4138</v>
      </c>
      <c r="BY291" s="11">
        <v>0</v>
      </c>
      <c r="BZ291" s="11">
        <v>0</v>
      </c>
      <c r="CA291" s="11">
        <v>0</v>
      </c>
      <c r="CB291" s="11">
        <v>0</v>
      </c>
      <c r="CC291" s="11">
        <v>0</v>
      </c>
      <c r="CD291" s="13">
        <v>0</v>
      </c>
    </row>
    <row r="292" spans="1:82" hidden="1" x14ac:dyDescent="0.25">
      <c r="A292" s="73" t="s">
        <v>1195</v>
      </c>
      <c r="B292" s="7" t="s">
        <v>1174</v>
      </c>
      <c r="C292" s="7" t="s">
        <v>1175</v>
      </c>
      <c r="D292" s="7" t="s">
        <v>1191</v>
      </c>
      <c r="E292" s="7" t="s">
        <v>1191</v>
      </c>
      <c r="F292" s="7" t="s">
        <v>64</v>
      </c>
      <c r="G292" s="7" t="s">
        <v>1191</v>
      </c>
      <c r="H292" s="7" t="s">
        <v>281</v>
      </c>
      <c r="I292" s="7" t="s">
        <v>1176</v>
      </c>
      <c r="J292" s="7" t="s">
        <v>1177</v>
      </c>
      <c r="K292" s="7">
        <v>441</v>
      </c>
      <c r="L292" s="7" t="s">
        <v>67</v>
      </c>
      <c r="M292" s="7" t="s">
        <v>68</v>
      </c>
      <c r="N292" s="7" t="s">
        <v>69</v>
      </c>
      <c r="O292" s="8">
        <v>40909</v>
      </c>
      <c r="P292" s="8">
        <v>45292</v>
      </c>
      <c r="Q292" s="7" t="s">
        <v>70</v>
      </c>
      <c r="R292" s="8">
        <v>45292</v>
      </c>
      <c r="S292" s="7" t="s">
        <v>71</v>
      </c>
      <c r="T292" s="7" t="s">
        <v>104</v>
      </c>
      <c r="U292" s="7" t="s">
        <v>73</v>
      </c>
      <c r="V292" s="7" t="s">
        <v>73</v>
      </c>
      <c r="W292" s="7" t="s">
        <v>74</v>
      </c>
      <c r="X292" s="7" t="s">
        <v>106</v>
      </c>
      <c r="Y292" s="7" t="s">
        <v>1178</v>
      </c>
      <c r="Z292" s="7" t="s">
        <v>1196</v>
      </c>
      <c r="AA292" s="7" t="s">
        <v>78</v>
      </c>
      <c r="AB292" s="8"/>
      <c r="AC292" s="8"/>
      <c r="AD292" s="7"/>
      <c r="AE292" s="7" t="s">
        <v>78</v>
      </c>
      <c r="AF292" s="7" t="s">
        <v>78</v>
      </c>
      <c r="AG292" s="8"/>
      <c r="AH292" s="7" t="s">
        <v>1197</v>
      </c>
      <c r="AI292" s="7" t="s">
        <v>78</v>
      </c>
      <c r="AJ292" s="7" t="b">
        <v>0</v>
      </c>
      <c r="AK292" s="7" t="s">
        <v>1198</v>
      </c>
      <c r="AL292" s="7" t="b">
        <v>0</v>
      </c>
      <c r="AM292" s="7" t="b">
        <v>0</v>
      </c>
      <c r="AN292" s="7" t="b">
        <v>0</v>
      </c>
      <c r="AO292" s="7" t="b">
        <v>0</v>
      </c>
      <c r="AP292" s="7" t="b">
        <v>0</v>
      </c>
      <c r="AQ292" s="7" t="s">
        <v>84</v>
      </c>
      <c r="AR292" s="7" t="b">
        <v>0</v>
      </c>
      <c r="AS292" s="7" t="s">
        <v>1182</v>
      </c>
      <c r="AT292" s="7" t="s">
        <v>78</v>
      </c>
      <c r="AU292" s="7" t="s">
        <v>78</v>
      </c>
      <c r="AV292" s="8">
        <v>40941</v>
      </c>
      <c r="AW292" s="7" t="s">
        <v>85</v>
      </c>
      <c r="AX292" s="7" t="s">
        <v>86</v>
      </c>
      <c r="AY292" s="7" t="s">
        <v>87</v>
      </c>
      <c r="AZ292" s="7" t="b">
        <v>0</v>
      </c>
      <c r="BA292" s="7">
        <v>0</v>
      </c>
      <c r="BB292" s="7">
        <v>0</v>
      </c>
      <c r="BC292" s="33"/>
      <c r="BD292" s="7">
        <v>0</v>
      </c>
      <c r="BE292" s="33"/>
      <c r="BF292" s="55">
        <v>0</v>
      </c>
      <c r="BG292" s="33">
        <v>0</v>
      </c>
      <c r="BH292" s="33">
        <v>441</v>
      </c>
      <c r="BI292" s="33">
        <v>441</v>
      </c>
      <c r="BJ292" s="33">
        <v>452.64</v>
      </c>
      <c r="BK292" s="30">
        <f t="shared" si="15"/>
        <v>0</v>
      </c>
      <c r="BL292" s="62">
        <f t="shared" si="16"/>
        <v>0</v>
      </c>
      <c r="BM292" s="33">
        <v>99.22</v>
      </c>
      <c r="BN292" s="9">
        <v>0</v>
      </c>
      <c r="BO292" s="7" t="s">
        <v>4426</v>
      </c>
      <c r="BP292" s="7" t="s">
        <v>4424</v>
      </c>
      <c r="BQ292" s="7" t="s">
        <v>4101</v>
      </c>
      <c r="BR292" s="7" t="s">
        <v>504</v>
      </c>
      <c r="BS292" s="7" t="s">
        <v>4120</v>
      </c>
      <c r="BT292" s="7" t="s">
        <v>4427</v>
      </c>
      <c r="BU292" s="7" t="s">
        <v>4428</v>
      </c>
      <c r="BV292" s="7" t="s">
        <v>4429</v>
      </c>
      <c r="BW292" s="7" t="s">
        <v>4425</v>
      </c>
      <c r="BX292" s="7" t="s">
        <v>4138</v>
      </c>
      <c r="BY292" s="7">
        <v>0</v>
      </c>
      <c r="BZ292" s="7">
        <v>0</v>
      </c>
      <c r="CA292" s="7">
        <v>0</v>
      </c>
      <c r="CB292" s="7">
        <v>0</v>
      </c>
      <c r="CC292" s="7">
        <v>0</v>
      </c>
      <c r="CD292" s="9">
        <v>0</v>
      </c>
    </row>
    <row r="293" spans="1:82" hidden="1" x14ac:dyDescent="0.25">
      <c r="A293" s="72" t="s">
        <v>2818</v>
      </c>
      <c r="B293" s="11" t="s">
        <v>1395</v>
      </c>
      <c r="C293" s="11" t="s">
        <v>1396</v>
      </c>
      <c r="D293" s="11" t="s">
        <v>652</v>
      </c>
      <c r="E293" s="11" t="s">
        <v>653</v>
      </c>
      <c r="F293" s="11" t="s">
        <v>64</v>
      </c>
      <c r="G293" s="11" t="s">
        <v>653</v>
      </c>
      <c r="H293" s="11" t="s">
        <v>2330</v>
      </c>
      <c r="I293" s="11" t="s">
        <v>1397</v>
      </c>
      <c r="J293" s="11" t="s">
        <v>2691</v>
      </c>
      <c r="K293" s="11">
        <v>219.04</v>
      </c>
      <c r="L293" s="11" t="s">
        <v>67</v>
      </c>
      <c r="M293" s="11" t="s">
        <v>68</v>
      </c>
      <c r="N293" s="11" t="s">
        <v>69</v>
      </c>
      <c r="O293" s="12">
        <v>43124.398726851854</v>
      </c>
      <c r="P293" s="12">
        <v>45315.539710648147</v>
      </c>
      <c r="Q293" s="11" t="s">
        <v>70</v>
      </c>
      <c r="R293" s="12">
        <v>45315</v>
      </c>
      <c r="S293" s="11" t="s">
        <v>71</v>
      </c>
      <c r="T293" s="11" t="s">
        <v>104</v>
      </c>
      <c r="U293" s="11" t="s">
        <v>73</v>
      </c>
      <c r="V293" s="11" t="s">
        <v>73</v>
      </c>
      <c r="W293" s="11" t="s">
        <v>287</v>
      </c>
      <c r="X293" s="11" t="s">
        <v>106</v>
      </c>
      <c r="Y293" s="11" t="s">
        <v>1398</v>
      </c>
      <c r="Z293" s="11" t="s">
        <v>2819</v>
      </c>
      <c r="AA293" s="11" t="s">
        <v>78</v>
      </c>
      <c r="AB293" s="12"/>
      <c r="AC293" s="12"/>
      <c r="AD293" s="11"/>
      <c r="AE293" s="11" t="s">
        <v>78</v>
      </c>
      <c r="AF293" s="11" t="s">
        <v>78</v>
      </c>
      <c r="AG293" s="12"/>
      <c r="AH293" s="11" t="s">
        <v>78</v>
      </c>
      <c r="AI293" s="11" t="s">
        <v>78</v>
      </c>
      <c r="AJ293" s="11" t="b">
        <v>0</v>
      </c>
      <c r="AK293" s="11" t="s">
        <v>2820</v>
      </c>
      <c r="AL293" s="11" t="b">
        <v>0</v>
      </c>
      <c r="AM293" s="11" t="b">
        <v>0</v>
      </c>
      <c r="AN293" s="11" t="b">
        <v>0</v>
      </c>
      <c r="AO293" s="11" t="b">
        <v>0</v>
      </c>
      <c r="AP293" s="11" t="b">
        <v>0</v>
      </c>
      <c r="AQ293" s="11" t="s">
        <v>84</v>
      </c>
      <c r="AR293" s="11" t="b">
        <v>0</v>
      </c>
      <c r="AS293" s="11" t="s">
        <v>1700</v>
      </c>
      <c r="AT293" s="11" t="s">
        <v>78</v>
      </c>
      <c r="AU293" s="11" t="s">
        <v>78</v>
      </c>
      <c r="AV293" s="12">
        <v>43133</v>
      </c>
      <c r="AW293" s="11" t="s">
        <v>85</v>
      </c>
      <c r="AX293" s="11" t="s">
        <v>86</v>
      </c>
      <c r="AY293" s="11" t="s">
        <v>87</v>
      </c>
      <c r="AZ293" s="11" t="b">
        <v>0</v>
      </c>
      <c r="BA293" s="11">
        <v>2</v>
      </c>
      <c r="BB293" s="11">
        <v>2</v>
      </c>
      <c r="BC293" s="28">
        <v>1373.24</v>
      </c>
      <c r="BD293" s="11">
        <v>0</v>
      </c>
      <c r="BE293" s="28"/>
      <c r="BF293" s="54">
        <v>0</v>
      </c>
      <c r="BG293" s="28">
        <v>0</v>
      </c>
      <c r="BH293" s="28">
        <v>219.04</v>
      </c>
      <c r="BI293" s="28">
        <v>219.04</v>
      </c>
      <c r="BJ293" s="28">
        <v>257.81</v>
      </c>
      <c r="BK293" s="30">
        <f t="shared" si="15"/>
        <v>0</v>
      </c>
      <c r="BL293" s="62">
        <f t="shared" si="16"/>
        <v>0</v>
      </c>
      <c r="BM293" s="28">
        <v>54.76</v>
      </c>
      <c r="BN293" s="13">
        <v>0</v>
      </c>
      <c r="BO293" s="7" t="s">
        <v>4358</v>
      </c>
      <c r="BP293" s="7" t="s">
        <v>4359</v>
      </c>
      <c r="BQ293" s="7" t="s">
        <v>4167</v>
      </c>
      <c r="BR293" s="7" t="s">
        <v>4360</v>
      </c>
      <c r="BS293" s="7" t="s">
        <v>4361</v>
      </c>
      <c r="BT293" s="7" t="s">
        <v>4110</v>
      </c>
      <c r="BU293" s="7" t="s">
        <v>4362</v>
      </c>
      <c r="BV293" s="7" t="s">
        <v>4363</v>
      </c>
      <c r="BW293" s="7" t="s">
        <v>5644</v>
      </c>
      <c r="BX293" s="7" t="s">
        <v>4130</v>
      </c>
      <c r="BY293" s="7">
        <v>0</v>
      </c>
      <c r="BZ293" s="7">
        <v>0</v>
      </c>
      <c r="CA293" s="7">
        <v>0</v>
      </c>
      <c r="CB293" s="7">
        <v>0</v>
      </c>
      <c r="CC293" s="7">
        <v>0</v>
      </c>
      <c r="CD293" s="9">
        <v>0</v>
      </c>
    </row>
    <row r="294" spans="1:82" hidden="1" x14ac:dyDescent="0.25">
      <c r="A294" s="73" t="s">
        <v>1154</v>
      </c>
      <c r="B294" s="7" t="s">
        <v>234</v>
      </c>
      <c r="C294" s="7" t="s">
        <v>235</v>
      </c>
      <c r="D294" s="7" t="s">
        <v>652</v>
      </c>
      <c r="E294" s="7" t="s">
        <v>653</v>
      </c>
      <c r="F294" s="7" t="s">
        <v>64</v>
      </c>
      <c r="G294" s="7" t="s">
        <v>653</v>
      </c>
      <c r="H294" s="7" t="s">
        <v>456</v>
      </c>
      <c r="I294" s="7" t="s">
        <v>237</v>
      </c>
      <c r="J294" s="7"/>
      <c r="K294" s="7">
        <v>127.61</v>
      </c>
      <c r="L294" s="7" t="s">
        <v>67</v>
      </c>
      <c r="M294" s="7" t="s">
        <v>68</v>
      </c>
      <c r="N294" s="7" t="s">
        <v>69</v>
      </c>
      <c r="O294" s="8">
        <v>44348.712337962963</v>
      </c>
      <c r="P294" s="8">
        <v>45444.535324074073</v>
      </c>
      <c r="Q294" s="7" t="s">
        <v>70</v>
      </c>
      <c r="R294" s="8">
        <v>45444</v>
      </c>
      <c r="S294" s="7" t="s">
        <v>91</v>
      </c>
      <c r="T294" s="7" t="s">
        <v>104</v>
      </c>
      <c r="U294" s="7" t="s">
        <v>73</v>
      </c>
      <c r="V294" s="7" t="s">
        <v>73</v>
      </c>
      <c r="W294" s="7" t="s">
        <v>287</v>
      </c>
      <c r="X294" s="7" t="s">
        <v>75</v>
      </c>
      <c r="Y294" s="7" t="s">
        <v>1044</v>
      </c>
      <c r="Z294" s="7" t="s">
        <v>1155</v>
      </c>
      <c r="AA294" s="7" t="s">
        <v>78</v>
      </c>
      <c r="AB294" s="8"/>
      <c r="AC294" s="8"/>
      <c r="AD294" s="7"/>
      <c r="AE294" s="7" t="s">
        <v>78</v>
      </c>
      <c r="AF294" s="7" t="s">
        <v>78</v>
      </c>
      <c r="AG294" s="8"/>
      <c r="AH294" s="7" t="s">
        <v>1156</v>
      </c>
      <c r="AI294" s="7" t="s">
        <v>78</v>
      </c>
      <c r="AJ294" s="7" t="b">
        <v>0</v>
      </c>
      <c r="AK294" s="7" t="s">
        <v>1157</v>
      </c>
      <c r="AL294" s="7" t="b">
        <v>0</v>
      </c>
      <c r="AM294" s="7" t="b">
        <v>0</v>
      </c>
      <c r="AN294" s="7" t="b">
        <v>0</v>
      </c>
      <c r="AO294" s="7" t="b">
        <v>0</v>
      </c>
      <c r="AP294" s="7" t="b">
        <v>0</v>
      </c>
      <c r="AQ294" s="7" t="s">
        <v>96</v>
      </c>
      <c r="AR294" s="7" t="b">
        <v>0</v>
      </c>
      <c r="AS294" s="7" t="s">
        <v>78</v>
      </c>
      <c r="AT294" s="7" t="s">
        <v>78</v>
      </c>
      <c r="AU294" s="7" t="s">
        <v>78</v>
      </c>
      <c r="AV294" s="8">
        <v>44308</v>
      </c>
      <c r="AW294" s="7" t="s">
        <v>85</v>
      </c>
      <c r="AX294" s="7" t="s">
        <v>86</v>
      </c>
      <c r="AY294" s="7" t="s">
        <v>87</v>
      </c>
      <c r="AZ294" s="7" t="b">
        <v>0</v>
      </c>
      <c r="BA294" s="7">
        <v>0</v>
      </c>
      <c r="BB294" s="7">
        <v>0</v>
      </c>
      <c r="BC294" s="33"/>
      <c r="BD294" s="7">
        <v>0</v>
      </c>
      <c r="BE294" s="33"/>
      <c r="BF294" s="55">
        <v>0</v>
      </c>
      <c r="BG294" s="33">
        <v>0</v>
      </c>
      <c r="BH294" s="33">
        <v>127.61</v>
      </c>
      <c r="BI294" s="33">
        <v>127.61</v>
      </c>
      <c r="BJ294" s="33">
        <v>140.43</v>
      </c>
      <c r="BK294" s="30">
        <f t="shared" si="15"/>
        <v>0</v>
      </c>
      <c r="BL294" s="62">
        <f t="shared" si="16"/>
        <v>0</v>
      </c>
      <c r="BM294" s="33">
        <v>12.76</v>
      </c>
      <c r="BN294" s="9">
        <v>0</v>
      </c>
      <c r="BO294" s="7" t="s">
        <v>4358</v>
      </c>
      <c r="BP294" s="7" t="s">
        <v>4359</v>
      </c>
      <c r="BQ294" s="7" t="s">
        <v>4167</v>
      </c>
      <c r="BR294" s="7" t="s">
        <v>4360</v>
      </c>
      <c r="BS294" s="7" t="s">
        <v>4361</v>
      </c>
      <c r="BT294" s="7" t="s">
        <v>4110</v>
      </c>
      <c r="BU294" s="7" t="s">
        <v>4362</v>
      </c>
      <c r="BV294" s="7" t="s">
        <v>4363</v>
      </c>
      <c r="BW294" s="7" t="s">
        <v>5644</v>
      </c>
      <c r="BX294" s="7" t="s">
        <v>4130</v>
      </c>
      <c r="BY294" s="7">
        <v>0</v>
      </c>
      <c r="BZ294" s="7">
        <v>0</v>
      </c>
      <c r="CA294" s="7">
        <v>0</v>
      </c>
      <c r="CB294" s="7">
        <v>0</v>
      </c>
      <c r="CC294" s="7">
        <v>0</v>
      </c>
      <c r="CD294" s="9">
        <v>0</v>
      </c>
    </row>
    <row r="295" spans="1:82" hidden="1" x14ac:dyDescent="0.25">
      <c r="A295" s="72" t="s">
        <v>651</v>
      </c>
      <c r="B295" s="11" t="s">
        <v>61</v>
      </c>
      <c r="C295" s="11" t="s">
        <v>62</v>
      </c>
      <c r="D295" s="11" t="s">
        <v>652</v>
      </c>
      <c r="E295" s="11" t="s">
        <v>653</v>
      </c>
      <c r="F295" s="11" t="s">
        <v>64</v>
      </c>
      <c r="G295" s="11" t="s">
        <v>653</v>
      </c>
      <c r="H295" s="11" t="s">
        <v>281</v>
      </c>
      <c r="I295" s="11" t="s">
        <v>66</v>
      </c>
      <c r="J295" s="11" t="s">
        <v>282</v>
      </c>
      <c r="K295" s="11">
        <v>268.36</v>
      </c>
      <c r="L295" s="11" t="s">
        <v>67</v>
      </c>
      <c r="M295" s="11" t="s">
        <v>68</v>
      </c>
      <c r="N295" s="11" t="s">
        <v>69</v>
      </c>
      <c r="O295" s="12">
        <v>44475.497013888889</v>
      </c>
      <c r="P295" s="12">
        <v>45571.412048611113</v>
      </c>
      <c r="Q295" s="11" t="s">
        <v>70</v>
      </c>
      <c r="R295" s="12">
        <v>45571</v>
      </c>
      <c r="S295" s="11" t="s">
        <v>71</v>
      </c>
      <c r="T295" s="11" t="s">
        <v>104</v>
      </c>
      <c r="U295" s="11" t="s">
        <v>73</v>
      </c>
      <c r="V295" s="11" t="s">
        <v>73</v>
      </c>
      <c r="W295" s="11" t="s">
        <v>287</v>
      </c>
      <c r="X295" s="11" t="s">
        <v>75</v>
      </c>
      <c r="Y295" s="11" t="s">
        <v>122</v>
      </c>
      <c r="Z295" s="11" t="s">
        <v>654</v>
      </c>
      <c r="AA295" s="11" t="s">
        <v>78</v>
      </c>
      <c r="AB295" s="12"/>
      <c r="AC295" s="12"/>
      <c r="AD295" s="11"/>
      <c r="AE295" s="11" t="s">
        <v>78</v>
      </c>
      <c r="AF295" s="11" t="s">
        <v>78</v>
      </c>
      <c r="AG295" s="12"/>
      <c r="AH295" s="11" t="s">
        <v>655</v>
      </c>
      <c r="AI295" s="11" t="s">
        <v>78</v>
      </c>
      <c r="AJ295" s="11" t="b">
        <v>0</v>
      </c>
      <c r="AK295" s="11" t="s">
        <v>656</v>
      </c>
      <c r="AL295" s="11" t="b">
        <v>0</v>
      </c>
      <c r="AM295" s="11" t="b">
        <v>0</v>
      </c>
      <c r="AN295" s="11" t="b">
        <v>0</v>
      </c>
      <c r="AO295" s="11" t="b">
        <v>0</v>
      </c>
      <c r="AP295" s="11" t="b">
        <v>0</v>
      </c>
      <c r="AQ295" s="11" t="s">
        <v>84</v>
      </c>
      <c r="AR295" s="11" t="b">
        <v>0</v>
      </c>
      <c r="AS295" s="11" t="s">
        <v>317</v>
      </c>
      <c r="AT295" s="11" t="s">
        <v>78</v>
      </c>
      <c r="AU295" s="11" t="s">
        <v>78</v>
      </c>
      <c r="AV295" s="12">
        <v>44475</v>
      </c>
      <c r="AW295" s="11" t="s">
        <v>85</v>
      </c>
      <c r="AX295" s="11" t="s">
        <v>86</v>
      </c>
      <c r="AY295" s="11" t="s">
        <v>87</v>
      </c>
      <c r="AZ295" s="11" t="b">
        <v>0</v>
      </c>
      <c r="BA295" s="11">
        <v>0</v>
      </c>
      <c r="BB295" s="11">
        <v>0</v>
      </c>
      <c r="BC295" s="28"/>
      <c r="BD295" s="11">
        <v>0</v>
      </c>
      <c r="BE295" s="28"/>
      <c r="BF295" s="54">
        <v>0</v>
      </c>
      <c r="BG295" s="28">
        <v>0</v>
      </c>
      <c r="BH295" s="28">
        <v>268.36</v>
      </c>
      <c r="BI295" s="28">
        <v>268.36</v>
      </c>
      <c r="BJ295" s="28">
        <v>295.33999999999997</v>
      </c>
      <c r="BK295" s="30">
        <f t="shared" si="15"/>
        <v>0</v>
      </c>
      <c r="BL295" s="62">
        <f t="shared" si="16"/>
        <v>0</v>
      </c>
      <c r="BM295" s="28">
        <v>38.909999999999997</v>
      </c>
      <c r="BN295" s="13">
        <v>0</v>
      </c>
      <c r="BO295" s="11" t="s">
        <v>4358</v>
      </c>
      <c r="BP295" s="11" t="s">
        <v>4359</v>
      </c>
      <c r="BQ295" s="11" t="s">
        <v>4167</v>
      </c>
      <c r="BR295" s="11" t="s">
        <v>4360</v>
      </c>
      <c r="BS295" s="11" t="s">
        <v>4361</v>
      </c>
      <c r="BT295" s="11" t="s">
        <v>4110</v>
      </c>
      <c r="BU295" s="11" t="s">
        <v>4362</v>
      </c>
      <c r="BV295" s="11" t="s">
        <v>4363</v>
      </c>
      <c r="BW295" s="11" t="s">
        <v>5644</v>
      </c>
      <c r="BX295" s="11" t="s">
        <v>4130</v>
      </c>
      <c r="BY295" s="11">
        <v>0</v>
      </c>
      <c r="BZ295" s="11">
        <v>0</v>
      </c>
      <c r="CA295" s="11">
        <v>0</v>
      </c>
      <c r="CB295" s="11">
        <v>0</v>
      </c>
      <c r="CC295" s="11">
        <v>0</v>
      </c>
      <c r="CD295" s="13">
        <v>0</v>
      </c>
    </row>
    <row r="296" spans="1:82" hidden="1" x14ac:dyDescent="0.25">
      <c r="A296" s="72" t="s">
        <v>1590</v>
      </c>
      <c r="B296" s="11" t="s">
        <v>1395</v>
      </c>
      <c r="C296" s="11" t="s">
        <v>1396</v>
      </c>
      <c r="D296" s="11" t="s">
        <v>1591</v>
      </c>
      <c r="E296" s="11" t="s">
        <v>1591</v>
      </c>
      <c r="F296" s="11" t="s">
        <v>64</v>
      </c>
      <c r="G296" s="11" t="s">
        <v>1591</v>
      </c>
      <c r="H296" s="11" t="s">
        <v>281</v>
      </c>
      <c r="I296" s="11" t="s">
        <v>1397</v>
      </c>
      <c r="J296" s="11" t="s">
        <v>1406</v>
      </c>
      <c r="K296" s="11">
        <v>283.05</v>
      </c>
      <c r="L296" s="11" t="s">
        <v>67</v>
      </c>
      <c r="M296" s="11" t="s">
        <v>68</v>
      </c>
      <c r="N296" s="11" t="s">
        <v>69</v>
      </c>
      <c r="O296" s="12">
        <v>42209</v>
      </c>
      <c r="P296" s="12">
        <v>45497.514999999999</v>
      </c>
      <c r="Q296" s="11" t="s">
        <v>70</v>
      </c>
      <c r="R296" s="12">
        <v>45497</v>
      </c>
      <c r="S296" s="11" t="s">
        <v>71</v>
      </c>
      <c r="T296" s="11" t="s">
        <v>104</v>
      </c>
      <c r="U296" s="11" t="s">
        <v>73</v>
      </c>
      <c r="V296" s="11" t="s">
        <v>73</v>
      </c>
      <c r="W296" s="11" t="s">
        <v>74</v>
      </c>
      <c r="X296" s="11" t="s">
        <v>106</v>
      </c>
      <c r="Y296" s="11" t="s">
        <v>1398</v>
      </c>
      <c r="Z296" s="11" t="s">
        <v>1592</v>
      </c>
      <c r="AA296" s="11" t="s">
        <v>78</v>
      </c>
      <c r="AB296" s="12"/>
      <c r="AC296" s="12"/>
      <c r="AD296" s="11"/>
      <c r="AE296" s="11" t="s">
        <v>78</v>
      </c>
      <c r="AF296" s="11" t="s">
        <v>78</v>
      </c>
      <c r="AG296" s="12"/>
      <c r="AH296" s="11" t="s">
        <v>1593</v>
      </c>
      <c r="AI296" s="11" t="s">
        <v>78</v>
      </c>
      <c r="AJ296" s="11" t="b">
        <v>0</v>
      </c>
      <c r="AK296" s="11" t="s">
        <v>1594</v>
      </c>
      <c r="AL296" s="11" t="b">
        <v>0</v>
      </c>
      <c r="AM296" s="11" t="b">
        <v>0</v>
      </c>
      <c r="AN296" s="11" t="b">
        <v>0</v>
      </c>
      <c r="AO296" s="11" t="b">
        <v>0</v>
      </c>
      <c r="AP296" s="11" t="b">
        <v>0</v>
      </c>
      <c r="AQ296" s="11" t="s">
        <v>84</v>
      </c>
      <c r="AR296" s="11" t="b">
        <v>0</v>
      </c>
      <c r="AS296" s="11" t="s">
        <v>78</v>
      </c>
      <c r="AT296" s="11" t="s">
        <v>78</v>
      </c>
      <c r="AU296" s="11" t="s">
        <v>78</v>
      </c>
      <c r="AV296" s="12">
        <v>42206</v>
      </c>
      <c r="AW296" s="11" t="s">
        <v>85</v>
      </c>
      <c r="AX296" s="11" t="s">
        <v>86</v>
      </c>
      <c r="AY296" s="11" t="s">
        <v>87</v>
      </c>
      <c r="AZ296" s="11" t="b">
        <v>0</v>
      </c>
      <c r="BA296" s="11">
        <v>1</v>
      </c>
      <c r="BB296" s="11">
        <v>1</v>
      </c>
      <c r="BC296" s="28">
        <v>532.80999999999995</v>
      </c>
      <c r="BD296" s="11">
        <v>0</v>
      </c>
      <c r="BE296" s="28"/>
      <c r="BF296" s="54">
        <v>0</v>
      </c>
      <c r="BG296" s="28">
        <v>0</v>
      </c>
      <c r="BH296" s="28">
        <v>283.05</v>
      </c>
      <c r="BI296" s="28">
        <v>283.05</v>
      </c>
      <c r="BJ296" s="28">
        <v>319.02</v>
      </c>
      <c r="BK296" s="30">
        <f t="shared" si="15"/>
        <v>0</v>
      </c>
      <c r="BL296" s="62">
        <f t="shared" si="16"/>
        <v>0</v>
      </c>
      <c r="BM296" s="28">
        <v>77.84</v>
      </c>
      <c r="BN296" s="13">
        <v>0</v>
      </c>
      <c r="BO296" s="11" t="s">
        <v>5200</v>
      </c>
      <c r="BP296" s="11" t="s">
        <v>5201</v>
      </c>
      <c r="BQ296" s="11" t="s">
        <v>4274</v>
      </c>
      <c r="BR296" s="11" t="s">
        <v>5042</v>
      </c>
      <c r="BS296" s="11" t="s">
        <v>5202</v>
      </c>
      <c r="BT296" s="11" t="s">
        <v>5203</v>
      </c>
      <c r="BU296" s="11" t="s">
        <v>78</v>
      </c>
      <c r="BV296" s="11" t="s">
        <v>5204</v>
      </c>
      <c r="BW296" s="11" t="s">
        <v>5205</v>
      </c>
      <c r="BX296" s="11" t="s">
        <v>4106</v>
      </c>
      <c r="BY296" s="11">
        <v>0</v>
      </c>
      <c r="BZ296" s="11">
        <v>0</v>
      </c>
      <c r="CA296" s="11">
        <v>0</v>
      </c>
      <c r="CB296" s="11">
        <v>0</v>
      </c>
      <c r="CC296" s="11">
        <v>0</v>
      </c>
      <c r="CD296" s="13">
        <v>0</v>
      </c>
    </row>
    <row r="297" spans="1:82" hidden="1" x14ac:dyDescent="0.25">
      <c r="A297" s="73" t="s">
        <v>1936</v>
      </c>
      <c r="B297" s="7" t="s">
        <v>1395</v>
      </c>
      <c r="C297" s="7" t="s">
        <v>1396</v>
      </c>
      <c r="D297" s="7" t="s">
        <v>1591</v>
      </c>
      <c r="E297" s="7" t="s">
        <v>1591</v>
      </c>
      <c r="F297" s="7" t="s">
        <v>64</v>
      </c>
      <c r="G297" s="7" t="s">
        <v>1591</v>
      </c>
      <c r="H297" s="7" t="s">
        <v>281</v>
      </c>
      <c r="I297" s="7" t="s">
        <v>1397</v>
      </c>
      <c r="J297" s="7" t="s">
        <v>1406</v>
      </c>
      <c r="K297" s="7">
        <v>171.62</v>
      </c>
      <c r="L297" s="7" t="s">
        <v>67</v>
      </c>
      <c r="M297" s="7" t="s">
        <v>68</v>
      </c>
      <c r="N297" s="7" t="s">
        <v>69</v>
      </c>
      <c r="O297" s="8">
        <v>44743.417118055557</v>
      </c>
      <c r="P297" s="8">
        <v>45474.417118055557</v>
      </c>
      <c r="Q297" s="7" t="s">
        <v>70</v>
      </c>
      <c r="R297" s="8">
        <v>45474</v>
      </c>
      <c r="S297" s="7" t="s">
        <v>71</v>
      </c>
      <c r="T297" s="7" t="s">
        <v>104</v>
      </c>
      <c r="U297" s="7" t="s">
        <v>73</v>
      </c>
      <c r="V297" s="7" t="s">
        <v>73</v>
      </c>
      <c r="W297" s="7" t="s">
        <v>74</v>
      </c>
      <c r="X297" s="7" t="s">
        <v>106</v>
      </c>
      <c r="Y297" s="7" t="s">
        <v>1643</v>
      </c>
      <c r="Z297" s="7" t="s">
        <v>1937</v>
      </c>
      <c r="AA297" s="7" t="s">
        <v>1938</v>
      </c>
      <c r="AB297" s="8"/>
      <c r="AC297" s="8"/>
      <c r="AD297" s="7"/>
      <c r="AE297" s="7" t="s">
        <v>78</v>
      </c>
      <c r="AF297" s="7" t="s">
        <v>78</v>
      </c>
      <c r="AG297" s="8"/>
      <c r="AH297" s="7" t="s">
        <v>78</v>
      </c>
      <c r="AI297" s="7" t="s">
        <v>78</v>
      </c>
      <c r="AJ297" s="7" t="b">
        <v>0</v>
      </c>
      <c r="AK297" s="7" t="s">
        <v>1939</v>
      </c>
      <c r="AL297" s="7" t="b">
        <v>0</v>
      </c>
      <c r="AM297" s="7" t="b">
        <v>0</v>
      </c>
      <c r="AN297" s="7" t="b">
        <v>0</v>
      </c>
      <c r="AO297" s="7" t="b">
        <v>0</v>
      </c>
      <c r="AP297" s="7" t="b">
        <v>0</v>
      </c>
      <c r="AQ297" s="7" t="s">
        <v>84</v>
      </c>
      <c r="AR297" s="7" t="b">
        <v>0</v>
      </c>
      <c r="AS297" s="7" t="s">
        <v>317</v>
      </c>
      <c r="AT297" s="7" t="s">
        <v>78</v>
      </c>
      <c r="AU297" s="7" t="s">
        <v>78</v>
      </c>
      <c r="AV297" s="8">
        <v>44725</v>
      </c>
      <c r="AW297" s="7" t="s">
        <v>85</v>
      </c>
      <c r="AX297" s="7" t="s">
        <v>86</v>
      </c>
      <c r="AY297" s="7" t="s">
        <v>87</v>
      </c>
      <c r="AZ297" s="7" t="b">
        <v>0</v>
      </c>
      <c r="BA297" s="7">
        <v>0</v>
      </c>
      <c r="BB297" s="7">
        <v>0</v>
      </c>
      <c r="BC297" s="33"/>
      <c r="BD297" s="7">
        <v>0</v>
      </c>
      <c r="BE297" s="33"/>
      <c r="BF297" s="55">
        <v>0</v>
      </c>
      <c r="BG297" s="33">
        <v>0</v>
      </c>
      <c r="BH297" s="33">
        <v>171.62</v>
      </c>
      <c r="BI297" s="33">
        <v>171.62</v>
      </c>
      <c r="BJ297" s="33">
        <v>208.09</v>
      </c>
      <c r="BK297" s="30">
        <f t="shared" si="15"/>
        <v>0</v>
      </c>
      <c r="BL297" s="62">
        <f t="shared" si="16"/>
        <v>0</v>
      </c>
      <c r="BM297" s="33">
        <v>47.17</v>
      </c>
      <c r="BN297" s="9">
        <v>0</v>
      </c>
      <c r="BO297" s="7" t="s">
        <v>5200</v>
      </c>
      <c r="BP297" s="7" t="s">
        <v>5201</v>
      </c>
      <c r="BQ297" s="7" t="s">
        <v>4274</v>
      </c>
      <c r="BR297" s="7" t="s">
        <v>5042</v>
      </c>
      <c r="BS297" s="7" t="s">
        <v>5202</v>
      </c>
      <c r="BT297" s="7" t="s">
        <v>5203</v>
      </c>
      <c r="BU297" s="7" t="s">
        <v>78</v>
      </c>
      <c r="BV297" s="7" t="s">
        <v>5204</v>
      </c>
      <c r="BW297" s="7" t="s">
        <v>5205</v>
      </c>
      <c r="BX297" s="7" t="s">
        <v>4106</v>
      </c>
      <c r="BY297" s="7">
        <v>0</v>
      </c>
      <c r="BZ297" s="7">
        <v>0</v>
      </c>
      <c r="CA297" s="7">
        <v>0</v>
      </c>
      <c r="CB297" s="7">
        <v>0</v>
      </c>
      <c r="CC297" s="7">
        <v>0</v>
      </c>
      <c r="CD297" s="9">
        <v>0</v>
      </c>
    </row>
    <row r="298" spans="1:82" hidden="1" x14ac:dyDescent="0.25">
      <c r="A298" s="73" t="s">
        <v>1670</v>
      </c>
      <c r="B298" s="7" t="s">
        <v>1395</v>
      </c>
      <c r="C298" s="7" t="s">
        <v>1396</v>
      </c>
      <c r="D298" s="7" t="s">
        <v>1671</v>
      </c>
      <c r="E298" s="7" t="s">
        <v>1671</v>
      </c>
      <c r="F298" s="7" t="s">
        <v>64</v>
      </c>
      <c r="G298" s="7" t="s">
        <v>1671</v>
      </c>
      <c r="H298" s="7" t="s">
        <v>281</v>
      </c>
      <c r="I298" s="7" t="s">
        <v>1397</v>
      </c>
      <c r="J298" s="7" t="s">
        <v>1406</v>
      </c>
      <c r="K298" s="7">
        <v>294.05</v>
      </c>
      <c r="L298" s="7" t="s">
        <v>67</v>
      </c>
      <c r="M298" s="7" t="s">
        <v>68</v>
      </c>
      <c r="N298" s="7" t="s">
        <v>69</v>
      </c>
      <c r="O298" s="8">
        <v>43293</v>
      </c>
      <c r="P298" s="8">
        <v>45485.610625000001</v>
      </c>
      <c r="Q298" s="7" t="s">
        <v>70</v>
      </c>
      <c r="R298" s="8">
        <v>45485</v>
      </c>
      <c r="S298" s="7" t="s">
        <v>71</v>
      </c>
      <c r="T298" s="7" t="s">
        <v>104</v>
      </c>
      <c r="U298" s="7" t="s">
        <v>73</v>
      </c>
      <c r="V298" s="7" t="s">
        <v>73</v>
      </c>
      <c r="W298" s="7" t="s">
        <v>74</v>
      </c>
      <c r="X298" s="7" t="s">
        <v>106</v>
      </c>
      <c r="Y298" s="7" t="s">
        <v>1398</v>
      </c>
      <c r="Z298" s="7" t="s">
        <v>1672</v>
      </c>
      <c r="AA298" s="7" t="s">
        <v>78</v>
      </c>
      <c r="AB298" s="8"/>
      <c r="AC298" s="8"/>
      <c r="AD298" s="7"/>
      <c r="AE298" s="7" t="s">
        <v>78</v>
      </c>
      <c r="AF298" s="7" t="s">
        <v>78</v>
      </c>
      <c r="AG298" s="8"/>
      <c r="AH298" s="7" t="s">
        <v>1673</v>
      </c>
      <c r="AI298" s="7" t="s">
        <v>78</v>
      </c>
      <c r="AJ298" s="7" t="b">
        <v>0</v>
      </c>
      <c r="AK298" s="7" t="s">
        <v>1674</v>
      </c>
      <c r="AL298" s="7" t="b">
        <v>0</v>
      </c>
      <c r="AM298" s="7" t="b">
        <v>0</v>
      </c>
      <c r="AN298" s="7" t="b">
        <v>0</v>
      </c>
      <c r="AO298" s="7" t="b">
        <v>0</v>
      </c>
      <c r="AP298" s="7" t="b">
        <v>0</v>
      </c>
      <c r="AQ298" s="7" t="s">
        <v>84</v>
      </c>
      <c r="AR298" s="7" t="b">
        <v>0</v>
      </c>
      <c r="AS298" s="7" t="s">
        <v>78</v>
      </c>
      <c r="AT298" s="7" t="s">
        <v>78</v>
      </c>
      <c r="AU298" s="7" t="s">
        <v>78</v>
      </c>
      <c r="AV298" s="8">
        <v>43287</v>
      </c>
      <c r="AW298" s="7" t="s">
        <v>85</v>
      </c>
      <c r="AX298" s="7" t="s">
        <v>86</v>
      </c>
      <c r="AY298" s="7" t="s">
        <v>87</v>
      </c>
      <c r="AZ298" s="7" t="b">
        <v>0</v>
      </c>
      <c r="BA298" s="7">
        <v>2</v>
      </c>
      <c r="BB298" s="7">
        <v>2</v>
      </c>
      <c r="BC298" s="33">
        <v>702.21</v>
      </c>
      <c r="BD298" s="7">
        <v>0</v>
      </c>
      <c r="BE298" s="33"/>
      <c r="BF298" s="55">
        <v>0</v>
      </c>
      <c r="BG298" s="33">
        <v>0</v>
      </c>
      <c r="BH298" s="33">
        <v>294.05</v>
      </c>
      <c r="BI298" s="33">
        <v>294.05</v>
      </c>
      <c r="BJ298" s="33">
        <v>344.74</v>
      </c>
      <c r="BK298" s="30">
        <f t="shared" si="15"/>
        <v>0</v>
      </c>
      <c r="BL298" s="62">
        <f t="shared" si="16"/>
        <v>0</v>
      </c>
      <c r="BM298" s="33">
        <v>80.83</v>
      </c>
      <c r="BN298" s="9">
        <v>0</v>
      </c>
      <c r="BO298" s="11" t="s">
        <v>5776</v>
      </c>
      <c r="BP298" s="11" t="s">
        <v>5777</v>
      </c>
      <c r="BQ298" s="11" t="s">
        <v>4101</v>
      </c>
      <c r="BR298" s="11" t="s">
        <v>504</v>
      </c>
      <c r="BS298" s="11" t="s">
        <v>4148</v>
      </c>
      <c r="BT298" s="11" t="s">
        <v>5778</v>
      </c>
      <c r="BU298" s="11" t="s">
        <v>5779</v>
      </c>
      <c r="BV298" s="11" t="s">
        <v>5780</v>
      </c>
      <c r="BW298" s="11" t="s">
        <v>5781</v>
      </c>
      <c r="BX298" s="11" t="s">
        <v>4138</v>
      </c>
      <c r="BY298" s="11">
        <v>0</v>
      </c>
      <c r="BZ298" s="11">
        <v>0</v>
      </c>
      <c r="CA298" s="11">
        <v>0</v>
      </c>
      <c r="CB298" s="11">
        <v>0</v>
      </c>
      <c r="CC298" s="11">
        <v>0</v>
      </c>
      <c r="CD298" s="13">
        <v>0</v>
      </c>
    </row>
    <row r="299" spans="1:82" hidden="1" x14ac:dyDescent="0.25">
      <c r="A299" s="73" t="s">
        <v>1474</v>
      </c>
      <c r="B299" s="7" t="s">
        <v>1395</v>
      </c>
      <c r="C299" s="7" t="s">
        <v>1396</v>
      </c>
      <c r="D299" s="7" t="s">
        <v>1475</v>
      </c>
      <c r="E299" s="7" t="s">
        <v>1475</v>
      </c>
      <c r="F299" s="7" t="s">
        <v>64</v>
      </c>
      <c r="G299" s="7" t="s">
        <v>1475</v>
      </c>
      <c r="H299" s="7" t="s">
        <v>281</v>
      </c>
      <c r="I299" s="7" t="s">
        <v>1397</v>
      </c>
      <c r="J299" s="7" t="s">
        <v>1406</v>
      </c>
      <c r="K299" s="7">
        <v>271.39999999999998</v>
      </c>
      <c r="L299" s="7" t="s">
        <v>67</v>
      </c>
      <c r="M299" s="7" t="s">
        <v>68</v>
      </c>
      <c r="N299" s="7" t="s">
        <v>69</v>
      </c>
      <c r="O299" s="8">
        <v>41721.567291666666</v>
      </c>
      <c r="P299" s="8">
        <v>45374.567291666666</v>
      </c>
      <c r="Q299" s="7" t="s">
        <v>70</v>
      </c>
      <c r="R299" s="8">
        <v>45374</v>
      </c>
      <c r="S299" s="7" t="s">
        <v>71</v>
      </c>
      <c r="T299" s="7" t="s">
        <v>104</v>
      </c>
      <c r="U299" s="7" t="s">
        <v>73</v>
      </c>
      <c r="V299" s="7" t="s">
        <v>73</v>
      </c>
      <c r="W299" s="7" t="s">
        <v>74</v>
      </c>
      <c r="X299" s="7" t="s">
        <v>106</v>
      </c>
      <c r="Y299" s="7" t="s">
        <v>1450</v>
      </c>
      <c r="Z299" s="7" t="s">
        <v>1476</v>
      </c>
      <c r="AA299" s="7" t="s">
        <v>78</v>
      </c>
      <c r="AB299" s="8"/>
      <c r="AC299" s="8"/>
      <c r="AD299" s="7"/>
      <c r="AE299" s="7" t="s">
        <v>78</v>
      </c>
      <c r="AF299" s="7" t="s">
        <v>78</v>
      </c>
      <c r="AG299" s="8"/>
      <c r="AH299" s="7" t="s">
        <v>1477</v>
      </c>
      <c r="AI299" s="7" t="s">
        <v>78</v>
      </c>
      <c r="AJ299" s="7" t="b">
        <v>0</v>
      </c>
      <c r="AK299" s="7" t="s">
        <v>1478</v>
      </c>
      <c r="AL299" s="7" t="b">
        <v>0</v>
      </c>
      <c r="AM299" s="7" t="b">
        <v>0</v>
      </c>
      <c r="AN299" s="7" t="b">
        <v>0</v>
      </c>
      <c r="AO299" s="7" t="b">
        <v>0</v>
      </c>
      <c r="AP299" s="7" t="b">
        <v>0</v>
      </c>
      <c r="AQ299" s="7" t="s">
        <v>84</v>
      </c>
      <c r="AR299" s="7" t="b">
        <v>0</v>
      </c>
      <c r="AS299" s="7" t="s">
        <v>1233</v>
      </c>
      <c r="AT299" s="7" t="s">
        <v>78</v>
      </c>
      <c r="AU299" s="7" t="s">
        <v>78</v>
      </c>
      <c r="AV299" s="8">
        <v>41732</v>
      </c>
      <c r="AW299" s="7" t="s">
        <v>85</v>
      </c>
      <c r="AX299" s="7" t="s">
        <v>86</v>
      </c>
      <c r="AY299" s="7" t="s">
        <v>87</v>
      </c>
      <c r="AZ299" s="7" t="b">
        <v>0</v>
      </c>
      <c r="BA299" s="7">
        <v>6</v>
      </c>
      <c r="BB299" s="7">
        <v>6</v>
      </c>
      <c r="BC299" s="27">
        <v>1154.0999999999999</v>
      </c>
      <c r="BD299" s="7">
        <v>1</v>
      </c>
      <c r="BE299" s="27">
        <v>32.71</v>
      </c>
      <c r="BF299" s="55">
        <v>1</v>
      </c>
      <c r="BG299" s="27">
        <v>32.71</v>
      </c>
      <c r="BH299" s="27">
        <v>271.39999999999998</v>
      </c>
      <c r="BI299" s="33">
        <v>271.39999999999998</v>
      </c>
      <c r="BJ299" s="33">
        <v>309.2</v>
      </c>
      <c r="BK299" s="30">
        <f t="shared" si="15"/>
        <v>0</v>
      </c>
      <c r="BL299" s="62">
        <f t="shared" si="16"/>
        <v>0</v>
      </c>
      <c r="BM299" s="33">
        <v>74.63</v>
      </c>
      <c r="BN299" s="9">
        <v>0</v>
      </c>
      <c r="BO299" s="11" t="s">
        <v>4830</v>
      </c>
      <c r="BP299" s="11" t="s">
        <v>4831</v>
      </c>
      <c r="BQ299" s="11" t="s">
        <v>4101</v>
      </c>
      <c r="BR299" s="11" t="s">
        <v>504</v>
      </c>
      <c r="BS299" s="11" t="s">
        <v>4203</v>
      </c>
      <c r="BT299" s="11" t="s">
        <v>4832</v>
      </c>
      <c r="BU299" s="11" t="s">
        <v>4833</v>
      </c>
      <c r="BV299" s="11" t="s">
        <v>4834</v>
      </c>
      <c r="BW299" s="11" t="s">
        <v>4835</v>
      </c>
      <c r="BX299" s="11" t="s">
        <v>4138</v>
      </c>
      <c r="BY299" s="11">
        <v>0</v>
      </c>
      <c r="BZ299" s="11">
        <v>0</v>
      </c>
      <c r="CA299" s="11">
        <v>0</v>
      </c>
      <c r="CB299" s="11">
        <v>0</v>
      </c>
      <c r="CC299" s="11">
        <v>0</v>
      </c>
      <c r="CD299" s="13">
        <v>0</v>
      </c>
    </row>
    <row r="300" spans="1:82" hidden="1" x14ac:dyDescent="0.25">
      <c r="A300" s="73" t="s">
        <v>2393</v>
      </c>
      <c r="B300" s="7" t="s">
        <v>61</v>
      </c>
      <c r="C300" s="7" t="s">
        <v>62</v>
      </c>
      <c r="D300" s="7" t="s">
        <v>2394</v>
      </c>
      <c r="E300" s="7" t="s">
        <v>2394</v>
      </c>
      <c r="F300" s="7" t="s">
        <v>64</v>
      </c>
      <c r="G300" s="7" t="s">
        <v>2394</v>
      </c>
      <c r="H300" s="7" t="s">
        <v>2330</v>
      </c>
      <c r="I300" s="7" t="s">
        <v>66</v>
      </c>
      <c r="J300" s="7" t="s">
        <v>2342</v>
      </c>
      <c r="K300" s="7">
        <v>382.38</v>
      </c>
      <c r="L300" s="7" t="s">
        <v>67</v>
      </c>
      <c r="M300" s="7" t="s">
        <v>68</v>
      </c>
      <c r="N300" s="7" t="s">
        <v>69</v>
      </c>
      <c r="O300" s="8">
        <v>42036.452106481483</v>
      </c>
      <c r="P300" s="8">
        <v>45323.452106481483</v>
      </c>
      <c r="Q300" s="7" t="s">
        <v>70</v>
      </c>
      <c r="R300" s="8">
        <v>45323</v>
      </c>
      <c r="S300" s="7" t="s">
        <v>71</v>
      </c>
      <c r="T300" s="7" t="s">
        <v>104</v>
      </c>
      <c r="U300" s="7" t="s">
        <v>73</v>
      </c>
      <c r="V300" s="7" t="s">
        <v>73</v>
      </c>
      <c r="W300" s="7" t="s">
        <v>2395</v>
      </c>
      <c r="X300" s="7" t="s">
        <v>75</v>
      </c>
      <c r="Y300" s="7" t="s">
        <v>467</v>
      </c>
      <c r="Z300" s="7" t="s">
        <v>2396</v>
      </c>
      <c r="AA300" s="7" t="s">
        <v>78</v>
      </c>
      <c r="AB300" s="8"/>
      <c r="AC300" s="8"/>
      <c r="AD300" s="7"/>
      <c r="AE300" s="7" t="s">
        <v>78</v>
      </c>
      <c r="AF300" s="7" t="s">
        <v>78</v>
      </c>
      <c r="AG300" s="8"/>
      <c r="AH300" s="7" t="s">
        <v>78</v>
      </c>
      <c r="AI300" s="7" t="s">
        <v>78</v>
      </c>
      <c r="AJ300" s="7" t="b">
        <v>0</v>
      </c>
      <c r="AK300" s="7" t="s">
        <v>2397</v>
      </c>
      <c r="AL300" s="7" t="b">
        <v>0</v>
      </c>
      <c r="AM300" s="7" t="b">
        <v>0</v>
      </c>
      <c r="AN300" s="7" t="b">
        <v>0</v>
      </c>
      <c r="AO300" s="7" t="b">
        <v>0</v>
      </c>
      <c r="AP300" s="7" t="b">
        <v>0</v>
      </c>
      <c r="AQ300" s="7" t="s">
        <v>84</v>
      </c>
      <c r="AR300" s="7" t="b">
        <v>0</v>
      </c>
      <c r="AS300" s="7" t="s">
        <v>1700</v>
      </c>
      <c r="AT300" s="7" t="s">
        <v>78</v>
      </c>
      <c r="AU300" s="7" t="s">
        <v>78</v>
      </c>
      <c r="AV300" s="8">
        <v>42047</v>
      </c>
      <c r="AW300" s="7" t="s">
        <v>85</v>
      </c>
      <c r="AX300" s="7" t="s">
        <v>86</v>
      </c>
      <c r="AY300" s="7" t="s">
        <v>87</v>
      </c>
      <c r="AZ300" s="7" t="b">
        <v>0</v>
      </c>
      <c r="BA300" s="7">
        <v>1</v>
      </c>
      <c r="BB300" s="7">
        <v>1</v>
      </c>
      <c r="BC300" s="33">
        <v>150</v>
      </c>
      <c r="BD300" s="7">
        <v>0</v>
      </c>
      <c r="BE300" s="33"/>
      <c r="BF300" s="55">
        <v>0</v>
      </c>
      <c r="BG300" s="33">
        <v>0</v>
      </c>
      <c r="BH300" s="33">
        <v>382.38</v>
      </c>
      <c r="BI300" s="33">
        <v>382.38</v>
      </c>
      <c r="BJ300" s="33">
        <v>419.23</v>
      </c>
      <c r="BK300" s="30">
        <f t="shared" si="15"/>
        <v>0</v>
      </c>
      <c r="BL300" s="62">
        <f t="shared" si="16"/>
        <v>0</v>
      </c>
      <c r="BM300" s="33">
        <v>45.89</v>
      </c>
      <c r="BN300" s="9">
        <v>0</v>
      </c>
      <c r="BO300" s="11" t="s">
        <v>5085</v>
      </c>
      <c r="BP300" s="11" t="s">
        <v>5086</v>
      </c>
      <c r="BQ300" s="11" t="s">
        <v>4274</v>
      </c>
      <c r="BR300" s="11" t="s">
        <v>5087</v>
      </c>
      <c r="BS300" s="11" t="s">
        <v>5088</v>
      </c>
      <c r="BT300" s="11" t="s">
        <v>5089</v>
      </c>
      <c r="BU300" s="11" t="s">
        <v>5090</v>
      </c>
      <c r="BV300" s="11" t="s">
        <v>5091</v>
      </c>
      <c r="BW300" s="11" t="s">
        <v>5092</v>
      </c>
      <c r="BX300" s="11" t="s">
        <v>4181</v>
      </c>
      <c r="BY300" s="11">
        <v>0</v>
      </c>
      <c r="BZ300" s="11">
        <v>0</v>
      </c>
      <c r="CA300" s="11">
        <v>0</v>
      </c>
      <c r="CB300" s="11">
        <v>0</v>
      </c>
      <c r="CC300" s="11">
        <v>0</v>
      </c>
      <c r="CD300" s="13">
        <v>0</v>
      </c>
    </row>
    <row r="301" spans="1:82" hidden="1" x14ac:dyDescent="0.25">
      <c r="A301" s="73" t="s">
        <v>2434</v>
      </c>
      <c r="B301" s="7" t="s">
        <v>61</v>
      </c>
      <c r="C301" s="7" t="s">
        <v>62</v>
      </c>
      <c r="D301" s="7" t="s">
        <v>2394</v>
      </c>
      <c r="E301" s="7" t="s">
        <v>2394</v>
      </c>
      <c r="F301" s="7" t="s">
        <v>64</v>
      </c>
      <c r="G301" s="7" t="s">
        <v>2394</v>
      </c>
      <c r="H301" s="7" t="s">
        <v>2330</v>
      </c>
      <c r="I301" s="7" t="s">
        <v>66</v>
      </c>
      <c r="J301" s="7" t="s">
        <v>2342</v>
      </c>
      <c r="K301" s="7">
        <v>557.9</v>
      </c>
      <c r="L301" s="7" t="s">
        <v>67</v>
      </c>
      <c r="M301" s="7" t="s">
        <v>68</v>
      </c>
      <c r="N301" s="7" t="s">
        <v>69</v>
      </c>
      <c r="O301" s="8">
        <v>43509.363020833334</v>
      </c>
      <c r="P301" s="8">
        <v>45335.363020833334</v>
      </c>
      <c r="Q301" s="7" t="s">
        <v>70</v>
      </c>
      <c r="R301" s="8">
        <v>45335</v>
      </c>
      <c r="S301" s="7" t="s">
        <v>71</v>
      </c>
      <c r="T301" s="7" t="s">
        <v>104</v>
      </c>
      <c r="U301" s="7" t="s">
        <v>73</v>
      </c>
      <c r="V301" s="7" t="s">
        <v>73</v>
      </c>
      <c r="W301" s="7" t="s">
        <v>74</v>
      </c>
      <c r="X301" s="7" t="s">
        <v>75</v>
      </c>
      <c r="Y301" s="7" t="s">
        <v>76</v>
      </c>
      <c r="Z301" s="7" t="s">
        <v>2435</v>
      </c>
      <c r="AA301" s="7" t="s">
        <v>78</v>
      </c>
      <c r="AB301" s="8"/>
      <c r="AC301" s="8"/>
      <c r="AD301" s="7"/>
      <c r="AE301" s="7" t="s">
        <v>78</v>
      </c>
      <c r="AF301" s="7" t="s">
        <v>78</v>
      </c>
      <c r="AG301" s="8"/>
      <c r="AH301" s="7" t="s">
        <v>78</v>
      </c>
      <c r="AI301" s="7" t="s">
        <v>78</v>
      </c>
      <c r="AJ301" s="7" t="b">
        <v>0</v>
      </c>
      <c r="AK301" s="7" t="s">
        <v>2436</v>
      </c>
      <c r="AL301" s="7" t="b">
        <v>0</v>
      </c>
      <c r="AM301" s="7" t="b">
        <v>0</v>
      </c>
      <c r="AN301" s="7" t="b">
        <v>0</v>
      </c>
      <c r="AO301" s="7" t="b">
        <v>0</v>
      </c>
      <c r="AP301" s="7" t="b">
        <v>0</v>
      </c>
      <c r="AQ301" s="7" t="s">
        <v>84</v>
      </c>
      <c r="AR301" s="7" t="b">
        <v>0</v>
      </c>
      <c r="AS301" s="7" t="s">
        <v>2437</v>
      </c>
      <c r="AT301" s="7" t="s">
        <v>78</v>
      </c>
      <c r="AU301" s="7" t="s">
        <v>78</v>
      </c>
      <c r="AV301" s="8">
        <v>43523</v>
      </c>
      <c r="AW301" s="7" t="s">
        <v>85</v>
      </c>
      <c r="AX301" s="7" t="s">
        <v>86</v>
      </c>
      <c r="AY301" s="7" t="s">
        <v>87</v>
      </c>
      <c r="AZ301" s="7" t="b">
        <v>0</v>
      </c>
      <c r="BA301" s="7">
        <v>1</v>
      </c>
      <c r="BB301" s="7">
        <v>1</v>
      </c>
      <c r="BC301" s="33">
        <v>921.11</v>
      </c>
      <c r="BD301" s="7">
        <v>0</v>
      </c>
      <c r="BE301" s="33"/>
      <c r="BF301" s="55">
        <v>0</v>
      </c>
      <c r="BG301" s="33">
        <v>0</v>
      </c>
      <c r="BH301" s="33">
        <v>557.9</v>
      </c>
      <c r="BI301" s="33">
        <v>557.9</v>
      </c>
      <c r="BJ301" s="33">
        <v>611.38</v>
      </c>
      <c r="BK301" s="30">
        <f t="shared" si="15"/>
        <v>0</v>
      </c>
      <c r="BL301" s="62">
        <f t="shared" si="16"/>
        <v>0</v>
      </c>
      <c r="BM301" s="33">
        <v>66.95</v>
      </c>
      <c r="BN301" s="9">
        <v>0</v>
      </c>
      <c r="BO301" s="11" t="s">
        <v>5085</v>
      </c>
      <c r="BP301" s="11" t="s">
        <v>5086</v>
      </c>
      <c r="BQ301" s="11" t="s">
        <v>4274</v>
      </c>
      <c r="BR301" s="11" t="s">
        <v>5087</v>
      </c>
      <c r="BS301" s="11" t="s">
        <v>5088</v>
      </c>
      <c r="BT301" s="11" t="s">
        <v>5089</v>
      </c>
      <c r="BU301" s="11" t="s">
        <v>5090</v>
      </c>
      <c r="BV301" s="11" t="s">
        <v>5091</v>
      </c>
      <c r="BW301" s="11" t="s">
        <v>5092</v>
      </c>
      <c r="BX301" s="11" t="s">
        <v>4181</v>
      </c>
      <c r="BY301" s="11">
        <v>0</v>
      </c>
      <c r="BZ301" s="11">
        <v>0</v>
      </c>
      <c r="CA301" s="11">
        <v>0</v>
      </c>
      <c r="CB301" s="11">
        <v>0</v>
      </c>
      <c r="CC301" s="11">
        <v>0</v>
      </c>
      <c r="CD301" s="13">
        <v>0</v>
      </c>
    </row>
    <row r="302" spans="1:82" hidden="1" x14ac:dyDescent="0.25">
      <c r="A302" s="72" t="s">
        <v>2872</v>
      </c>
      <c r="B302" s="11" t="s">
        <v>1395</v>
      </c>
      <c r="C302" s="11" t="s">
        <v>1396</v>
      </c>
      <c r="D302" s="11" t="s">
        <v>585</v>
      </c>
      <c r="E302" s="11" t="s">
        <v>585</v>
      </c>
      <c r="F302" s="11" t="s">
        <v>64</v>
      </c>
      <c r="G302" s="11" t="s">
        <v>585</v>
      </c>
      <c r="H302" s="11" t="s">
        <v>2330</v>
      </c>
      <c r="I302" s="11" t="s">
        <v>1397</v>
      </c>
      <c r="J302" s="11" t="s">
        <v>2691</v>
      </c>
      <c r="K302" s="11">
        <v>213.3</v>
      </c>
      <c r="L302" s="11" t="s">
        <v>67</v>
      </c>
      <c r="M302" s="11" t="s">
        <v>68</v>
      </c>
      <c r="N302" s="11" t="s">
        <v>69</v>
      </c>
      <c r="O302" s="12">
        <v>43288.350706018522</v>
      </c>
      <c r="P302" s="12">
        <v>45480.58966435185</v>
      </c>
      <c r="Q302" s="11" t="s">
        <v>70</v>
      </c>
      <c r="R302" s="12">
        <v>45479</v>
      </c>
      <c r="S302" s="11" t="s">
        <v>71</v>
      </c>
      <c r="T302" s="11" t="s">
        <v>104</v>
      </c>
      <c r="U302" s="11" t="s">
        <v>73</v>
      </c>
      <c r="V302" s="11" t="s">
        <v>73</v>
      </c>
      <c r="W302" s="11" t="s">
        <v>287</v>
      </c>
      <c r="X302" s="11" t="s">
        <v>106</v>
      </c>
      <c r="Y302" s="11" t="s">
        <v>1398</v>
      </c>
      <c r="Z302" s="11" t="s">
        <v>2873</v>
      </c>
      <c r="AA302" s="11" t="s">
        <v>78</v>
      </c>
      <c r="AB302" s="12"/>
      <c r="AC302" s="12"/>
      <c r="AD302" s="11"/>
      <c r="AE302" s="11" t="s">
        <v>78</v>
      </c>
      <c r="AF302" s="11" t="s">
        <v>78</v>
      </c>
      <c r="AG302" s="12"/>
      <c r="AH302" s="11" t="s">
        <v>2874</v>
      </c>
      <c r="AI302" s="11" t="s">
        <v>78</v>
      </c>
      <c r="AJ302" s="11" t="b">
        <v>0</v>
      </c>
      <c r="AK302" s="11" t="s">
        <v>2875</v>
      </c>
      <c r="AL302" s="11" t="b">
        <v>0</v>
      </c>
      <c r="AM302" s="11" t="b">
        <v>0</v>
      </c>
      <c r="AN302" s="11" t="b">
        <v>0</v>
      </c>
      <c r="AO302" s="11" t="b">
        <v>0</v>
      </c>
      <c r="AP302" s="11" t="b">
        <v>0</v>
      </c>
      <c r="AQ302" s="11" t="s">
        <v>84</v>
      </c>
      <c r="AR302" s="11" t="b">
        <v>0</v>
      </c>
      <c r="AS302" s="11" t="s">
        <v>1700</v>
      </c>
      <c r="AT302" s="11" t="s">
        <v>78</v>
      </c>
      <c r="AU302" s="11" t="s">
        <v>78</v>
      </c>
      <c r="AV302" s="12">
        <v>43298</v>
      </c>
      <c r="AW302" s="11" t="s">
        <v>85</v>
      </c>
      <c r="AX302" s="11" t="s">
        <v>86</v>
      </c>
      <c r="AY302" s="11" t="s">
        <v>87</v>
      </c>
      <c r="AZ302" s="11" t="b">
        <v>0</v>
      </c>
      <c r="BA302" s="11">
        <v>1</v>
      </c>
      <c r="BB302" s="11">
        <v>1</v>
      </c>
      <c r="BC302" s="28">
        <v>101.96</v>
      </c>
      <c r="BD302" s="11">
        <v>0</v>
      </c>
      <c r="BE302" s="28"/>
      <c r="BF302" s="54">
        <v>0</v>
      </c>
      <c r="BG302" s="28">
        <v>0</v>
      </c>
      <c r="BH302" s="28">
        <v>213.3</v>
      </c>
      <c r="BI302" s="28">
        <v>213.3</v>
      </c>
      <c r="BJ302" s="28">
        <v>245.26</v>
      </c>
      <c r="BK302" s="30">
        <f t="shared" si="15"/>
        <v>0</v>
      </c>
      <c r="BL302" s="62">
        <f t="shared" si="16"/>
        <v>0</v>
      </c>
      <c r="BM302" s="28">
        <v>53.34</v>
      </c>
      <c r="BN302" s="13">
        <v>0</v>
      </c>
      <c r="BO302" s="7" t="s">
        <v>5782</v>
      </c>
      <c r="BP302" s="7" t="s">
        <v>5783</v>
      </c>
      <c r="BQ302" s="7" t="s">
        <v>4101</v>
      </c>
      <c r="BR302" s="7" t="s">
        <v>504</v>
      </c>
      <c r="BS302" s="7" t="s">
        <v>4203</v>
      </c>
      <c r="BT302" s="7" t="s">
        <v>5784</v>
      </c>
      <c r="BU302" s="7" t="s">
        <v>5785</v>
      </c>
      <c r="BV302" s="7" t="s">
        <v>5786</v>
      </c>
      <c r="BW302" s="7" t="s">
        <v>5787</v>
      </c>
      <c r="BX302" s="7" t="s">
        <v>4302</v>
      </c>
      <c r="BY302" s="7">
        <v>0</v>
      </c>
      <c r="BZ302" s="7">
        <v>0</v>
      </c>
      <c r="CA302" s="7">
        <v>0</v>
      </c>
      <c r="CB302" s="7">
        <v>0</v>
      </c>
      <c r="CC302" s="7">
        <v>0</v>
      </c>
      <c r="CD302" s="9">
        <v>0</v>
      </c>
    </row>
    <row r="303" spans="1:82" hidden="1" x14ac:dyDescent="0.25">
      <c r="A303" s="73" t="s">
        <v>584</v>
      </c>
      <c r="B303" s="7" t="s">
        <v>61</v>
      </c>
      <c r="C303" s="7" t="s">
        <v>62</v>
      </c>
      <c r="D303" s="7" t="s">
        <v>585</v>
      </c>
      <c r="E303" s="7" t="s">
        <v>585</v>
      </c>
      <c r="F303" s="7" t="s">
        <v>64</v>
      </c>
      <c r="G303" s="7" t="s">
        <v>585</v>
      </c>
      <c r="H303" s="7" t="s">
        <v>401</v>
      </c>
      <c r="I303" s="7" t="s">
        <v>66</v>
      </c>
      <c r="J303" s="7"/>
      <c r="K303" s="7">
        <v>213.29</v>
      </c>
      <c r="L303" s="7" t="s">
        <v>67</v>
      </c>
      <c r="M303" s="7" t="s">
        <v>68</v>
      </c>
      <c r="N303" s="7" t="s">
        <v>69</v>
      </c>
      <c r="O303" s="8">
        <v>43982.467407407406</v>
      </c>
      <c r="P303" s="8">
        <v>45443.577523148146</v>
      </c>
      <c r="Q303" s="7" t="s">
        <v>70</v>
      </c>
      <c r="R303" s="8">
        <v>45443</v>
      </c>
      <c r="S303" s="7" t="s">
        <v>71</v>
      </c>
      <c r="T303" s="7" t="s">
        <v>104</v>
      </c>
      <c r="U303" s="7" t="s">
        <v>73</v>
      </c>
      <c r="V303" s="7" t="s">
        <v>73</v>
      </c>
      <c r="W303" s="7" t="s">
        <v>92</v>
      </c>
      <c r="X303" s="7" t="s">
        <v>75</v>
      </c>
      <c r="Y303" s="7" t="s">
        <v>122</v>
      </c>
      <c r="Z303" s="7" t="s">
        <v>586</v>
      </c>
      <c r="AA303" s="7" t="s">
        <v>78</v>
      </c>
      <c r="AB303" s="8"/>
      <c r="AC303" s="8"/>
      <c r="AD303" s="7"/>
      <c r="AE303" s="7" t="s">
        <v>78</v>
      </c>
      <c r="AF303" s="7" t="s">
        <v>78</v>
      </c>
      <c r="AG303" s="8"/>
      <c r="AH303" s="7" t="s">
        <v>587</v>
      </c>
      <c r="AI303" s="7" t="s">
        <v>78</v>
      </c>
      <c r="AJ303" s="7" t="b">
        <v>0</v>
      </c>
      <c r="AK303" s="7" t="s">
        <v>588</v>
      </c>
      <c r="AL303" s="7" t="b">
        <v>0</v>
      </c>
      <c r="AM303" s="7" t="b">
        <v>0</v>
      </c>
      <c r="AN303" s="7" t="b">
        <v>0</v>
      </c>
      <c r="AO303" s="7" t="b">
        <v>0</v>
      </c>
      <c r="AP303" s="7" t="b">
        <v>0</v>
      </c>
      <c r="AQ303" s="7" t="s">
        <v>84</v>
      </c>
      <c r="AR303" s="7" t="b">
        <v>0</v>
      </c>
      <c r="AS303" s="7" t="s">
        <v>404</v>
      </c>
      <c r="AT303" s="7" t="s">
        <v>78</v>
      </c>
      <c r="AU303" s="7" t="s">
        <v>78</v>
      </c>
      <c r="AV303" s="8">
        <v>43951</v>
      </c>
      <c r="AW303" s="7" t="s">
        <v>85</v>
      </c>
      <c r="AX303" s="7" t="s">
        <v>86</v>
      </c>
      <c r="AY303" s="7" t="s">
        <v>87</v>
      </c>
      <c r="AZ303" s="7" t="b">
        <v>0</v>
      </c>
      <c r="BA303" s="7">
        <v>0</v>
      </c>
      <c r="BB303" s="7">
        <v>0</v>
      </c>
      <c r="BC303" s="33"/>
      <c r="BD303" s="7">
        <v>0</v>
      </c>
      <c r="BE303" s="33"/>
      <c r="BF303" s="55">
        <v>0</v>
      </c>
      <c r="BG303" s="33">
        <v>0</v>
      </c>
      <c r="BH303" s="33">
        <v>213.29</v>
      </c>
      <c r="BI303" s="33">
        <v>213.29</v>
      </c>
      <c r="BJ303" s="33">
        <v>234.11</v>
      </c>
      <c r="BK303" s="30">
        <f t="shared" si="15"/>
        <v>0</v>
      </c>
      <c r="BL303" s="62">
        <f t="shared" si="16"/>
        <v>0</v>
      </c>
      <c r="BM303" s="33">
        <v>25.59</v>
      </c>
      <c r="BN303" s="9">
        <v>0</v>
      </c>
      <c r="BO303" s="11" t="s">
        <v>5782</v>
      </c>
      <c r="BP303" s="11" t="s">
        <v>5783</v>
      </c>
      <c r="BQ303" s="11" t="s">
        <v>4101</v>
      </c>
      <c r="BR303" s="11" t="s">
        <v>504</v>
      </c>
      <c r="BS303" s="11" t="s">
        <v>4203</v>
      </c>
      <c r="BT303" s="11" t="s">
        <v>5784</v>
      </c>
      <c r="BU303" s="11" t="s">
        <v>5785</v>
      </c>
      <c r="BV303" s="11" t="s">
        <v>5786</v>
      </c>
      <c r="BW303" s="11" t="s">
        <v>5787</v>
      </c>
      <c r="BX303" s="11" t="s">
        <v>4302</v>
      </c>
      <c r="BY303" s="11">
        <v>0</v>
      </c>
      <c r="BZ303" s="11">
        <v>0</v>
      </c>
      <c r="CA303" s="11">
        <v>0</v>
      </c>
      <c r="CB303" s="11">
        <v>0</v>
      </c>
      <c r="CC303" s="11">
        <v>0</v>
      </c>
      <c r="CD303" s="13">
        <v>0</v>
      </c>
    </row>
    <row r="304" spans="1:82" hidden="1" x14ac:dyDescent="0.25">
      <c r="A304" s="72" t="s">
        <v>1320</v>
      </c>
      <c r="B304" s="11" t="s">
        <v>234</v>
      </c>
      <c r="C304" s="11" t="s">
        <v>235</v>
      </c>
      <c r="D304" s="11" t="s">
        <v>585</v>
      </c>
      <c r="E304" s="11" t="s">
        <v>585</v>
      </c>
      <c r="F304" s="11" t="s">
        <v>64</v>
      </c>
      <c r="G304" s="11" t="s">
        <v>585</v>
      </c>
      <c r="H304" s="11" t="s">
        <v>456</v>
      </c>
      <c r="I304" s="11" t="s">
        <v>1077</v>
      </c>
      <c r="J304" s="11"/>
      <c r="K304" s="11">
        <v>222.79</v>
      </c>
      <c r="L304" s="11" t="s">
        <v>67</v>
      </c>
      <c r="M304" s="11" t="s">
        <v>68</v>
      </c>
      <c r="N304" s="11" t="s">
        <v>69</v>
      </c>
      <c r="O304" s="12">
        <v>44456.468414351853</v>
      </c>
      <c r="P304" s="12">
        <v>45552.363749999997</v>
      </c>
      <c r="Q304" s="11" t="s">
        <v>70</v>
      </c>
      <c r="R304" s="12">
        <v>45552</v>
      </c>
      <c r="S304" s="11" t="s">
        <v>91</v>
      </c>
      <c r="T304" s="11" t="s">
        <v>104</v>
      </c>
      <c r="U304" s="11" t="s">
        <v>73</v>
      </c>
      <c r="V304" s="11" t="s">
        <v>73</v>
      </c>
      <c r="W304" s="11" t="s">
        <v>287</v>
      </c>
      <c r="X304" s="11" t="s">
        <v>75</v>
      </c>
      <c r="Y304" s="11" t="s">
        <v>1023</v>
      </c>
      <c r="Z304" s="11" t="s">
        <v>1321</v>
      </c>
      <c r="AA304" s="11" t="s">
        <v>78</v>
      </c>
      <c r="AB304" s="12"/>
      <c r="AC304" s="12"/>
      <c r="AD304" s="11"/>
      <c r="AE304" s="11" t="s">
        <v>78</v>
      </c>
      <c r="AF304" s="11" t="s">
        <v>78</v>
      </c>
      <c r="AG304" s="12"/>
      <c r="AH304" s="11" t="s">
        <v>1322</v>
      </c>
      <c r="AI304" s="11" t="s">
        <v>78</v>
      </c>
      <c r="AJ304" s="11" t="b">
        <v>0</v>
      </c>
      <c r="AK304" s="11" t="s">
        <v>1323</v>
      </c>
      <c r="AL304" s="11" t="b">
        <v>0</v>
      </c>
      <c r="AM304" s="11" t="b">
        <v>0</v>
      </c>
      <c r="AN304" s="11" t="b">
        <v>0</v>
      </c>
      <c r="AO304" s="11" t="b">
        <v>0</v>
      </c>
      <c r="AP304" s="11" t="b">
        <v>0</v>
      </c>
      <c r="AQ304" s="11" t="s">
        <v>96</v>
      </c>
      <c r="AR304" s="11" t="b">
        <v>0</v>
      </c>
      <c r="AS304" s="11" t="s">
        <v>78</v>
      </c>
      <c r="AT304" s="11" t="s">
        <v>78</v>
      </c>
      <c r="AU304" s="11" t="s">
        <v>78</v>
      </c>
      <c r="AV304" s="12">
        <v>44446</v>
      </c>
      <c r="AW304" s="11" t="s">
        <v>85</v>
      </c>
      <c r="AX304" s="11" t="s">
        <v>86</v>
      </c>
      <c r="AY304" s="11" t="s">
        <v>87</v>
      </c>
      <c r="AZ304" s="11" t="b">
        <v>0</v>
      </c>
      <c r="BA304" s="11">
        <v>1</v>
      </c>
      <c r="BB304" s="11">
        <v>1</v>
      </c>
      <c r="BC304" s="28">
        <v>882</v>
      </c>
      <c r="BD304" s="11">
        <v>0</v>
      </c>
      <c r="BE304" s="28"/>
      <c r="BF304" s="54">
        <v>0</v>
      </c>
      <c r="BG304" s="28">
        <v>0</v>
      </c>
      <c r="BH304" s="28">
        <v>222.79</v>
      </c>
      <c r="BI304" s="28">
        <v>205.45</v>
      </c>
      <c r="BJ304" s="28">
        <v>224.64</v>
      </c>
      <c r="BK304" s="30">
        <f t="shared" si="15"/>
        <v>17.340000000000003</v>
      </c>
      <c r="BL304" s="62">
        <f t="shared" si="16"/>
        <v>7.7831141433637077E-2</v>
      </c>
      <c r="BM304" s="28">
        <v>20.54</v>
      </c>
      <c r="BN304" s="13">
        <v>0</v>
      </c>
      <c r="BO304" s="7" t="s">
        <v>5782</v>
      </c>
      <c r="BP304" s="7" t="s">
        <v>5783</v>
      </c>
      <c r="BQ304" s="7" t="s">
        <v>4101</v>
      </c>
      <c r="BR304" s="7" t="s">
        <v>504</v>
      </c>
      <c r="BS304" s="7" t="s">
        <v>4203</v>
      </c>
      <c r="BT304" s="7" t="s">
        <v>5784</v>
      </c>
      <c r="BU304" s="7" t="s">
        <v>5785</v>
      </c>
      <c r="BV304" s="7" t="s">
        <v>5786</v>
      </c>
      <c r="BW304" s="7" t="s">
        <v>5787</v>
      </c>
      <c r="BX304" s="7" t="s">
        <v>4302</v>
      </c>
      <c r="BY304" s="7">
        <v>0</v>
      </c>
      <c r="BZ304" s="7">
        <v>0</v>
      </c>
      <c r="CA304" s="7">
        <v>0</v>
      </c>
      <c r="CB304" s="7">
        <v>0</v>
      </c>
      <c r="CC304" s="7">
        <v>0</v>
      </c>
      <c r="CD304" s="9">
        <v>0</v>
      </c>
    </row>
    <row r="305" spans="1:82" hidden="1" x14ac:dyDescent="0.25">
      <c r="A305" s="72" t="s">
        <v>3250</v>
      </c>
      <c r="B305" s="11" t="s">
        <v>2147</v>
      </c>
      <c r="C305" s="11" t="s">
        <v>2148</v>
      </c>
      <c r="D305" s="11" t="s">
        <v>3251</v>
      </c>
      <c r="E305" s="11" t="s">
        <v>3252</v>
      </c>
      <c r="F305" s="11" t="s">
        <v>168</v>
      </c>
      <c r="G305" s="11" t="s">
        <v>3252</v>
      </c>
      <c r="H305" s="11" t="s">
        <v>2330</v>
      </c>
      <c r="I305" s="11" t="s">
        <v>2150</v>
      </c>
      <c r="J305" s="11" t="s">
        <v>3253</v>
      </c>
      <c r="K305" s="11">
        <v>247.76</v>
      </c>
      <c r="L305" s="11" t="s">
        <v>67</v>
      </c>
      <c r="M305" s="11" t="s">
        <v>68</v>
      </c>
      <c r="N305" s="11" t="s">
        <v>160</v>
      </c>
      <c r="O305" s="12">
        <v>41369.370127314818</v>
      </c>
      <c r="P305" s="12">
        <v>45387.370127314818</v>
      </c>
      <c r="Q305" s="11" t="s">
        <v>70</v>
      </c>
      <c r="R305" s="12">
        <v>45387</v>
      </c>
      <c r="S305" s="11" t="s">
        <v>71</v>
      </c>
      <c r="T305" s="11" t="s">
        <v>104</v>
      </c>
      <c r="U305" s="11" t="s">
        <v>73</v>
      </c>
      <c r="V305" s="11" t="s">
        <v>73</v>
      </c>
      <c r="W305" s="11" t="s">
        <v>74</v>
      </c>
      <c r="X305" s="11" t="s">
        <v>264</v>
      </c>
      <c r="Y305" s="11" t="s">
        <v>3254</v>
      </c>
      <c r="Z305" s="11" t="s">
        <v>3255</v>
      </c>
      <c r="AA305" s="11" t="s">
        <v>3256</v>
      </c>
      <c r="AB305" s="12"/>
      <c r="AC305" s="12"/>
      <c r="AD305" s="11"/>
      <c r="AE305" s="11" t="s">
        <v>78</v>
      </c>
      <c r="AF305" s="11" t="s">
        <v>78</v>
      </c>
      <c r="AG305" s="12"/>
      <c r="AH305" s="11" t="s">
        <v>78</v>
      </c>
      <c r="AI305" s="11" t="s">
        <v>78</v>
      </c>
      <c r="AJ305" s="11" t="b">
        <v>0</v>
      </c>
      <c r="AK305" s="11" t="s">
        <v>3257</v>
      </c>
      <c r="AL305" s="11" t="b">
        <v>0</v>
      </c>
      <c r="AM305" s="11" t="b">
        <v>0</v>
      </c>
      <c r="AN305" s="11" t="b">
        <v>0</v>
      </c>
      <c r="AO305" s="11" t="b">
        <v>0</v>
      </c>
      <c r="AP305" s="11" t="b">
        <v>0</v>
      </c>
      <c r="AQ305" s="11" t="s">
        <v>84</v>
      </c>
      <c r="AR305" s="11" t="b">
        <v>0</v>
      </c>
      <c r="AS305" s="11" t="s">
        <v>1700</v>
      </c>
      <c r="AT305" s="11" t="s">
        <v>2351</v>
      </c>
      <c r="AU305" s="11" t="s">
        <v>2695</v>
      </c>
      <c r="AV305" s="12">
        <v>41390</v>
      </c>
      <c r="AW305" s="11" t="s">
        <v>85</v>
      </c>
      <c r="AX305" s="11" t="s">
        <v>86</v>
      </c>
      <c r="AY305" s="11" t="s">
        <v>87</v>
      </c>
      <c r="AZ305" s="11" t="b">
        <v>0</v>
      </c>
      <c r="BA305" s="11">
        <v>0</v>
      </c>
      <c r="BB305" s="11">
        <v>0</v>
      </c>
      <c r="BC305" s="28"/>
      <c r="BD305" s="11">
        <v>0</v>
      </c>
      <c r="BE305" s="28"/>
      <c r="BF305" s="54">
        <v>0</v>
      </c>
      <c r="BG305" s="28">
        <v>0</v>
      </c>
      <c r="BH305" s="28">
        <v>247.76</v>
      </c>
      <c r="BI305" s="28">
        <v>247.76</v>
      </c>
      <c r="BJ305" s="28">
        <v>267.95</v>
      </c>
      <c r="BK305" s="30">
        <f t="shared" si="15"/>
        <v>0</v>
      </c>
      <c r="BL305" s="62">
        <f t="shared" si="16"/>
        <v>0</v>
      </c>
      <c r="BM305" s="28">
        <v>49.55</v>
      </c>
      <c r="BN305" s="13">
        <v>0</v>
      </c>
      <c r="BO305" s="7" t="s">
        <v>4562</v>
      </c>
      <c r="BP305" s="7" t="s">
        <v>4563</v>
      </c>
      <c r="BQ305" s="7" t="s">
        <v>4564</v>
      </c>
      <c r="BR305" s="7" t="s">
        <v>4565</v>
      </c>
      <c r="BS305" s="7" t="s">
        <v>4566</v>
      </c>
      <c r="BT305" s="7" t="s">
        <v>4110</v>
      </c>
      <c r="BU305" s="7" t="s">
        <v>4567</v>
      </c>
      <c r="BV305" s="7" t="s">
        <v>4568</v>
      </c>
      <c r="BW305" s="7" t="s">
        <v>4569</v>
      </c>
      <c r="BX305" s="7" t="s">
        <v>4570</v>
      </c>
      <c r="BY305" s="7">
        <v>0</v>
      </c>
      <c r="BZ305" s="7">
        <v>0</v>
      </c>
      <c r="CA305" s="7">
        <v>0</v>
      </c>
      <c r="CB305" s="7">
        <v>0</v>
      </c>
      <c r="CC305" s="7">
        <v>0</v>
      </c>
      <c r="CD305" s="9">
        <v>0</v>
      </c>
    </row>
    <row r="306" spans="1:82" hidden="1" x14ac:dyDescent="0.25">
      <c r="A306" s="72" t="s">
        <v>2760</v>
      </c>
      <c r="B306" s="11" t="s">
        <v>1395</v>
      </c>
      <c r="C306" s="11" t="s">
        <v>1396</v>
      </c>
      <c r="D306" s="11" t="s">
        <v>2761</v>
      </c>
      <c r="E306" s="11" t="s">
        <v>2762</v>
      </c>
      <c r="F306" s="11" t="s">
        <v>168</v>
      </c>
      <c r="G306" s="11" t="s">
        <v>2762</v>
      </c>
      <c r="H306" s="11" t="s">
        <v>2330</v>
      </c>
      <c r="I306" s="11" t="s">
        <v>1397</v>
      </c>
      <c r="J306" s="11" t="s">
        <v>2631</v>
      </c>
      <c r="K306" s="11">
        <v>157.83000000000001</v>
      </c>
      <c r="L306" s="11" t="s">
        <v>67</v>
      </c>
      <c r="M306" s="11" t="s">
        <v>68</v>
      </c>
      <c r="N306" s="11" t="s">
        <v>160</v>
      </c>
      <c r="O306" s="12">
        <v>42154.546134259261</v>
      </c>
      <c r="P306" s="12">
        <v>45442.546134259261</v>
      </c>
      <c r="Q306" s="11" t="s">
        <v>70</v>
      </c>
      <c r="R306" s="12">
        <v>45442</v>
      </c>
      <c r="S306" s="11" t="s">
        <v>71</v>
      </c>
      <c r="T306" s="11" t="s">
        <v>104</v>
      </c>
      <c r="U306" s="11" t="s">
        <v>73</v>
      </c>
      <c r="V306" s="11" t="s">
        <v>73</v>
      </c>
      <c r="W306" s="11" t="s">
        <v>74</v>
      </c>
      <c r="X306" s="11" t="s">
        <v>106</v>
      </c>
      <c r="Y306" s="11" t="s">
        <v>1450</v>
      </c>
      <c r="Z306" s="11" t="s">
        <v>2763</v>
      </c>
      <c r="AA306" s="11" t="s">
        <v>78</v>
      </c>
      <c r="AB306" s="12"/>
      <c r="AC306" s="12"/>
      <c r="AD306" s="11"/>
      <c r="AE306" s="11" t="s">
        <v>78</v>
      </c>
      <c r="AF306" s="11" t="s">
        <v>78</v>
      </c>
      <c r="AG306" s="12"/>
      <c r="AH306" s="11" t="s">
        <v>2764</v>
      </c>
      <c r="AI306" s="11" t="s">
        <v>78</v>
      </c>
      <c r="AJ306" s="11" t="b">
        <v>0</v>
      </c>
      <c r="AK306" s="11" t="s">
        <v>2765</v>
      </c>
      <c r="AL306" s="11" t="b">
        <v>0</v>
      </c>
      <c r="AM306" s="11" t="b">
        <v>0</v>
      </c>
      <c r="AN306" s="11" t="b">
        <v>0</v>
      </c>
      <c r="AO306" s="11" t="b">
        <v>0</v>
      </c>
      <c r="AP306" s="11" t="b">
        <v>0</v>
      </c>
      <c r="AQ306" s="11" t="s">
        <v>84</v>
      </c>
      <c r="AR306" s="11" t="b">
        <v>0</v>
      </c>
      <c r="AS306" s="11" t="s">
        <v>1700</v>
      </c>
      <c r="AT306" s="11" t="s">
        <v>78</v>
      </c>
      <c r="AU306" s="11" t="s">
        <v>78</v>
      </c>
      <c r="AV306" s="12">
        <v>42165</v>
      </c>
      <c r="AW306" s="11" t="s">
        <v>85</v>
      </c>
      <c r="AX306" s="11" t="s">
        <v>86</v>
      </c>
      <c r="AY306" s="11" t="s">
        <v>87</v>
      </c>
      <c r="AZ306" s="11" t="b">
        <v>0</v>
      </c>
      <c r="BA306" s="11">
        <v>9</v>
      </c>
      <c r="BB306" s="11">
        <v>9</v>
      </c>
      <c r="BC306" s="28">
        <v>6446.49</v>
      </c>
      <c r="BD306" s="11">
        <v>1</v>
      </c>
      <c r="BE306" s="28">
        <v>200</v>
      </c>
      <c r="BF306" s="54">
        <v>1</v>
      </c>
      <c r="BG306" s="28">
        <v>200</v>
      </c>
      <c r="BH306" s="28">
        <v>157.83000000000001</v>
      </c>
      <c r="BI306" s="28">
        <v>157.83000000000001</v>
      </c>
      <c r="BJ306" s="28">
        <v>180.67</v>
      </c>
      <c r="BK306" s="30">
        <f t="shared" si="15"/>
        <v>0</v>
      </c>
      <c r="BL306" s="62">
        <f t="shared" si="16"/>
        <v>0</v>
      </c>
      <c r="BM306" s="28">
        <v>39.46</v>
      </c>
      <c r="BN306" s="13">
        <v>0</v>
      </c>
      <c r="BO306" s="7" t="s">
        <v>5183</v>
      </c>
      <c r="BP306" s="7" t="s">
        <v>5184</v>
      </c>
      <c r="BQ306" s="7" t="s">
        <v>4101</v>
      </c>
      <c r="BR306" s="7" t="s">
        <v>504</v>
      </c>
      <c r="BS306" s="7" t="s">
        <v>4120</v>
      </c>
      <c r="BT306" s="7" t="s">
        <v>5185</v>
      </c>
      <c r="BU306" s="7" t="s">
        <v>5186</v>
      </c>
      <c r="BV306" s="7" t="s">
        <v>5187</v>
      </c>
      <c r="BW306" s="7" t="s">
        <v>5188</v>
      </c>
      <c r="BX306" s="7" t="s">
        <v>4123</v>
      </c>
      <c r="BY306" s="7">
        <v>0</v>
      </c>
      <c r="BZ306" s="7">
        <v>0</v>
      </c>
      <c r="CA306" s="7">
        <v>1</v>
      </c>
      <c r="CB306" s="7">
        <v>1</v>
      </c>
      <c r="CC306" s="7">
        <v>0</v>
      </c>
      <c r="CD306" s="9">
        <v>0</v>
      </c>
    </row>
    <row r="307" spans="1:82" hidden="1" x14ac:dyDescent="0.25">
      <c r="A307" s="73" t="s">
        <v>2254</v>
      </c>
      <c r="B307" s="7" t="s">
        <v>2255</v>
      </c>
      <c r="C307" s="7" t="s">
        <v>2256</v>
      </c>
      <c r="D307" s="7" t="s">
        <v>2257</v>
      </c>
      <c r="E307" s="7" t="s">
        <v>2257</v>
      </c>
      <c r="F307" s="7" t="s">
        <v>64</v>
      </c>
      <c r="G307" s="7" t="s">
        <v>2257</v>
      </c>
      <c r="H307" s="7" t="s">
        <v>281</v>
      </c>
      <c r="I307" s="7" t="s">
        <v>2258</v>
      </c>
      <c r="J307" s="7" t="s">
        <v>2259</v>
      </c>
      <c r="K307" s="7">
        <v>136.33000000000001</v>
      </c>
      <c r="L307" s="7" t="s">
        <v>67</v>
      </c>
      <c r="M307" s="7" t="s">
        <v>68</v>
      </c>
      <c r="N307" s="7" t="s">
        <v>69</v>
      </c>
      <c r="O307" s="8">
        <v>42133.546539351853</v>
      </c>
      <c r="P307" s="8">
        <v>45421.546539351853</v>
      </c>
      <c r="Q307" s="7" t="s">
        <v>70</v>
      </c>
      <c r="R307" s="8">
        <v>45421</v>
      </c>
      <c r="S307" s="7" t="s">
        <v>71</v>
      </c>
      <c r="T307" s="7" t="s">
        <v>104</v>
      </c>
      <c r="U307" s="7" t="s">
        <v>73</v>
      </c>
      <c r="V307" s="7" t="s">
        <v>73</v>
      </c>
      <c r="W307" s="7" t="s">
        <v>74</v>
      </c>
      <c r="X307" s="7" t="s">
        <v>106</v>
      </c>
      <c r="Y307" s="7" t="s">
        <v>2260</v>
      </c>
      <c r="Z307" s="7" t="s">
        <v>2261</v>
      </c>
      <c r="AA307" s="7" t="s">
        <v>78</v>
      </c>
      <c r="AB307" s="8"/>
      <c r="AC307" s="8"/>
      <c r="AD307" s="7"/>
      <c r="AE307" s="7" t="s">
        <v>78</v>
      </c>
      <c r="AF307" s="7" t="s">
        <v>78</v>
      </c>
      <c r="AG307" s="8"/>
      <c r="AH307" s="7" t="s">
        <v>2262</v>
      </c>
      <c r="AI307" s="7" t="s">
        <v>78</v>
      </c>
      <c r="AJ307" s="7" t="b">
        <v>0</v>
      </c>
      <c r="AK307" s="7" t="s">
        <v>2263</v>
      </c>
      <c r="AL307" s="7" t="b">
        <v>0</v>
      </c>
      <c r="AM307" s="7" t="b">
        <v>0</v>
      </c>
      <c r="AN307" s="7" t="b">
        <v>0</v>
      </c>
      <c r="AO307" s="7" t="b">
        <v>0</v>
      </c>
      <c r="AP307" s="7" t="b">
        <v>0</v>
      </c>
      <c r="AQ307" s="7" t="s">
        <v>84</v>
      </c>
      <c r="AR307" s="7" t="b">
        <v>0</v>
      </c>
      <c r="AS307" s="7" t="s">
        <v>355</v>
      </c>
      <c r="AT307" s="7" t="s">
        <v>78</v>
      </c>
      <c r="AU307" s="7" t="s">
        <v>78</v>
      </c>
      <c r="AV307" s="8">
        <v>42139</v>
      </c>
      <c r="AW307" s="7" t="s">
        <v>85</v>
      </c>
      <c r="AX307" s="7" t="s">
        <v>86</v>
      </c>
      <c r="AY307" s="7" t="s">
        <v>87</v>
      </c>
      <c r="AZ307" s="7" t="b">
        <v>0</v>
      </c>
      <c r="BA307" s="7">
        <v>0</v>
      </c>
      <c r="BB307" s="7">
        <v>0</v>
      </c>
      <c r="BC307" s="33"/>
      <c r="BD307" s="7">
        <v>0</v>
      </c>
      <c r="BE307" s="33"/>
      <c r="BF307" s="55">
        <v>0</v>
      </c>
      <c r="BG307" s="33">
        <v>0</v>
      </c>
      <c r="BH307" s="33">
        <v>136.33000000000001</v>
      </c>
      <c r="BI307" s="33">
        <v>136.33000000000001</v>
      </c>
      <c r="BJ307" s="33">
        <v>148.11000000000001</v>
      </c>
      <c r="BK307" s="30">
        <f t="shared" si="15"/>
        <v>0</v>
      </c>
      <c r="BL307" s="62">
        <f t="shared" si="16"/>
        <v>0</v>
      </c>
      <c r="BM307" s="33">
        <v>37.49</v>
      </c>
      <c r="BN307" s="9">
        <v>0</v>
      </c>
      <c r="BO307" s="7" t="s">
        <v>5156</v>
      </c>
      <c r="BP307" s="7" t="s">
        <v>5157</v>
      </c>
      <c r="BQ307" s="7" t="s">
        <v>4101</v>
      </c>
      <c r="BR307" s="7" t="s">
        <v>504</v>
      </c>
      <c r="BS307" s="7" t="s">
        <v>4133</v>
      </c>
      <c r="BT307" s="7" t="s">
        <v>5158</v>
      </c>
      <c r="BU307" s="7" t="s">
        <v>5159</v>
      </c>
      <c r="BV307" s="7" t="s">
        <v>5160</v>
      </c>
      <c r="BW307" s="7" t="s">
        <v>5161</v>
      </c>
      <c r="BX307" s="7" t="s">
        <v>4145</v>
      </c>
      <c r="BY307" s="7">
        <v>0</v>
      </c>
      <c r="BZ307" s="7">
        <v>0</v>
      </c>
      <c r="CA307" s="7">
        <v>0</v>
      </c>
      <c r="CB307" s="7">
        <v>0</v>
      </c>
      <c r="CC307" s="7">
        <v>0</v>
      </c>
      <c r="CD307" s="9">
        <v>0</v>
      </c>
    </row>
    <row r="308" spans="1:82" hidden="1" x14ac:dyDescent="0.25">
      <c r="A308" s="73" t="s">
        <v>119</v>
      </c>
      <c r="B308" s="7" t="s">
        <v>61</v>
      </c>
      <c r="C308" s="7" t="s">
        <v>62</v>
      </c>
      <c r="D308" s="7" t="s">
        <v>120</v>
      </c>
      <c r="E308" s="7" t="s">
        <v>120</v>
      </c>
      <c r="F308" s="7" t="s">
        <v>64</v>
      </c>
      <c r="G308" s="7" t="s">
        <v>120</v>
      </c>
      <c r="H308" s="7" t="s">
        <v>121</v>
      </c>
      <c r="I308" s="7" t="s">
        <v>66</v>
      </c>
      <c r="J308" s="7"/>
      <c r="K308" s="7">
        <v>513.05999999999995</v>
      </c>
      <c r="L308" s="7" t="s">
        <v>67</v>
      </c>
      <c r="M308" s="7" t="s">
        <v>68</v>
      </c>
      <c r="N308" s="7" t="s">
        <v>69</v>
      </c>
      <c r="O308" s="8">
        <v>41350.6015162037</v>
      </c>
      <c r="P308" s="8">
        <v>45368.563171296293</v>
      </c>
      <c r="Q308" s="7" t="s">
        <v>70</v>
      </c>
      <c r="R308" s="8">
        <v>45368</v>
      </c>
      <c r="S308" s="7" t="s">
        <v>91</v>
      </c>
      <c r="T308" s="7" t="s">
        <v>104</v>
      </c>
      <c r="U308" s="7" t="s">
        <v>73</v>
      </c>
      <c r="V308" s="7" t="s">
        <v>73</v>
      </c>
      <c r="W308" s="7" t="s">
        <v>74</v>
      </c>
      <c r="X308" s="7" t="s">
        <v>75</v>
      </c>
      <c r="Y308" s="7" t="s">
        <v>122</v>
      </c>
      <c r="Z308" s="7" t="s">
        <v>123</v>
      </c>
      <c r="AA308" s="7" t="s">
        <v>78</v>
      </c>
      <c r="AB308" s="8"/>
      <c r="AC308" s="8"/>
      <c r="AD308" s="7"/>
      <c r="AE308" s="7" t="s">
        <v>78</v>
      </c>
      <c r="AF308" s="7" t="s">
        <v>78</v>
      </c>
      <c r="AG308" s="8"/>
      <c r="AH308" s="7" t="s">
        <v>78</v>
      </c>
      <c r="AI308" s="7" t="s">
        <v>78</v>
      </c>
      <c r="AJ308" s="7" t="b">
        <v>0</v>
      </c>
      <c r="AK308" s="7" t="s">
        <v>124</v>
      </c>
      <c r="AL308" s="7" t="b">
        <v>0</v>
      </c>
      <c r="AM308" s="7" t="b">
        <v>0</v>
      </c>
      <c r="AN308" s="7" t="b">
        <v>0</v>
      </c>
      <c r="AO308" s="7" t="b">
        <v>0</v>
      </c>
      <c r="AP308" s="7" t="b">
        <v>0</v>
      </c>
      <c r="AQ308" s="7" t="s">
        <v>96</v>
      </c>
      <c r="AR308" s="7" t="b">
        <v>0</v>
      </c>
      <c r="AS308" s="7" t="s">
        <v>125</v>
      </c>
      <c r="AT308" s="7" t="s">
        <v>78</v>
      </c>
      <c r="AU308" s="7" t="s">
        <v>78</v>
      </c>
      <c r="AV308" s="8">
        <v>41354</v>
      </c>
      <c r="AW308" s="7" t="s">
        <v>85</v>
      </c>
      <c r="AX308" s="7" t="s">
        <v>86</v>
      </c>
      <c r="AY308" s="7" t="s">
        <v>87</v>
      </c>
      <c r="AZ308" s="7" t="b">
        <v>0</v>
      </c>
      <c r="BA308" s="7">
        <v>1</v>
      </c>
      <c r="BB308" s="7">
        <v>1</v>
      </c>
      <c r="BC308" s="33">
        <v>1000</v>
      </c>
      <c r="BD308" s="7">
        <v>0</v>
      </c>
      <c r="BE308" s="33"/>
      <c r="BF308" s="55">
        <v>0</v>
      </c>
      <c r="BG308" s="33">
        <v>0</v>
      </c>
      <c r="BH308" s="33">
        <v>513.05999999999995</v>
      </c>
      <c r="BI308" s="33">
        <v>513.05999999999995</v>
      </c>
      <c r="BJ308" s="33">
        <v>559.5</v>
      </c>
      <c r="BK308" s="30">
        <f t="shared" si="15"/>
        <v>0</v>
      </c>
      <c r="BL308" s="62">
        <f t="shared" si="16"/>
        <v>0</v>
      </c>
      <c r="BM308" s="33">
        <v>71.83</v>
      </c>
      <c r="BN308" s="9">
        <v>0</v>
      </c>
      <c r="BO308" s="7" t="s">
        <v>4550</v>
      </c>
      <c r="BP308" s="7" t="s">
        <v>4551</v>
      </c>
      <c r="BQ308" s="7" t="s">
        <v>4101</v>
      </c>
      <c r="BR308" s="7" t="s">
        <v>504</v>
      </c>
      <c r="BS308" s="7" t="s">
        <v>4203</v>
      </c>
      <c r="BT308" s="7" t="s">
        <v>4552</v>
      </c>
      <c r="BU308" s="7" t="s">
        <v>4553</v>
      </c>
      <c r="BV308" s="7" t="s">
        <v>4554</v>
      </c>
      <c r="BW308" s="7" t="s">
        <v>4555</v>
      </c>
      <c r="BX308" s="7" t="s">
        <v>4138</v>
      </c>
      <c r="BY308" s="7">
        <v>0</v>
      </c>
      <c r="BZ308" s="7">
        <v>0</v>
      </c>
      <c r="CA308" s="7">
        <v>0</v>
      </c>
      <c r="CB308" s="7">
        <v>0</v>
      </c>
      <c r="CC308" s="7">
        <v>0</v>
      </c>
      <c r="CD308" s="9">
        <v>0</v>
      </c>
    </row>
    <row r="309" spans="1:82" hidden="1" x14ac:dyDescent="0.25">
      <c r="A309" s="73" t="s">
        <v>2548</v>
      </c>
      <c r="B309" s="11"/>
      <c r="C309" s="11"/>
      <c r="D309" s="11" t="s">
        <v>2538</v>
      </c>
      <c r="E309" s="11" t="s">
        <v>2538</v>
      </c>
      <c r="F309" s="11" t="s">
        <v>64</v>
      </c>
      <c r="G309" s="11" t="s">
        <v>2538</v>
      </c>
      <c r="H309" s="11" t="s">
        <v>2330</v>
      </c>
      <c r="I309" s="11" t="s">
        <v>1069</v>
      </c>
      <c r="J309" s="11" t="s">
        <v>2516</v>
      </c>
      <c r="K309" s="11">
        <v>74.12</v>
      </c>
      <c r="L309" s="11" t="s">
        <v>67</v>
      </c>
      <c r="M309" s="11" t="s">
        <v>68</v>
      </c>
      <c r="N309" s="11" t="s">
        <v>69</v>
      </c>
      <c r="O309" s="12">
        <v>43860.472453703704</v>
      </c>
      <c r="P309" s="12">
        <v>45321.472453703704</v>
      </c>
      <c r="Q309" s="11"/>
      <c r="R309" s="12">
        <v>45321</v>
      </c>
      <c r="S309" s="11" t="s">
        <v>71</v>
      </c>
      <c r="T309" s="11" t="s">
        <v>104</v>
      </c>
      <c r="U309" s="11" t="s">
        <v>73</v>
      </c>
      <c r="V309" s="11" t="s">
        <v>73</v>
      </c>
      <c r="W309" s="11" t="s">
        <v>74</v>
      </c>
      <c r="X309" s="11" t="s">
        <v>75</v>
      </c>
      <c r="Y309" s="11" t="s">
        <v>2517</v>
      </c>
      <c r="Z309" s="11" t="s">
        <v>2549</v>
      </c>
      <c r="AA309" s="11" t="s">
        <v>2550</v>
      </c>
      <c r="AB309" s="12"/>
      <c r="AC309" s="12"/>
      <c r="AD309" s="11"/>
      <c r="AE309" s="11" t="s">
        <v>78</v>
      </c>
      <c r="AF309" s="11" t="s">
        <v>78</v>
      </c>
      <c r="AG309" s="12"/>
      <c r="AH309" s="11" t="s">
        <v>78</v>
      </c>
      <c r="AI309" s="11" t="s">
        <v>78</v>
      </c>
      <c r="AJ309" s="11" t="b">
        <v>0</v>
      </c>
      <c r="AK309" s="11" t="s">
        <v>2551</v>
      </c>
      <c r="AL309" s="11" t="b">
        <v>0</v>
      </c>
      <c r="AM309" s="11" t="b">
        <v>0</v>
      </c>
      <c r="AN309" s="11" t="b">
        <v>0</v>
      </c>
      <c r="AO309" s="11" t="b">
        <v>0</v>
      </c>
      <c r="AP309" s="11" t="b">
        <v>0</v>
      </c>
      <c r="AQ309" s="11" t="s">
        <v>84</v>
      </c>
      <c r="AR309" s="11" t="b">
        <v>0</v>
      </c>
      <c r="AS309" s="11" t="s">
        <v>2437</v>
      </c>
      <c r="AT309" s="11" t="s">
        <v>78</v>
      </c>
      <c r="AU309" s="11" t="s">
        <v>78</v>
      </c>
      <c r="AV309" s="12">
        <v>43892</v>
      </c>
      <c r="AW309" s="11" t="s">
        <v>85</v>
      </c>
      <c r="AX309" s="11" t="s">
        <v>86</v>
      </c>
      <c r="AY309" s="11" t="s">
        <v>87</v>
      </c>
      <c r="AZ309" s="11" t="b">
        <v>0</v>
      </c>
      <c r="BA309" s="11">
        <v>2</v>
      </c>
      <c r="BB309" s="11">
        <v>2</v>
      </c>
      <c r="BC309" s="28">
        <v>2428.46</v>
      </c>
      <c r="BD309" s="11">
        <v>1</v>
      </c>
      <c r="BE309" s="28">
        <v>907</v>
      </c>
      <c r="BF309" s="54">
        <v>1</v>
      </c>
      <c r="BG309" s="28">
        <v>907</v>
      </c>
      <c r="BH309" s="28">
        <v>74.12</v>
      </c>
      <c r="BI309" s="28">
        <v>74.12</v>
      </c>
      <c r="BJ309" s="28">
        <v>86.72</v>
      </c>
      <c r="BK309" s="30">
        <f t="shared" si="15"/>
        <v>0</v>
      </c>
      <c r="BL309" s="62">
        <f t="shared" si="16"/>
        <v>0</v>
      </c>
      <c r="BM309" s="28">
        <v>7.41</v>
      </c>
      <c r="BN309" s="13">
        <v>0</v>
      </c>
      <c r="BO309" s="7" t="s">
        <v>6177</v>
      </c>
      <c r="BP309" s="7" t="s">
        <v>6178</v>
      </c>
      <c r="BQ309" s="7" t="s">
        <v>4393</v>
      </c>
      <c r="BR309" s="7" t="s">
        <v>3889</v>
      </c>
      <c r="BS309" s="7" t="s">
        <v>5115</v>
      </c>
      <c r="BT309" s="7" t="s">
        <v>5431</v>
      </c>
      <c r="BU309" s="7" t="s">
        <v>4110</v>
      </c>
      <c r="BV309" s="7" t="s">
        <v>6179</v>
      </c>
      <c r="BW309" s="7" t="s">
        <v>6180</v>
      </c>
      <c r="BX309" s="7" t="s">
        <v>4130</v>
      </c>
      <c r="BY309" s="7">
        <v>0</v>
      </c>
      <c r="BZ309" s="7">
        <v>0</v>
      </c>
      <c r="CA309" s="7">
        <v>0</v>
      </c>
      <c r="CB309" s="7">
        <v>0</v>
      </c>
      <c r="CC309" s="7">
        <v>0</v>
      </c>
      <c r="CD309" s="9">
        <v>0</v>
      </c>
    </row>
    <row r="310" spans="1:82" hidden="1" x14ac:dyDescent="0.25">
      <c r="A310" s="72" t="s">
        <v>2926</v>
      </c>
      <c r="B310" s="11" t="s">
        <v>1395</v>
      </c>
      <c r="C310" s="11" t="s">
        <v>1396</v>
      </c>
      <c r="D310" s="11" t="s">
        <v>2927</v>
      </c>
      <c r="E310" s="11" t="s">
        <v>2927</v>
      </c>
      <c r="F310" s="11" t="s">
        <v>64</v>
      </c>
      <c r="G310" s="11" t="s">
        <v>2927</v>
      </c>
      <c r="H310" s="11" t="s">
        <v>2330</v>
      </c>
      <c r="I310" s="11" t="s">
        <v>1397</v>
      </c>
      <c r="J310" s="11" t="s">
        <v>2691</v>
      </c>
      <c r="K310" s="11">
        <v>403.53</v>
      </c>
      <c r="L310" s="11" t="s">
        <v>67</v>
      </c>
      <c r="M310" s="11" t="s">
        <v>68</v>
      </c>
      <c r="N310" s="11" t="s">
        <v>69</v>
      </c>
      <c r="O310" s="12">
        <v>43463.617152777777</v>
      </c>
      <c r="P310" s="12">
        <v>45289.500613425924</v>
      </c>
      <c r="Q310" s="11" t="s">
        <v>70</v>
      </c>
      <c r="R310" s="12">
        <v>45289</v>
      </c>
      <c r="S310" s="11" t="s">
        <v>71</v>
      </c>
      <c r="T310" s="11" t="s">
        <v>104</v>
      </c>
      <c r="U310" s="11" t="s">
        <v>73</v>
      </c>
      <c r="V310" s="11" t="s">
        <v>73</v>
      </c>
      <c r="W310" s="11" t="s">
        <v>92</v>
      </c>
      <c r="X310" s="11" t="s">
        <v>106</v>
      </c>
      <c r="Y310" s="11" t="s">
        <v>2662</v>
      </c>
      <c r="Z310" s="11" t="s">
        <v>2928</v>
      </c>
      <c r="AA310" s="11" t="s">
        <v>2929</v>
      </c>
      <c r="AB310" s="12"/>
      <c r="AC310" s="12"/>
      <c r="AD310" s="11"/>
      <c r="AE310" s="11" t="s">
        <v>78</v>
      </c>
      <c r="AF310" s="11" t="s">
        <v>78</v>
      </c>
      <c r="AG310" s="12"/>
      <c r="AH310" s="11" t="s">
        <v>2930</v>
      </c>
      <c r="AI310" s="11" t="s">
        <v>78</v>
      </c>
      <c r="AJ310" s="11" t="b">
        <v>0</v>
      </c>
      <c r="AK310" s="11" t="s">
        <v>2931</v>
      </c>
      <c r="AL310" s="11" t="b">
        <v>0</v>
      </c>
      <c r="AM310" s="11" t="b">
        <v>0</v>
      </c>
      <c r="AN310" s="11" t="b">
        <v>0</v>
      </c>
      <c r="AO310" s="11" t="b">
        <v>0</v>
      </c>
      <c r="AP310" s="11" t="b">
        <v>0</v>
      </c>
      <c r="AQ310" s="11" t="s">
        <v>84</v>
      </c>
      <c r="AR310" s="11" t="b">
        <v>0</v>
      </c>
      <c r="AS310" s="11" t="s">
        <v>1700</v>
      </c>
      <c r="AT310" s="11" t="s">
        <v>78</v>
      </c>
      <c r="AU310" s="11" t="s">
        <v>78</v>
      </c>
      <c r="AV310" s="12">
        <v>43461</v>
      </c>
      <c r="AW310" s="11" t="s">
        <v>85</v>
      </c>
      <c r="AX310" s="11" t="s">
        <v>86</v>
      </c>
      <c r="AY310" s="11" t="s">
        <v>87</v>
      </c>
      <c r="AZ310" s="11" t="b">
        <v>0</v>
      </c>
      <c r="BA310" s="11">
        <v>2</v>
      </c>
      <c r="BB310" s="11">
        <v>2</v>
      </c>
      <c r="BC310" s="28">
        <v>395.66</v>
      </c>
      <c r="BD310" s="11">
        <v>1</v>
      </c>
      <c r="BE310" s="28">
        <v>100</v>
      </c>
      <c r="BF310" s="54">
        <v>1</v>
      </c>
      <c r="BG310" s="28">
        <v>100</v>
      </c>
      <c r="BH310" s="28">
        <v>403.53</v>
      </c>
      <c r="BI310" s="28">
        <v>403.53</v>
      </c>
      <c r="BJ310" s="28">
        <v>463.71</v>
      </c>
      <c r="BK310" s="30">
        <f t="shared" si="15"/>
        <v>0</v>
      </c>
      <c r="BL310" s="62">
        <f t="shared" si="16"/>
        <v>0</v>
      </c>
      <c r="BM310" s="28">
        <v>100.88</v>
      </c>
      <c r="BN310" s="13">
        <v>0</v>
      </c>
      <c r="BO310" s="7" t="s">
        <v>5910</v>
      </c>
      <c r="BP310" s="7" t="s">
        <v>5911</v>
      </c>
      <c r="BQ310" s="7" t="s">
        <v>4316</v>
      </c>
      <c r="BR310" s="7" t="s">
        <v>5912</v>
      </c>
      <c r="BS310" s="7" t="s">
        <v>5913</v>
      </c>
      <c r="BT310" s="7" t="s">
        <v>5914</v>
      </c>
      <c r="BU310" s="7" t="s">
        <v>5915</v>
      </c>
      <c r="BV310" s="7" t="s">
        <v>5916</v>
      </c>
      <c r="BW310" s="7" t="s">
        <v>5917</v>
      </c>
      <c r="BX310" s="7" t="s">
        <v>4106</v>
      </c>
      <c r="BY310" s="7">
        <v>0</v>
      </c>
      <c r="BZ310" s="7">
        <v>0</v>
      </c>
      <c r="CA310" s="7">
        <v>0</v>
      </c>
      <c r="CB310" s="7">
        <v>1</v>
      </c>
      <c r="CC310" s="7">
        <v>0</v>
      </c>
      <c r="CD310" s="9">
        <v>0</v>
      </c>
    </row>
    <row r="311" spans="1:82" hidden="1" x14ac:dyDescent="0.25">
      <c r="A311" s="73" t="s">
        <v>2778</v>
      </c>
      <c r="B311" s="7" t="s">
        <v>1395</v>
      </c>
      <c r="C311" s="7" t="s">
        <v>1396</v>
      </c>
      <c r="D311" s="7" t="s">
        <v>306</v>
      </c>
      <c r="E311" s="7" t="s">
        <v>306</v>
      </c>
      <c r="F311" s="7" t="s">
        <v>64</v>
      </c>
      <c r="G311" s="7" t="s">
        <v>306</v>
      </c>
      <c r="H311" s="7" t="s">
        <v>2330</v>
      </c>
      <c r="I311" s="7" t="s">
        <v>1397</v>
      </c>
      <c r="J311" s="7" t="s">
        <v>2631</v>
      </c>
      <c r="K311" s="7">
        <v>161.09</v>
      </c>
      <c r="L311" s="7" t="s">
        <v>67</v>
      </c>
      <c r="M311" s="7" t="s">
        <v>68</v>
      </c>
      <c r="N311" s="7" t="s">
        <v>69</v>
      </c>
      <c r="O311" s="8">
        <v>42366.487974537034</v>
      </c>
      <c r="P311" s="8">
        <v>45288.487974537034</v>
      </c>
      <c r="Q311" s="7" t="s">
        <v>70</v>
      </c>
      <c r="R311" s="8">
        <v>45288</v>
      </c>
      <c r="S311" s="7" t="s">
        <v>71</v>
      </c>
      <c r="T311" s="7" t="s">
        <v>104</v>
      </c>
      <c r="U311" s="7" t="s">
        <v>73</v>
      </c>
      <c r="V311" s="7" t="s">
        <v>73</v>
      </c>
      <c r="W311" s="7" t="s">
        <v>287</v>
      </c>
      <c r="X311" s="7" t="s">
        <v>106</v>
      </c>
      <c r="Y311" s="7" t="s">
        <v>1421</v>
      </c>
      <c r="Z311" s="7" t="s">
        <v>2779</v>
      </c>
      <c r="AA311" s="7" t="s">
        <v>2780</v>
      </c>
      <c r="AB311" s="8"/>
      <c r="AC311" s="8"/>
      <c r="AD311" s="7"/>
      <c r="AE311" s="7" t="s">
        <v>78</v>
      </c>
      <c r="AF311" s="7" t="s">
        <v>78</v>
      </c>
      <c r="AG311" s="8"/>
      <c r="AH311" s="7" t="s">
        <v>2781</v>
      </c>
      <c r="AI311" s="7" t="s">
        <v>78</v>
      </c>
      <c r="AJ311" s="7" t="b">
        <v>0</v>
      </c>
      <c r="AK311" s="7" t="s">
        <v>2782</v>
      </c>
      <c r="AL311" s="7" t="b">
        <v>0</v>
      </c>
      <c r="AM311" s="7" t="b">
        <v>0</v>
      </c>
      <c r="AN311" s="7" t="b">
        <v>0</v>
      </c>
      <c r="AO311" s="7" t="b">
        <v>0</v>
      </c>
      <c r="AP311" s="7" t="b">
        <v>0</v>
      </c>
      <c r="AQ311" s="7" t="s">
        <v>84</v>
      </c>
      <c r="AR311" s="7" t="b">
        <v>0</v>
      </c>
      <c r="AS311" s="7" t="s">
        <v>1700</v>
      </c>
      <c r="AT311" s="7" t="s">
        <v>78</v>
      </c>
      <c r="AU311" s="7" t="s">
        <v>78</v>
      </c>
      <c r="AV311" s="8">
        <v>42352</v>
      </c>
      <c r="AW311" s="7" t="s">
        <v>85</v>
      </c>
      <c r="AX311" s="7" t="s">
        <v>86</v>
      </c>
      <c r="AY311" s="7" t="s">
        <v>87</v>
      </c>
      <c r="AZ311" s="7" t="b">
        <v>0</v>
      </c>
      <c r="BA311" s="7">
        <v>2</v>
      </c>
      <c r="BB311" s="7">
        <v>2</v>
      </c>
      <c r="BC311" s="33">
        <v>140.65</v>
      </c>
      <c r="BD311" s="7">
        <v>0</v>
      </c>
      <c r="BE311" s="33"/>
      <c r="BF311" s="55">
        <v>0</v>
      </c>
      <c r="BG311" s="33">
        <v>0</v>
      </c>
      <c r="BH311" s="33">
        <v>161.09</v>
      </c>
      <c r="BI311" s="33">
        <v>161.09</v>
      </c>
      <c r="BJ311" s="33">
        <v>187.87</v>
      </c>
      <c r="BK311" s="30">
        <f t="shared" si="15"/>
        <v>0</v>
      </c>
      <c r="BL311" s="62">
        <f t="shared" si="16"/>
        <v>0</v>
      </c>
      <c r="BM311" s="33">
        <v>40.270000000000003</v>
      </c>
      <c r="BN311" s="9">
        <v>0</v>
      </c>
      <c r="BO311" s="11" t="s">
        <v>4754</v>
      </c>
      <c r="BP311" s="11" t="s">
        <v>4755</v>
      </c>
      <c r="BQ311" s="11" t="s">
        <v>4101</v>
      </c>
      <c r="BR311" s="11" t="s">
        <v>504</v>
      </c>
      <c r="BS311" s="11" t="s">
        <v>4133</v>
      </c>
      <c r="BT311" s="11" t="s">
        <v>4110</v>
      </c>
      <c r="BU311" s="11" t="s">
        <v>4756</v>
      </c>
      <c r="BV311" s="11" t="s">
        <v>4757</v>
      </c>
      <c r="BW311" s="11" t="s">
        <v>5242</v>
      </c>
      <c r="BX311" s="11" t="s">
        <v>4138</v>
      </c>
      <c r="BY311" s="11">
        <v>0</v>
      </c>
      <c r="BZ311" s="11">
        <v>0</v>
      </c>
      <c r="CA311" s="11">
        <v>0</v>
      </c>
      <c r="CB311" s="11">
        <v>0</v>
      </c>
      <c r="CC311" s="11">
        <v>0</v>
      </c>
      <c r="CD311" s="13">
        <v>0</v>
      </c>
    </row>
    <row r="312" spans="1:82" hidden="1" x14ac:dyDescent="0.25">
      <c r="A312" s="72" t="s">
        <v>3652</v>
      </c>
      <c r="B312" s="11" t="s">
        <v>61</v>
      </c>
      <c r="C312" s="11" t="s">
        <v>62</v>
      </c>
      <c r="D312" s="11" t="s">
        <v>3653</v>
      </c>
      <c r="E312" s="11" t="s">
        <v>3653</v>
      </c>
      <c r="F312" s="11" t="s">
        <v>64</v>
      </c>
      <c r="G312" s="11" t="s">
        <v>3500</v>
      </c>
      <c r="H312" s="11" t="s">
        <v>2330</v>
      </c>
      <c r="I312" s="11" t="s">
        <v>66</v>
      </c>
      <c r="J312" s="11" t="s">
        <v>2342</v>
      </c>
      <c r="K312" s="11">
        <v>513.36</v>
      </c>
      <c r="L312" s="11" t="s">
        <v>67</v>
      </c>
      <c r="M312" s="11" t="s">
        <v>3402</v>
      </c>
      <c r="N312" s="11" t="s">
        <v>69</v>
      </c>
      <c r="O312" s="12">
        <v>43559.37605324074</v>
      </c>
      <c r="P312" s="12">
        <v>45347.37605324074</v>
      </c>
      <c r="Q312" s="11" t="s">
        <v>70</v>
      </c>
      <c r="R312" s="12">
        <v>45347</v>
      </c>
      <c r="S312" s="11" t="s">
        <v>71</v>
      </c>
      <c r="T312" s="11" t="s">
        <v>72</v>
      </c>
      <c r="U312" s="11" t="s">
        <v>3387</v>
      </c>
      <c r="V312" s="11" t="s">
        <v>3387</v>
      </c>
      <c r="W312" s="11" t="s">
        <v>74</v>
      </c>
      <c r="X312" s="11" t="s">
        <v>75</v>
      </c>
      <c r="Y312" s="11" t="s">
        <v>368</v>
      </c>
      <c r="Z312" s="11" t="s">
        <v>3654</v>
      </c>
      <c r="AA312" s="11" t="s">
        <v>78</v>
      </c>
      <c r="AB312" s="12"/>
      <c r="AC312" s="12"/>
      <c r="AD312" s="11"/>
      <c r="AE312" s="11" t="s">
        <v>78</v>
      </c>
      <c r="AF312" s="11" t="s">
        <v>78</v>
      </c>
      <c r="AG312" s="12"/>
      <c r="AH312" s="11" t="s">
        <v>3655</v>
      </c>
      <c r="AI312" s="11" t="s">
        <v>78</v>
      </c>
      <c r="AJ312" s="11" t="b">
        <v>0</v>
      </c>
      <c r="AK312" s="11" t="s">
        <v>4026</v>
      </c>
      <c r="AL312" s="11" t="b">
        <v>0</v>
      </c>
      <c r="AM312" s="11" t="b">
        <v>0</v>
      </c>
      <c r="AN312" s="11" t="b">
        <v>0</v>
      </c>
      <c r="AO312" s="11" t="b">
        <v>0</v>
      </c>
      <c r="AP312" s="11" t="b">
        <v>0</v>
      </c>
      <c r="AQ312" s="11" t="s">
        <v>84</v>
      </c>
      <c r="AR312" s="11" t="b">
        <v>0</v>
      </c>
      <c r="AS312" s="11" t="s">
        <v>2437</v>
      </c>
      <c r="AT312" s="11" t="s">
        <v>78</v>
      </c>
      <c r="AU312" s="11" t="s">
        <v>78</v>
      </c>
      <c r="AV312" s="12">
        <v>43577</v>
      </c>
      <c r="AW312" s="11" t="s">
        <v>85</v>
      </c>
      <c r="AX312" s="11" t="s">
        <v>86</v>
      </c>
      <c r="AY312" s="11" t="s">
        <v>87</v>
      </c>
      <c r="AZ312" s="11" t="b">
        <v>0</v>
      </c>
      <c r="BA312" s="11">
        <v>0</v>
      </c>
      <c r="BB312" s="11">
        <v>0</v>
      </c>
      <c r="BC312" s="28"/>
      <c r="BD312" s="11">
        <v>0</v>
      </c>
      <c r="BE312" s="28"/>
      <c r="BF312" s="54">
        <v>0</v>
      </c>
      <c r="BG312" s="28">
        <v>0</v>
      </c>
      <c r="BH312" s="28">
        <v>513.36</v>
      </c>
      <c r="BI312" s="28">
        <v>513.36</v>
      </c>
      <c r="BJ312" s="28">
        <v>571.78</v>
      </c>
      <c r="BK312" s="30">
        <f t="shared" si="15"/>
        <v>0</v>
      </c>
      <c r="BL312" s="62">
        <f t="shared" si="16"/>
        <v>0</v>
      </c>
      <c r="BM312" s="28">
        <v>61.6</v>
      </c>
      <c r="BN312" s="13">
        <v>0</v>
      </c>
      <c r="BO312" s="7" t="s">
        <v>5992</v>
      </c>
      <c r="BP312" s="7" t="s">
        <v>5993</v>
      </c>
      <c r="BQ312" s="7" t="s">
        <v>4438</v>
      </c>
      <c r="BR312" s="7" t="s">
        <v>5994</v>
      </c>
      <c r="BS312" s="7" t="s">
        <v>5995</v>
      </c>
      <c r="BT312" s="7" t="s">
        <v>4110</v>
      </c>
      <c r="BU312" s="7" t="s">
        <v>5996</v>
      </c>
      <c r="BV312" s="7" t="s">
        <v>5997</v>
      </c>
      <c r="BW312" s="7" t="s">
        <v>5998</v>
      </c>
      <c r="BX312" s="7" t="s">
        <v>4138</v>
      </c>
      <c r="BY312" s="7">
        <v>0</v>
      </c>
      <c r="BZ312" s="7">
        <v>0</v>
      </c>
      <c r="CA312" s="7">
        <v>0</v>
      </c>
      <c r="CB312" s="7">
        <v>0</v>
      </c>
      <c r="CC312" s="7">
        <v>0</v>
      </c>
      <c r="CD312" s="9">
        <v>0</v>
      </c>
    </row>
    <row r="313" spans="1:82" hidden="1" x14ac:dyDescent="0.25">
      <c r="A313" s="73" t="s">
        <v>1228</v>
      </c>
      <c r="B313" s="7" t="s">
        <v>1174</v>
      </c>
      <c r="C313" s="7" t="s">
        <v>1175</v>
      </c>
      <c r="D313" s="7" t="s">
        <v>1229</v>
      </c>
      <c r="E313" s="7" t="s">
        <v>1229</v>
      </c>
      <c r="F313" s="7" t="s">
        <v>64</v>
      </c>
      <c r="G313" s="7" t="s">
        <v>1229</v>
      </c>
      <c r="H313" s="7" t="s">
        <v>281</v>
      </c>
      <c r="I313" s="7" t="s">
        <v>1176</v>
      </c>
      <c r="J313" s="7" t="s">
        <v>1177</v>
      </c>
      <c r="K313" s="7">
        <v>373</v>
      </c>
      <c r="L313" s="7" t="s">
        <v>67</v>
      </c>
      <c r="M313" s="7" t="s">
        <v>68</v>
      </c>
      <c r="N313" s="7" t="s">
        <v>69</v>
      </c>
      <c r="O313" s="8">
        <v>41718.345775462964</v>
      </c>
      <c r="P313" s="8">
        <v>45371.345775462964</v>
      </c>
      <c r="Q313" s="7" t="s">
        <v>70</v>
      </c>
      <c r="R313" s="8">
        <v>45371</v>
      </c>
      <c r="S313" s="7" t="s">
        <v>71</v>
      </c>
      <c r="T313" s="7" t="s">
        <v>104</v>
      </c>
      <c r="U313" s="7" t="s">
        <v>73</v>
      </c>
      <c r="V313" s="7" t="s">
        <v>73</v>
      </c>
      <c r="W313" s="7" t="s">
        <v>74</v>
      </c>
      <c r="X313" s="7" t="s">
        <v>106</v>
      </c>
      <c r="Y313" s="7" t="s">
        <v>1178</v>
      </c>
      <c r="Z313" s="7" t="s">
        <v>1230</v>
      </c>
      <c r="AA313" s="7" t="s">
        <v>78</v>
      </c>
      <c r="AB313" s="8"/>
      <c r="AC313" s="8"/>
      <c r="AD313" s="7"/>
      <c r="AE313" s="7" t="s">
        <v>78</v>
      </c>
      <c r="AF313" s="7" t="s">
        <v>78</v>
      </c>
      <c r="AG313" s="8"/>
      <c r="AH313" s="7" t="s">
        <v>1231</v>
      </c>
      <c r="AI313" s="7" t="s">
        <v>78</v>
      </c>
      <c r="AJ313" s="7" t="b">
        <v>0</v>
      </c>
      <c r="AK313" s="7" t="s">
        <v>1232</v>
      </c>
      <c r="AL313" s="7" t="b">
        <v>0</v>
      </c>
      <c r="AM313" s="7" t="b">
        <v>0</v>
      </c>
      <c r="AN313" s="7" t="b">
        <v>0</v>
      </c>
      <c r="AO313" s="7" t="b">
        <v>0</v>
      </c>
      <c r="AP313" s="7" t="b">
        <v>0</v>
      </c>
      <c r="AQ313" s="7" t="s">
        <v>84</v>
      </c>
      <c r="AR313" s="7" t="b">
        <v>0</v>
      </c>
      <c r="AS313" s="7" t="s">
        <v>1210</v>
      </c>
      <c r="AT313" s="7" t="s">
        <v>1233</v>
      </c>
      <c r="AU313" s="7" t="s">
        <v>78</v>
      </c>
      <c r="AV313" s="8">
        <v>41738</v>
      </c>
      <c r="AW313" s="7" t="s">
        <v>85</v>
      </c>
      <c r="AX313" s="7" t="s">
        <v>86</v>
      </c>
      <c r="AY313" s="7" t="s">
        <v>87</v>
      </c>
      <c r="AZ313" s="7" t="b">
        <v>0</v>
      </c>
      <c r="BA313" s="7">
        <v>0</v>
      </c>
      <c r="BB313" s="7">
        <v>0</v>
      </c>
      <c r="BC313" s="27"/>
      <c r="BD313" s="7">
        <v>0</v>
      </c>
      <c r="BE313" s="27"/>
      <c r="BF313" s="56">
        <v>0</v>
      </c>
      <c r="BG313" s="27">
        <v>0</v>
      </c>
      <c r="BH313" s="27">
        <v>373</v>
      </c>
      <c r="BI313" s="33">
        <v>373</v>
      </c>
      <c r="BJ313" s="33">
        <v>380.39</v>
      </c>
      <c r="BK313" s="30">
        <f t="shared" si="15"/>
        <v>0</v>
      </c>
      <c r="BL313" s="62">
        <f t="shared" si="16"/>
        <v>0</v>
      </c>
      <c r="BM313" s="33">
        <v>74.599999999999994</v>
      </c>
      <c r="BN313" s="9">
        <v>0</v>
      </c>
      <c r="BO313" s="11" t="s">
        <v>4841</v>
      </c>
      <c r="BP313" s="11" t="s">
        <v>4842</v>
      </c>
      <c r="BQ313" s="11" t="s">
        <v>4101</v>
      </c>
      <c r="BR313" s="11" t="s">
        <v>504</v>
      </c>
      <c r="BS313" s="11" t="s">
        <v>4187</v>
      </c>
      <c r="BT313" s="11" t="s">
        <v>4110</v>
      </c>
      <c r="BU313" s="11" t="s">
        <v>4843</v>
      </c>
      <c r="BV313" s="11" t="s">
        <v>4844</v>
      </c>
      <c r="BW313" s="11" t="s">
        <v>4845</v>
      </c>
      <c r="BX313" s="11" t="s">
        <v>4138</v>
      </c>
      <c r="BY313" s="11">
        <v>0</v>
      </c>
      <c r="BZ313" s="11">
        <v>0</v>
      </c>
      <c r="CA313" s="11">
        <v>0</v>
      </c>
      <c r="CB313" s="11">
        <v>0</v>
      </c>
      <c r="CC313" s="11">
        <v>0</v>
      </c>
      <c r="CD313" s="13">
        <v>0</v>
      </c>
    </row>
    <row r="314" spans="1:82" hidden="1" x14ac:dyDescent="0.25">
      <c r="A314" s="72" t="s">
        <v>2788</v>
      </c>
      <c r="B314" s="11" t="s">
        <v>1395</v>
      </c>
      <c r="C314" s="11" t="s">
        <v>1396</v>
      </c>
      <c r="D314" s="11" t="s">
        <v>1252</v>
      </c>
      <c r="E314" s="11" t="s">
        <v>1252</v>
      </c>
      <c r="F314" s="11" t="s">
        <v>64</v>
      </c>
      <c r="G314" s="11" t="s">
        <v>1252</v>
      </c>
      <c r="H314" s="11" t="s">
        <v>2330</v>
      </c>
      <c r="I314" s="11" t="s">
        <v>1397</v>
      </c>
      <c r="J314" s="11" t="s">
        <v>2691</v>
      </c>
      <c r="K314" s="11">
        <v>296.82</v>
      </c>
      <c r="L314" s="11" t="s">
        <v>67</v>
      </c>
      <c r="M314" s="11" t="s">
        <v>68</v>
      </c>
      <c r="N314" s="11" t="s">
        <v>69</v>
      </c>
      <c r="O314" s="12">
        <v>42581.694131944445</v>
      </c>
      <c r="P314" s="12">
        <v>45503.694131944445</v>
      </c>
      <c r="Q314" s="11" t="s">
        <v>70</v>
      </c>
      <c r="R314" s="12">
        <v>45503</v>
      </c>
      <c r="S314" s="11" t="s">
        <v>71</v>
      </c>
      <c r="T314" s="11" t="s">
        <v>104</v>
      </c>
      <c r="U314" s="11" t="s">
        <v>73</v>
      </c>
      <c r="V314" s="11" t="s">
        <v>73</v>
      </c>
      <c r="W314" s="11" t="s">
        <v>105</v>
      </c>
      <c r="X314" s="11" t="s">
        <v>106</v>
      </c>
      <c r="Y314" s="11" t="s">
        <v>1398</v>
      </c>
      <c r="Z314" s="11" t="s">
        <v>1964</v>
      </c>
      <c r="AA314" s="11" t="s">
        <v>2789</v>
      </c>
      <c r="AB314" s="12"/>
      <c r="AC314" s="12"/>
      <c r="AD314" s="11"/>
      <c r="AE314" s="11" t="s">
        <v>78</v>
      </c>
      <c r="AF314" s="11" t="s">
        <v>78</v>
      </c>
      <c r="AG314" s="12"/>
      <c r="AH314" s="11" t="s">
        <v>78</v>
      </c>
      <c r="AI314" s="11" t="s">
        <v>78</v>
      </c>
      <c r="AJ314" s="11" t="b">
        <v>0</v>
      </c>
      <c r="AK314" s="11" t="s">
        <v>2790</v>
      </c>
      <c r="AL314" s="11" t="b">
        <v>0</v>
      </c>
      <c r="AM314" s="11" t="b">
        <v>0</v>
      </c>
      <c r="AN314" s="11" t="b">
        <v>0</v>
      </c>
      <c r="AO314" s="11" t="b">
        <v>0</v>
      </c>
      <c r="AP314" s="11" t="b">
        <v>0</v>
      </c>
      <c r="AQ314" s="11" t="s">
        <v>84</v>
      </c>
      <c r="AR314" s="11" t="b">
        <v>0</v>
      </c>
      <c r="AS314" s="11" t="s">
        <v>1700</v>
      </c>
      <c r="AT314" s="11" t="s">
        <v>78</v>
      </c>
      <c r="AU314" s="11" t="s">
        <v>78</v>
      </c>
      <c r="AV314" s="12">
        <v>42566</v>
      </c>
      <c r="AW314" s="11" t="s">
        <v>85</v>
      </c>
      <c r="AX314" s="11" t="s">
        <v>86</v>
      </c>
      <c r="AY314" s="11" t="s">
        <v>87</v>
      </c>
      <c r="AZ314" s="11" t="b">
        <v>0</v>
      </c>
      <c r="BA314" s="11">
        <v>8</v>
      </c>
      <c r="BB314" s="11">
        <v>7</v>
      </c>
      <c r="BC314" s="28">
        <v>2514.7399999999998</v>
      </c>
      <c r="BD314" s="11">
        <v>2</v>
      </c>
      <c r="BE314" s="28">
        <v>78.430000000000007</v>
      </c>
      <c r="BF314" s="54">
        <v>2</v>
      </c>
      <c r="BG314" s="28">
        <v>78.430000000000007</v>
      </c>
      <c r="BH314" s="28">
        <v>296.82</v>
      </c>
      <c r="BI314" s="28">
        <v>296.82</v>
      </c>
      <c r="BJ314" s="28">
        <v>340.15</v>
      </c>
      <c r="BK314" s="30">
        <f t="shared" si="15"/>
        <v>0</v>
      </c>
      <c r="BL314" s="62">
        <f t="shared" si="16"/>
        <v>0</v>
      </c>
      <c r="BM314" s="28">
        <v>74.2</v>
      </c>
      <c r="BN314" s="13">
        <v>0</v>
      </c>
      <c r="BO314" s="7" t="s">
        <v>5372</v>
      </c>
      <c r="BP314" s="7" t="s">
        <v>5373</v>
      </c>
      <c r="BQ314" s="7" t="s">
        <v>4101</v>
      </c>
      <c r="BR314" s="7" t="s">
        <v>4215</v>
      </c>
      <c r="BS314" s="7" t="s">
        <v>4216</v>
      </c>
      <c r="BT314" s="7" t="s">
        <v>4110</v>
      </c>
      <c r="BU314" s="7" t="s">
        <v>5374</v>
      </c>
      <c r="BV314" s="7" t="s">
        <v>5375</v>
      </c>
      <c r="BW314" s="7" t="s">
        <v>5376</v>
      </c>
      <c r="BX314" s="7" t="s">
        <v>4130</v>
      </c>
      <c r="BY314" s="7">
        <v>0</v>
      </c>
      <c r="BZ314" s="7">
        <v>0</v>
      </c>
      <c r="CA314" s="7">
        <v>0</v>
      </c>
      <c r="CB314" s="7">
        <v>0</v>
      </c>
      <c r="CC314" s="7">
        <v>0</v>
      </c>
      <c r="CD314" s="9">
        <v>0</v>
      </c>
    </row>
    <row r="315" spans="1:82" hidden="1" x14ac:dyDescent="0.25">
      <c r="A315" s="72" t="s">
        <v>1250</v>
      </c>
      <c r="B315" s="11" t="s">
        <v>1251</v>
      </c>
      <c r="C315" s="11" t="s">
        <v>1175</v>
      </c>
      <c r="D315" s="11" t="s">
        <v>1252</v>
      </c>
      <c r="E315" s="11" t="s">
        <v>1252</v>
      </c>
      <c r="F315" s="11" t="s">
        <v>64</v>
      </c>
      <c r="G315" s="11" t="s">
        <v>1252</v>
      </c>
      <c r="H315" s="11" t="s">
        <v>281</v>
      </c>
      <c r="I315" s="11" t="s">
        <v>1176</v>
      </c>
      <c r="J315" s="11" t="s">
        <v>1177</v>
      </c>
      <c r="K315" s="11">
        <v>57.27</v>
      </c>
      <c r="L315" s="11" t="s">
        <v>67</v>
      </c>
      <c r="M315" s="11" t="s">
        <v>68</v>
      </c>
      <c r="N315" s="11" t="s">
        <v>69</v>
      </c>
      <c r="O315" s="12">
        <v>42583.699826388889</v>
      </c>
      <c r="P315" s="12">
        <v>45505.699826388889</v>
      </c>
      <c r="Q315" s="11" t="s">
        <v>70</v>
      </c>
      <c r="R315" s="12">
        <v>45505</v>
      </c>
      <c r="S315" s="11" t="s">
        <v>71</v>
      </c>
      <c r="T315" s="11" t="s">
        <v>104</v>
      </c>
      <c r="U315" s="11" t="s">
        <v>73</v>
      </c>
      <c r="V315" s="11" t="s">
        <v>73</v>
      </c>
      <c r="W315" s="11" t="s">
        <v>105</v>
      </c>
      <c r="X315" s="11" t="s">
        <v>106</v>
      </c>
      <c r="Y315" s="11" t="s">
        <v>1178</v>
      </c>
      <c r="Z315" s="11" t="s">
        <v>1253</v>
      </c>
      <c r="AA315" s="11" t="s">
        <v>78</v>
      </c>
      <c r="AB315" s="12"/>
      <c r="AC315" s="12"/>
      <c r="AD315" s="11"/>
      <c r="AE315" s="11" t="s">
        <v>78</v>
      </c>
      <c r="AF315" s="11" t="s">
        <v>78</v>
      </c>
      <c r="AG315" s="12"/>
      <c r="AH315" s="11" t="s">
        <v>78</v>
      </c>
      <c r="AI315" s="11" t="s">
        <v>78</v>
      </c>
      <c r="AJ315" s="11" t="b">
        <v>0</v>
      </c>
      <c r="AK315" s="11" t="s">
        <v>1254</v>
      </c>
      <c r="AL315" s="11" t="b">
        <v>0</v>
      </c>
      <c r="AM315" s="11" t="b">
        <v>0</v>
      </c>
      <c r="AN315" s="11" t="b">
        <v>0</v>
      </c>
      <c r="AO315" s="11" t="b">
        <v>0</v>
      </c>
      <c r="AP315" s="11" t="b">
        <v>0</v>
      </c>
      <c r="AQ315" s="11" t="s">
        <v>84</v>
      </c>
      <c r="AR315" s="11" t="b">
        <v>0</v>
      </c>
      <c r="AS315" s="11" t="s">
        <v>317</v>
      </c>
      <c r="AT315" s="11" t="s">
        <v>78</v>
      </c>
      <c r="AU315" s="11" t="s">
        <v>78</v>
      </c>
      <c r="AV315" s="12">
        <v>42566</v>
      </c>
      <c r="AW315" s="11" t="s">
        <v>85</v>
      </c>
      <c r="AX315" s="11" t="s">
        <v>86</v>
      </c>
      <c r="AY315" s="11" t="s">
        <v>87</v>
      </c>
      <c r="AZ315" s="11" t="b">
        <v>0</v>
      </c>
      <c r="BA315" s="11">
        <v>0</v>
      </c>
      <c r="BB315" s="11">
        <v>0</v>
      </c>
      <c r="BC315" s="28"/>
      <c r="BD315" s="11">
        <v>0</v>
      </c>
      <c r="BE315" s="28"/>
      <c r="BF315" s="54">
        <v>0</v>
      </c>
      <c r="BG315" s="28">
        <v>0</v>
      </c>
      <c r="BH315" s="28">
        <v>57.27</v>
      </c>
      <c r="BI315" s="28">
        <v>57.27</v>
      </c>
      <c r="BJ315" s="28">
        <v>57.52</v>
      </c>
      <c r="BK315" s="30">
        <f t="shared" si="15"/>
        <v>0</v>
      </c>
      <c r="BL315" s="62">
        <f t="shared" si="16"/>
        <v>0</v>
      </c>
      <c r="BM315" s="28">
        <v>11.45</v>
      </c>
      <c r="BN315" s="13">
        <v>0</v>
      </c>
      <c r="BO315" s="7" t="s">
        <v>5372</v>
      </c>
      <c r="BP315" s="7" t="s">
        <v>5373</v>
      </c>
      <c r="BQ315" s="7" t="s">
        <v>4101</v>
      </c>
      <c r="BR315" s="7" t="s">
        <v>4215</v>
      </c>
      <c r="BS315" s="7" t="s">
        <v>4216</v>
      </c>
      <c r="BT315" s="7" t="s">
        <v>4110</v>
      </c>
      <c r="BU315" s="7" t="s">
        <v>5374</v>
      </c>
      <c r="BV315" s="7" t="s">
        <v>5375</v>
      </c>
      <c r="BW315" s="7" t="s">
        <v>5376</v>
      </c>
      <c r="BX315" s="7" t="s">
        <v>4130</v>
      </c>
      <c r="BY315" s="7">
        <v>0</v>
      </c>
      <c r="BZ315" s="7">
        <v>0</v>
      </c>
      <c r="CA315" s="7">
        <v>0</v>
      </c>
      <c r="CB315" s="7">
        <v>0</v>
      </c>
      <c r="CC315" s="7">
        <v>0</v>
      </c>
      <c r="CD315" s="9">
        <v>0</v>
      </c>
    </row>
    <row r="316" spans="1:82" hidden="1" x14ac:dyDescent="0.25">
      <c r="A316" s="73" t="s">
        <v>497</v>
      </c>
      <c r="B316" s="7" t="s">
        <v>61</v>
      </c>
      <c r="C316" s="7" t="s">
        <v>62</v>
      </c>
      <c r="D316" s="7" t="s">
        <v>498</v>
      </c>
      <c r="E316" s="7" t="s">
        <v>498</v>
      </c>
      <c r="F316" s="7" t="s">
        <v>64</v>
      </c>
      <c r="G316" s="7"/>
      <c r="H316" s="7" t="s">
        <v>281</v>
      </c>
      <c r="I316" s="7" t="s">
        <v>66</v>
      </c>
      <c r="J316" s="7" t="s">
        <v>282</v>
      </c>
      <c r="K316" s="7">
        <v>229.97</v>
      </c>
      <c r="L316" s="7" t="s">
        <v>67</v>
      </c>
      <c r="M316" s="7" t="s">
        <v>68</v>
      </c>
      <c r="N316" s="7" t="s">
        <v>69</v>
      </c>
      <c r="O316" s="8">
        <v>43754.714143518519</v>
      </c>
      <c r="P316" s="8">
        <v>45581.714143518519</v>
      </c>
      <c r="Q316" s="7" t="s">
        <v>70</v>
      </c>
      <c r="R316" s="8">
        <v>45581</v>
      </c>
      <c r="S316" s="7" t="s">
        <v>71</v>
      </c>
      <c r="T316" s="7" t="s">
        <v>104</v>
      </c>
      <c r="U316" s="7" t="s">
        <v>73</v>
      </c>
      <c r="V316" s="7" t="s">
        <v>73</v>
      </c>
      <c r="W316" s="7" t="s">
        <v>74</v>
      </c>
      <c r="X316" s="7" t="s">
        <v>75</v>
      </c>
      <c r="Y316" s="7" t="s">
        <v>76</v>
      </c>
      <c r="Z316" s="7" t="s">
        <v>499</v>
      </c>
      <c r="AA316" s="7" t="s">
        <v>78</v>
      </c>
      <c r="AB316" s="8"/>
      <c r="AC316" s="8"/>
      <c r="AD316" s="7"/>
      <c r="AE316" s="7" t="s">
        <v>78</v>
      </c>
      <c r="AF316" s="7" t="s">
        <v>78</v>
      </c>
      <c r="AG316" s="8"/>
      <c r="AH316" s="7" t="s">
        <v>78</v>
      </c>
      <c r="AI316" s="7" t="s">
        <v>78</v>
      </c>
      <c r="AJ316" s="7" t="b">
        <v>0</v>
      </c>
      <c r="AK316" s="7" t="s">
        <v>500</v>
      </c>
      <c r="AL316" s="7" t="b">
        <v>0</v>
      </c>
      <c r="AM316" s="7" t="b">
        <v>0</v>
      </c>
      <c r="AN316" s="7" t="b">
        <v>0</v>
      </c>
      <c r="AO316" s="7" t="b">
        <v>0</v>
      </c>
      <c r="AP316" s="7" t="b">
        <v>0</v>
      </c>
      <c r="AQ316" s="7" t="s">
        <v>84</v>
      </c>
      <c r="AR316" s="7" t="b">
        <v>0</v>
      </c>
      <c r="AS316" s="7" t="s">
        <v>317</v>
      </c>
      <c r="AT316" s="7" t="s">
        <v>78</v>
      </c>
      <c r="AU316" s="7" t="s">
        <v>78</v>
      </c>
      <c r="AV316" s="8">
        <v>43749</v>
      </c>
      <c r="AW316" s="7" t="s">
        <v>85</v>
      </c>
      <c r="AX316" s="7" t="s">
        <v>86</v>
      </c>
      <c r="AY316" s="7" t="s">
        <v>87</v>
      </c>
      <c r="AZ316" s="7" t="b">
        <v>0</v>
      </c>
      <c r="BA316" s="7">
        <v>0</v>
      </c>
      <c r="BB316" s="7">
        <v>0</v>
      </c>
      <c r="BC316" s="33"/>
      <c r="BD316" s="7">
        <v>0</v>
      </c>
      <c r="BE316" s="33"/>
      <c r="BF316" s="55">
        <v>0</v>
      </c>
      <c r="BG316" s="33">
        <v>0</v>
      </c>
      <c r="BH316" s="33">
        <v>229.97</v>
      </c>
      <c r="BI316" s="33">
        <v>229.97</v>
      </c>
      <c r="BJ316" s="33">
        <v>252.78</v>
      </c>
      <c r="BK316" s="30">
        <f t="shared" si="15"/>
        <v>0</v>
      </c>
      <c r="BL316" s="62">
        <f t="shared" si="16"/>
        <v>0</v>
      </c>
      <c r="BM316" s="33">
        <v>33.35</v>
      </c>
      <c r="BN316" s="9">
        <v>0</v>
      </c>
      <c r="BO316" s="11" t="s">
        <v>6103</v>
      </c>
      <c r="BP316" s="11" t="s">
        <v>6104</v>
      </c>
      <c r="BQ316" s="11" t="s">
        <v>4101</v>
      </c>
      <c r="BR316" s="11" t="s">
        <v>4215</v>
      </c>
      <c r="BS316" s="11" t="s">
        <v>4216</v>
      </c>
      <c r="BT316" s="11" t="s">
        <v>6105</v>
      </c>
      <c r="BU316" s="11" t="s">
        <v>5374</v>
      </c>
      <c r="BV316" s="11" t="s">
        <v>6106</v>
      </c>
      <c r="BW316" s="11" t="s">
        <v>5376</v>
      </c>
      <c r="BX316" s="11" t="s">
        <v>4130</v>
      </c>
      <c r="BY316" s="11">
        <v>0</v>
      </c>
      <c r="BZ316" s="11">
        <v>0</v>
      </c>
      <c r="CA316" s="11">
        <v>0</v>
      </c>
      <c r="CB316" s="11">
        <v>0</v>
      </c>
      <c r="CC316" s="11">
        <v>0</v>
      </c>
      <c r="CD316" s="13">
        <v>0</v>
      </c>
    </row>
    <row r="317" spans="1:82" hidden="1" x14ac:dyDescent="0.25">
      <c r="A317" s="73" t="s">
        <v>3285</v>
      </c>
      <c r="B317" s="7" t="s">
        <v>2271</v>
      </c>
      <c r="C317" s="7" t="s">
        <v>2272</v>
      </c>
      <c r="D317" s="7" t="s">
        <v>3016</v>
      </c>
      <c r="E317" s="7" t="s">
        <v>3016</v>
      </c>
      <c r="F317" s="7" t="s">
        <v>64</v>
      </c>
      <c r="G317" s="7" t="s">
        <v>3016</v>
      </c>
      <c r="H317" s="7" t="s">
        <v>2330</v>
      </c>
      <c r="I317" s="7" t="s">
        <v>2274</v>
      </c>
      <c r="J317" s="7" t="s">
        <v>3286</v>
      </c>
      <c r="K317" s="7">
        <v>195.31</v>
      </c>
      <c r="L317" s="7" t="s">
        <v>67</v>
      </c>
      <c r="M317" s="7" t="s">
        <v>68</v>
      </c>
      <c r="N317" s="7" t="s">
        <v>69</v>
      </c>
      <c r="O317" s="8">
        <v>40875.411643518521</v>
      </c>
      <c r="P317" s="8">
        <v>45258.411643518521</v>
      </c>
      <c r="Q317" s="7" t="s">
        <v>70</v>
      </c>
      <c r="R317" s="8">
        <v>45258</v>
      </c>
      <c r="S317" s="7" t="s">
        <v>71</v>
      </c>
      <c r="T317" s="7" t="s">
        <v>104</v>
      </c>
      <c r="U317" s="7" t="s">
        <v>73</v>
      </c>
      <c r="V317" s="7" t="s">
        <v>73</v>
      </c>
      <c r="W317" s="7" t="s">
        <v>74</v>
      </c>
      <c r="X317" s="7" t="s">
        <v>106</v>
      </c>
      <c r="Y317" s="7" t="s">
        <v>2276</v>
      </c>
      <c r="Z317" s="7" t="s">
        <v>3287</v>
      </c>
      <c r="AA317" s="7" t="s">
        <v>78</v>
      </c>
      <c r="AB317" s="8"/>
      <c r="AC317" s="8"/>
      <c r="AD317" s="7"/>
      <c r="AE317" s="7" t="s">
        <v>78</v>
      </c>
      <c r="AF317" s="7" t="s">
        <v>78</v>
      </c>
      <c r="AG317" s="8"/>
      <c r="AH317" s="7" t="s">
        <v>78</v>
      </c>
      <c r="AI317" s="7" t="s">
        <v>78</v>
      </c>
      <c r="AJ317" s="7" t="b">
        <v>0</v>
      </c>
      <c r="AK317" s="7" t="s">
        <v>3288</v>
      </c>
      <c r="AL317" s="7" t="b">
        <v>0</v>
      </c>
      <c r="AM317" s="7" t="b">
        <v>0</v>
      </c>
      <c r="AN317" s="7" t="b">
        <v>0</v>
      </c>
      <c r="AO317" s="7" t="b">
        <v>0</v>
      </c>
      <c r="AP317" s="7" t="b">
        <v>0</v>
      </c>
      <c r="AQ317" s="7" t="s">
        <v>84</v>
      </c>
      <c r="AR317" s="7" t="b">
        <v>0</v>
      </c>
      <c r="AS317" s="7" t="s">
        <v>78</v>
      </c>
      <c r="AT317" s="7" t="s">
        <v>78</v>
      </c>
      <c r="AU317" s="7" t="s">
        <v>78</v>
      </c>
      <c r="AV317" s="8">
        <v>40899</v>
      </c>
      <c r="AW317" s="7" t="s">
        <v>85</v>
      </c>
      <c r="AX317" s="7" t="s">
        <v>86</v>
      </c>
      <c r="AY317" s="7" t="s">
        <v>87</v>
      </c>
      <c r="AZ317" s="7" t="b">
        <v>0</v>
      </c>
      <c r="BA317" s="7">
        <v>0</v>
      </c>
      <c r="BB317" s="7">
        <v>0</v>
      </c>
      <c r="BC317" s="33"/>
      <c r="BD317" s="7">
        <v>0</v>
      </c>
      <c r="BE317" s="33"/>
      <c r="BF317" s="55">
        <v>0</v>
      </c>
      <c r="BG317" s="33">
        <v>0</v>
      </c>
      <c r="BH317" s="33">
        <v>195.31</v>
      </c>
      <c r="BI317" s="33">
        <v>195.31</v>
      </c>
      <c r="BJ317" s="33">
        <v>211.21</v>
      </c>
      <c r="BK317" s="30">
        <f t="shared" si="15"/>
        <v>0</v>
      </c>
      <c r="BL317" s="62">
        <f t="shared" si="16"/>
        <v>0</v>
      </c>
      <c r="BM317" s="33">
        <v>39.06</v>
      </c>
      <c r="BN317" s="9">
        <v>0</v>
      </c>
      <c r="BO317" s="7" t="s">
        <v>4391</v>
      </c>
      <c r="BP317" s="7" t="s">
        <v>4392</v>
      </c>
      <c r="BQ317" s="7" t="s">
        <v>4393</v>
      </c>
      <c r="BR317" s="7" t="s">
        <v>4394</v>
      </c>
      <c r="BS317" s="7" t="s">
        <v>4395</v>
      </c>
      <c r="BT317" s="7" t="s">
        <v>4110</v>
      </c>
      <c r="BU317" s="7" t="s">
        <v>4396</v>
      </c>
      <c r="BV317" s="7" t="s">
        <v>4397</v>
      </c>
      <c r="BW317" s="7" t="s">
        <v>4398</v>
      </c>
      <c r="BX317" s="7" t="s">
        <v>4130</v>
      </c>
      <c r="BY317" s="7">
        <v>0</v>
      </c>
      <c r="BZ317" s="7">
        <v>0</v>
      </c>
      <c r="CA317" s="7">
        <v>0</v>
      </c>
      <c r="CB317" s="7">
        <v>0</v>
      </c>
      <c r="CC317" s="7">
        <v>0</v>
      </c>
      <c r="CD317" s="9">
        <v>0</v>
      </c>
    </row>
    <row r="318" spans="1:82" hidden="1" x14ac:dyDescent="0.25">
      <c r="A318" s="72" t="s">
        <v>3015</v>
      </c>
      <c r="B318" s="11" t="s">
        <v>1395</v>
      </c>
      <c r="C318" s="11" t="s">
        <v>1396</v>
      </c>
      <c r="D318" s="11" t="s">
        <v>3016</v>
      </c>
      <c r="E318" s="11" t="s">
        <v>3016</v>
      </c>
      <c r="F318" s="11" t="s">
        <v>64</v>
      </c>
      <c r="G318" s="11" t="s">
        <v>3016</v>
      </c>
      <c r="H318" s="11" t="s">
        <v>2330</v>
      </c>
      <c r="I318" s="11" t="s">
        <v>1397</v>
      </c>
      <c r="J318" s="11" t="s">
        <v>2691</v>
      </c>
      <c r="K318" s="11">
        <v>360.15</v>
      </c>
      <c r="L318" s="11" t="s">
        <v>67</v>
      </c>
      <c r="M318" s="11" t="s">
        <v>68</v>
      </c>
      <c r="N318" s="11" t="s">
        <v>69</v>
      </c>
      <c r="O318" s="12">
        <v>43739.687106481484</v>
      </c>
      <c r="P318" s="12">
        <v>45566.519155092596</v>
      </c>
      <c r="Q318" s="11" t="s">
        <v>70</v>
      </c>
      <c r="R318" s="12">
        <v>45566</v>
      </c>
      <c r="S318" s="11" t="s">
        <v>71</v>
      </c>
      <c r="T318" s="11" t="s">
        <v>104</v>
      </c>
      <c r="U318" s="11" t="s">
        <v>73</v>
      </c>
      <c r="V318" s="11" t="s">
        <v>73</v>
      </c>
      <c r="W318" s="11" t="s">
        <v>287</v>
      </c>
      <c r="X318" s="11" t="s">
        <v>106</v>
      </c>
      <c r="Y318" s="11" t="s">
        <v>2707</v>
      </c>
      <c r="Z318" s="11" t="s">
        <v>3017</v>
      </c>
      <c r="AA318" s="11" t="s">
        <v>78</v>
      </c>
      <c r="AB318" s="12"/>
      <c r="AC318" s="12"/>
      <c r="AD318" s="11"/>
      <c r="AE318" s="11" t="s">
        <v>78</v>
      </c>
      <c r="AF318" s="11" t="s">
        <v>78</v>
      </c>
      <c r="AG318" s="12"/>
      <c r="AH318" s="11" t="s">
        <v>3018</v>
      </c>
      <c r="AI318" s="11" t="s">
        <v>78</v>
      </c>
      <c r="AJ318" s="11" t="b">
        <v>0</v>
      </c>
      <c r="AK318" s="11" t="s">
        <v>3019</v>
      </c>
      <c r="AL318" s="11" t="b">
        <v>0</v>
      </c>
      <c r="AM318" s="11" t="b">
        <v>0</v>
      </c>
      <c r="AN318" s="11" t="b">
        <v>0</v>
      </c>
      <c r="AO318" s="11" t="b">
        <v>0</v>
      </c>
      <c r="AP318" s="11" t="b">
        <v>0</v>
      </c>
      <c r="AQ318" s="11" t="s">
        <v>84</v>
      </c>
      <c r="AR318" s="11" t="b">
        <v>0</v>
      </c>
      <c r="AS318" s="11" t="s">
        <v>2437</v>
      </c>
      <c r="AT318" s="11" t="s">
        <v>78</v>
      </c>
      <c r="AU318" s="11" t="s">
        <v>78</v>
      </c>
      <c r="AV318" s="12">
        <v>43686</v>
      </c>
      <c r="AW318" s="11" t="s">
        <v>85</v>
      </c>
      <c r="AX318" s="11" t="s">
        <v>86</v>
      </c>
      <c r="AY318" s="11" t="s">
        <v>87</v>
      </c>
      <c r="AZ318" s="11" t="b">
        <v>0</v>
      </c>
      <c r="BA318" s="11">
        <v>2</v>
      </c>
      <c r="BB318" s="11">
        <v>2</v>
      </c>
      <c r="BC318" s="28">
        <v>445.67</v>
      </c>
      <c r="BD318" s="11">
        <v>0</v>
      </c>
      <c r="BE318" s="28"/>
      <c r="BF318" s="54">
        <v>0</v>
      </c>
      <c r="BG318" s="28">
        <v>0</v>
      </c>
      <c r="BH318" s="28">
        <v>360.15</v>
      </c>
      <c r="BI318" s="28">
        <v>360.15</v>
      </c>
      <c r="BJ318" s="28">
        <v>417.94</v>
      </c>
      <c r="BK318" s="30">
        <f t="shared" si="15"/>
        <v>0</v>
      </c>
      <c r="BL318" s="62">
        <f t="shared" si="16"/>
        <v>0</v>
      </c>
      <c r="BM318" s="28">
        <v>90.04</v>
      </c>
      <c r="BN318" s="13">
        <v>0</v>
      </c>
      <c r="BO318" s="7" t="s">
        <v>4391</v>
      </c>
      <c r="BP318" s="7" t="s">
        <v>4392</v>
      </c>
      <c r="BQ318" s="7" t="s">
        <v>4393</v>
      </c>
      <c r="BR318" s="7" t="s">
        <v>4394</v>
      </c>
      <c r="BS318" s="7" t="s">
        <v>4395</v>
      </c>
      <c r="BT318" s="7" t="s">
        <v>4110</v>
      </c>
      <c r="BU318" s="7" t="s">
        <v>4396</v>
      </c>
      <c r="BV318" s="7" t="s">
        <v>4397</v>
      </c>
      <c r="BW318" s="7" t="s">
        <v>4398</v>
      </c>
      <c r="BX318" s="7" t="s">
        <v>4130</v>
      </c>
      <c r="BY318" s="7">
        <v>0</v>
      </c>
      <c r="BZ318" s="7">
        <v>0</v>
      </c>
      <c r="CA318" s="7">
        <v>0</v>
      </c>
      <c r="CB318" s="7">
        <v>0</v>
      </c>
      <c r="CC318" s="7">
        <v>0</v>
      </c>
      <c r="CD318" s="9">
        <v>0</v>
      </c>
    </row>
    <row r="319" spans="1:82" hidden="1" x14ac:dyDescent="0.25">
      <c r="A319" s="72" t="s">
        <v>507</v>
      </c>
      <c r="B319" s="7" t="s">
        <v>61</v>
      </c>
      <c r="C319" s="7" t="s">
        <v>62</v>
      </c>
      <c r="D319" s="7" t="s">
        <v>508</v>
      </c>
      <c r="E319" s="7" t="s">
        <v>508</v>
      </c>
      <c r="F319" s="7" t="s">
        <v>64</v>
      </c>
      <c r="G319" s="7" t="s">
        <v>508</v>
      </c>
      <c r="H319" s="7" t="s">
        <v>281</v>
      </c>
      <c r="I319" s="7" t="s">
        <v>66</v>
      </c>
      <c r="J319" s="7" t="s">
        <v>282</v>
      </c>
      <c r="K319" s="7">
        <v>348.31</v>
      </c>
      <c r="L319" s="7" t="s">
        <v>67</v>
      </c>
      <c r="M319" s="7" t="s">
        <v>68</v>
      </c>
      <c r="N319" s="7" t="s">
        <v>69</v>
      </c>
      <c r="O319" s="8">
        <v>43862.533229166664</v>
      </c>
      <c r="P319" s="8">
        <v>45323.359930555554</v>
      </c>
      <c r="Q319" s="7" t="s">
        <v>70</v>
      </c>
      <c r="R319" s="8">
        <v>45323</v>
      </c>
      <c r="S319" s="7" t="s">
        <v>71</v>
      </c>
      <c r="T319" s="7" t="s">
        <v>104</v>
      </c>
      <c r="U319" s="7" t="s">
        <v>73</v>
      </c>
      <c r="V319" s="7" t="s">
        <v>73</v>
      </c>
      <c r="W319" s="7" t="s">
        <v>74</v>
      </c>
      <c r="X319" s="7" t="s">
        <v>75</v>
      </c>
      <c r="Y319" s="7" t="s">
        <v>122</v>
      </c>
      <c r="Z319" s="7" t="s">
        <v>509</v>
      </c>
      <c r="AA319" s="7" t="s">
        <v>78</v>
      </c>
      <c r="AB319" s="8"/>
      <c r="AC319" s="8"/>
      <c r="AD319" s="7"/>
      <c r="AE319" s="7" t="s">
        <v>78</v>
      </c>
      <c r="AF319" s="7" t="s">
        <v>78</v>
      </c>
      <c r="AG319" s="8"/>
      <c r="AH319" s="7" t="s">
        <v>510</v>
      </c>
      <c r="AI319" s="7" t="s">
        <v>78</v>
      </c>
      <c r="AJ319" s="7" t="b">
        <v>0</v>
      </c>
      <c r="AK319" s="7" t="s">
        <v>511</v>
      </c>
      <c r="AL319" s="7" t="b">
        <v>0</v>
      </c>
      <c r="AM319" s="7" t="b">
        <v>0</v>
      </c>
      <c r="AN319" s="7" t="b">
        <v>0</v>
      </c>
      <c r="AO319" s="7" t="b">
        <v>0</v>
      </c>
      <c r="AP319" s="7" t="b">
        <v>0</v>
      </c>
      <c r="AQ319" s="7" t="s">
        <v>84</v>
      </c>
      <c r="AR319" s="7" t="b">
        <v>0</v>
      </c>
      <c r="AS319" s="7" t="s">
        <v>317</v>
      </c>
      <c r="AT319" s="7" t="s">
        <v>78</v>
      </c>
      <c r="AU319" s="7" t="s">
        <v>78</v>
      </c>
      <c r="AV319" s="8">
        <v>43865</v>
      </c>
      <c r="AW319" s="7" t="s">
        <v>85</v>
      </c>
      <c r="AX319" s="7" t="s">
        <v>86</v>
      </c>
      <c r="AY319" s="7" t="s">
        <v>87</v>
      </c>
      <c r="AZ319" s="7" t="b">
        <v>0</v>
      </c>
      <c r="BA319" s="7">
        <v>0</v>
      </c>
      <c r="BB319" s="7">
        <v>0</v>
      </c>
      <c r="BC319" s="27"/>
      <c r="BD319" s="7">
        <v>0</v>
      </c>
      <c r="BE319" s="27"/>
      <c r="BF319" s="56">
        <v>0</v>
      </c>
      <c r="BG319" s="27">
        <v>0</v>
      </c>
      <c r="BH319" s="27">
        <v>348.31</v>
      </c>
      <c r="BI319" s="33">
        <v>348.31</v>
      </c>
      <c r="BJ319" s="33">
        <v>381.69</v>
      </c>
      <c r="BK319" s="30">
        <f t="shared" si="15"/>
        <v>0</v>
      </c>
      <c r="BL319" s="62">
        <f t="shared" si="16"/>
        <v>0</v>
      </c>
      <c r="BM319" s="33">
        <v>50.51</v>
      </c>
      <c r="BN319" s="9">
        <v>0</v>
      </c>
      <c r="BO319" s="11" t="s">
        <v>5953</v>
      </c>
      <c r="BP319" s="11" t="s">
        <v>5954</v>
      </c>
      <c r="BQ319" s="11" t="s">
        <v>4101</v>
      </c>
      <c r="BR319" s="11" t="s">
        <v>504</v>
      </c>
      <c r="BS319" s="11" t="s">
        <v>4133</v>
      </c>
      <c r="BT319" s="11" t="s">
        <v>4546</v>
      </c>
      <c r="BU319" s="11" t="s">
        <v>5955</v>
      </c>
      <c r="BV319" s="11" t="s">
        <v>5956</v>
      </c>
      <c r="BW319" s="11" t="s">
        <v>6176</v>
      </c>
      <c r="BX319" s="11" t="s">
        <v>4138</v>
      </c>
      <c r="BY319" s="11">
        <v>0</v>
      </c>
      <c r="BZ319" s="11">
        <v>0</v>
      </c>
      <c r="CA319" s="11">
        <v>0</v>
      </c>
      <c r="CB319" s="11">
        <v>0</v>
      </c>
      <c r="CC319" s="11">
        <v>0</v>
      </c>
      <c r="CD319" s="13">
        <v>0</v>
      </c>
    </row>
    <row r="320" spans="1:82" hidden="1" x14ac:dyDescent="0.25">
      <c r="A320" s="73" t="s">
        <v>1447</v>
      </c>
      <c r="B320" s="7" t="s">
        <v>1395</v>
      </c>
      <c r="C320" s="7" t="s">
        <v>1396</v>
      </c>
      <c r="D320" s="7" t="s">
        <v>1448</v>
      </c>
      <c r="E320" s="7" t="s">
        <v>1449</v>
      </c>
      <c r="F320" s="7" t="s">
        <v>64</v>
      </c>
      <c r="G320" s="7" t="s">
        <v>1449</v>
      </c>
      <c r="H320" s="7" t="s">
        <v>281</v>
      </c>
      <c r="I320" s="7" t="s">
        <v>1397</v>
      </c>
      <c r="J320" s="7" t="s">
        <v>1406</v>
      </c>
      <c r="K320" s="7">
        <v>296.26</v>
      </c>
      <c r="L320" s="7" t="s">
        <v>67</v>
      </c>
      <c r="M320" s="7" t="s">
        <v>68</v>
      </c>
      <c r="N320" s="7" t="s">
        <v>69</v>
      </c>
      <c r="O320" s="8">
        <v>41520.820659722223</v>
      </c>
      <c r="P320" s="8">
        <v>45538.820659722223</v>
      </c>
      <c r="Q320" s="7" t="s">
        <v>70</v>
      </c>
      <c r="R320" s="8">
        <v>45538</v>
      </c>
      <c r="S320" s="7" t="s">
        <v>71</v>
      </c>
      <c r="T320" s="7" t="s">
        <v>104</v>
      </c>
      <c r="U320" s="7" t="s">
        <v>73</v>
      </c>
      <c r="V320" s="7" t="s">
        <v>73</v>
      </c>
      <c r="W320" s="7" t="s">
        <v>74</v>
      </c>
      <c r="X320" s="7" t="s">
        <v>106</v>
      </c>
      <c r="Y320" s="7" t="s">
        <v>1450</v>
      </c>
      <c r="Z320" s="7" t="s">
        <v>1451</v>
      </c>
      <c r="AA320" s="7" t="s">
        <v>78</v>
      </c>
      <c r="AB320" s="8"/>
      <c r="AC320" s="8"/>
      <c r="AD320" s="7"/>
      <c r="AE320" s="7" t="s">
        <v>78</v>
      </c>
      <c r="AF320" s="7" t="s">
        <v>78</v>
      </c>
      <c r="AG320" s="8"/>
      <c r="AH320" s="7" t="s">
        <v>1452</v>
      </c>
      <c r="AI320" s="7" t="s">
        <v>78</v>
      </c>
      <c r="AJ320" s="7" t="b">
        <v>0</v>
      </c>
      <c r="AK320" s="7" t="s">
        <v>1453</v>
      </c>
      <c r="AL320" s="7" t="b">
        <v>0</v>
      </c>
      <c r="AM320" s="7" t="b">
        <v>0</v>
      </c>
      <c r="AN320" s="7" t="b">
        <v>0</v>
      </c>
      <c r="AO320" s="7" t="b">
        <v>0</v>
      </c>
      <c r="AP320" s="7" t="b">
        <v>0</v>
      </c>
      <c r="AQ320" s="7" t="s">
        <v>84</v>
      </c>
      <c r="AR320" s="7" t="b">
        <v>0</v>
      </c>
      <c r="AS320" s="7" t="s">
        <v>78</v>
      </c>
      <c r="AT320" s="7" t="s">
        <v>78</v>
      </c>
      <c r="AU320" s="7" t="s">
        <v>78</v>
      </c>
      <c r="AV320" s="8">
        <v>41523</v>
      </c>
      <c r="AW320" s="7" t="s">
        <v>85</v>
      </c>
      <c r="AX320" s="7" t="s">
        <v>86</v>
      </c>
      <c r="AY320" s="7" t="s">
        <v>87</v>
      </c>
      <c r="AZ320" s="7" t="b">
        <v>0</v>
      </c>
      <c r="BA320" s="7">
        <v>3</v>
      </c>
      <c r="BB320" s="7">
        <v>3</v>
      </c>
      <c r="BC320" s="33">
        <v>517.20000000000005</v>
      </c>
      <c r="BD320" s="7">
        <v>0</v>
      </c>
      <c r="BE320" s="33"/>
      <c r="BF320" s="55">
        <v>0</v>
      </c>
      <c r="BG320" s="33">
        <v>0</v>
      </c>
      <c r="BH320" s="33">
        <v>296.26</v>
      </c>
      <c r="BI320" s="33">
        <v>296.26</v>
      </c>
      <c r="BJ320" s="33">
        <v>335.96</v>
      </c>
      <c r="BK320" s="30">
        <f t="shared" si="15"/>
        <v>0</v>
      </c>
      <c r="BL320" s="62">
        <f t="shared" si="16"/>
        <v>0</v>
      </c>
      <c r="BM320" s="33">
        <v>81.47</v>
      </c>
      <c r="BN320" s="9">
        <v>0</v>
      </c>
      <c r="BO320" s="11" t="s">
        <v>4641</v>
      </c>
      <c r="BP320" s="11" t="s">
        <v>4642</v>
      </c>
      <c r="BQ320" s="11" t="s">
        <v>4643</v>
      </c>
      <c r="BR320" s="11" t="s">
        <v>4644</v>
      </c>
      <c r="BS320" s="11" t="s">
        <v>4645</v>
      </c>
      <c r="BT320" s="11" t="s">
        <v>4646</v>
      </c>
      <c r="BU320" s="11" t="s">
        <v>4647</v>
      </c>
      <c r="BV320" s="11" t="s">
        <v>4648</v>
      </c>
      <c r="BW320" s="11" t="s">
        <v>4649</v>
      </c>
      <c r="BX320" s="11" t="s">
        <v>4181</v>
      </c>
      <c r="BY320" s="11">
        <v>0</v>
      </c>
      <c r="BZ320" s="11">
        <v>0</v>
      </c>
      <c r="CA320" s="11">
        <v>0</v>
      </c>
      <c r="CB320" s="11">
        <v>0</v>
      </c>
      <c r="CC320" s="11">
        <v>0</v>
      </c>
      <c r="CD320" s="13">
        <v>0</v>
      </c>
    </row>
    <row r="321" spans="1:82" hidden="1" x14ac:dyDescent="0.25">
      <c r="A321" s="72" t="s">
        <v>2328</v>
      </c>
      <c r="B321" s="11" t="s">
        <v>61</v>
      </c>
      <c r="C321" s="11" t="s">
        <v>62</v>
      </c>
      <c r="D321" s="11" t="s">
        <v>2329</v>
      </c>
      <c r="E321" s="11" t="s">
        <v>2329</v>
      </c>
      <c r="F321" s="11" t="s">
        <v>64</v>
      </c>
      <c r="G321" s="11" t="s">
        <v>2329</v>
      </c>
      <c r="H321" s="11" t="s">
        <v>2330</v>
      </c>
      <c r="I321" s="11" t="s">
        <v>66</v>
      </c>
      <c r="J321" s="11"/>
      <c r="K321" s="11">
        <v>670.4</v>
      </c>
      <c r="L321" s="11" t="s">
        <v>67</v>
      </c>
      <c r="M321" s="11" t="s">
        <v>68</v>
      </c>
      <c r="N321" s="11" t="s">
        <v>69</v>
      </c>
      <c r="O321" s="12">
        <v>41520.694710648146</v>
      </c>
      <c r="P321" s="12">
        <v>45538.694710648146</v>
      </c>
      <c r="Q321" s="11" t="s">
        <v>70</v>
      </c>
      <c r="R321" s="12">
        <v>45538</v>
      </c>
      <c r="S321" s="11" t="s">
        <v>71</v>
      </c>
      <c r="T321" s="11" t="s">
        <v>104</v>
      </c>
      <c r="U321" s="11" t="s">
        <v>73</v>
      </c>
      <c r="V321" s="11" t="s">
        <v>73</v>
      </c>
      <c r="W321" s="11" t="s">
        <v>287</v>
      </c>
      <c r="X321" s="11" t="s">
        <v>75</v>
      </c>
      <c r="Y321" s="11" t="s">
        <v>122</v>
      </c>
      <c r="Z321" s="11" t="s">
        <v>2331</v>
      </c>
      <c r="AA321" s="11" t="s">
        <v>78</v>
      </c>
      <c r="AB321" s="12"/>
      <c r="AC321" s="12"/>
      <c r="AD321" s="11"/>
      <c r="AE321" s="11" t="s">
        <v>78</v>
      </c>
      <c r="AF321" s="11" t="s">
        <v>78</v>
      </c>
      <c r="AG321" s="12"/>
      <c r="AH321" s="11" t="s">
        <v>2332</v>
      </c>
      <c r="AI321" s="11" t="s">
        <v>78</v>
      </c>
      <c r="AJ321" s="11" t="b">
        <v>0</v>
      </c>
      <c r="AK321" s="11" t="s">
        <v>2333</v>
      </c>
      <c r="AL321" s="11" t="b">
        <v>0</v>
      </c>
      <c r="AM321" s="11" t="b">
        <v>0</v>
      </c>
      <c r="AN321" s="11" t="b">
        <v>0</v>
      </c>
      <c r="AO321" s="11" t="b">
        <v>0</v>
      </c>
      <c r="AP321" s="11" t="b">
        <v>0</v>
      </c>
      <c r="AQ321" s="11" t="s">
        <v>84</v>
      </c>
      <c r="AR321" s="11" t="b">
        <v>0</v>
      </c>
      <c r="AS321" s="11" t="s">
        <v>1700</v>
      </c>
      <c r="AT321" s="11" t="s">
        <v>78</v>
      </c>
      <c r="AU321" s="11" t="s">
        <v>78</v>
      </c>
      <c r="AV321" s="12">
        <v>41534</v>
      </c>
      <c r="AW321" s="11" t="s">
        <v>85</v>
      </c>
      <c r="AX321" s="11" t="s">
        <v>86</v>
      </c>
      <c r="AY321" s="11" t="s">
        <v>87</v>
      </c>
      <c r="AZ321" s="11" t="b">
        <v>0</v>
      </c>
      <c r="BA321" s="11">
        <v>5</v>
      </c>
      <c r="BB321" s="11">
        <v>4</v>
      </c>
      <c r="BC321" s="28">
        <v>4695.88</v>
      </c>
      <c r="BD321" s="11">
        <v>0</v>
      </c>
      <c r="BE321" s="28"/>
      <c r="BF321" s="54">
        <v>0</v>
      </c>
      <c r="BG321" s="28">
        <v>0</v>
      </c>
      <c r="BH321" s="28">
        <v>670.4</v>
      </c>
      <c r="BI321" s="28">
        <v>670.4</v>
      </c>
      <c r="BJ321" s="28">
        <v>729.39</v>
      </c>
      <c r="BK321" s="30">
        <f t="shared" si="15"/>
        <v>0</v>
      </c>
      <c r="BL321" s="62">
        <f t="shared" si="16"/>
        <v>0</v>
      </c>
      <c r="BM321" s="28">
        <v>87.15</v>
      </c>
      <c r="BN321" s="13">
        <v>0</v>
      </c>
      <c r="BO321" s="7" t="s">
        <v>4650</v>
      </c>
      <c r="BP321" s="7" t="s">
        <v>4651</v>
      </c>
      <c r="BQ321" s="7" t="s">
        <v>4101</v>
      </c>
      <c r="BR321" s="7" t="s">
        <v>504</v>
      </c>
      <c r="BS321" s="7" t="s">
        <v>4367</v>
      </c>
      <c r="BT321" s="7" t="s">
        <v>4652</v>
      </c>
      <c r="BU321" s="7" t="s">
        <v>4653</v>
      </c>
      <c r="BV321" s="7" t="s">
        <v>4654</v>
      </c>
      <c r="BW321" s="7" t="s">
        <v>4655</v>
      </c>
      <c r="BX321" s="7" t="s">
        <v>4138</v>
      </c>
      <c r="BY321" s="7">
        <v>0</v>
      </c>
      <c r="BZ321" s="7">
        <v>0</v>
      </c>
      <c r="CA321" s="7">
        <v>0</v>
      </c>
      <c r="CB321" s="7">
        <v>1</v>
      </c>
      <c r="CC321" s="7">
        <v>0</v>
      </c>
      <c r="CD321" s="9">
        <v>1</v>
      </c>
    </row>
    <row r="322" spans="1:82" hidden="1" x14ac:dyDescent="0.25">
      <c r="A322" s="72" t="s">
        <v>1641</v>
      </c>
      <c r="B322" s="11" t="s">
        <v>1395</v>
      </c>
      <c r="C322" s="11" t="s">
        <v>1396</v>
      </c>
      <c r="D322" s="11" t="s">
        <v>1642</v>
      </c>
      <c r="E322" s="11" t="s">
        <v>1642</v>
      </c>
      <c r="F322" s="11" t="s">
        <v>64</v>
      </c>
      <c r="G322" s="11" t="s">
        <v>1642</v>
      </c>
      <c r="H322" s="11" t="s">
        <v>281</v>
      </c>
      <c r="I322" s="11" t="s">
        <v>1397</v>
      </c>
      <c r="J322" s="11" t="s">
        <v>1406</v>
      </c>
      <c r="K322" s="11">
        <v>342.38</v>
      </c>
      <c r="L322" s="11" t="s">
        <v>67</v>
      </c>
      <c r="M322" s="11" t="s">
        <v>68</v>
      </c>
      <c r="N322" s="11" t="s">
        <v>69</v>
      </c>
      <c r="O322" s="12">
        <v>42721.346215277779</v>
      </c>
      <c r="P322" s="12">
        <v>45277.346215277779</v>
      </c>
      <c r="Q322" s="11" t="s">
        <v>70</v>
      </c>
      <c r="R322" s="12">
        <v>45277</v>
      </c>
      <c r="S322" s="11" t="s">
        <v>71</v>
      </c>
      <c r="T322" s="11" t="s">
        <v>104</v>
      </c>
      <c r="U322" s="11" t="s">
        <v>73</v>
      </c>
      <c r="V322" s="11" t="s">
        <v>73</v>
      </c>
      <c r="W322" s="11" t="s">
        <v>74</v>
      </c>
      <c r="X322" s="11" t="s">
        <v>106</v>
      </c>
      <c r="Y322" s="11" t="s">
        <v>1643</v>
      </c>
      <c r="Z322" s="11" t="s">
        <v>1644</v>
      </c>
      <c r="AA322" s="11" t="s">
        <v>78</v>
      </c>
      <c r="AB322" s="12"/>
      <c r="AC322" s="12"/>
      <c r="AD322" s="11"/>
      <c r="AE322" s="11" t="s">
        <v>78</v>
      </c>
      <c r="AF322" s="11" t="s">
        <v>78</v>
      </c>
      <c r="AG322" s="12"/>
      <c r="AH322" s="11" t="s">
        <v>1645</v>
      </c>
      <c r="AI322" s="11" t="s">
        <v>78</v>
      </c>
      <c r="AJ322" s="11" t="b">
        <v>0</v>
      </c>
      <c r="AK322" s="11" t="s">
        <v>1646</v>
      </c>
      <c r="AL322" s="11" t="b">
        <v>0</v>
      </c>
      <c r="AM322" s="11" t="b">
        <v>0</v>
      </c>
      <c r="AN322" s="11" t="b">
        <v>0</v>
      </c>
      <c r="AO322" s="11" t="b">
        <v>0</v>
      </c>
      <c r="AP322" s="11" t="b">
        <v>0</v>
      </c>
      <c r="AQ322" s="11" t="s">
        <v>84</v>
      </c>
      <c r="AR322" s="11" t="b">
        <v>0</v>
      </c>
      <c r="AS322" s="11" t="s">
        <v>78</v>
      </c>
      <c r="AT322" s="11" t="s">
        <v>78</v>
      </c>
      <c r="AU322" s="11" t="s">
        <v>78</v>
      </c>
      <c r="AV322" s="12">
        <v>42696</v>
      </c>
      <c r="AW322" s="11" t="s">
        <v>85</v>
      </c>
      <c r="AX322" s="11" t="s">
        <v>86</v>
      </c>
      <c r="AY322" s="11" t="s">
        <v>87</v>
      </c>
      <c r="AZ322" s="11" t="b">
        <v>0</v>
      </c>
      <c r="BA322" s="11">
        <v>0</v>
      </c>
      <c r="BB322" s="11">
        <v>0</v>
      </c>
      <c r="BC322" s="28"/>
      <c r="BD322" s="11">
        <v>0</v>
      </c>
      <c r="BE322" s="28"/>
      <c r="BF322" s="54">
        <v>0</v>
      </c>
      <c r="BG322" s="28">
        <v>0</v>
      </c>
      <c r="BH322" s="28">
        <v>342.38</v>
      </c>
      <c r="BI322" s="28">
        <v>342.38</v>
      </c>
      <c r="BJ322" s="28">
        <v>395.8</v>
      </c>
      <c r="BK322" s="30">
        <f t="shared" si="15"/>
        <v>0</v>
      </c>
      <c r="BL322" s="62">
        <f t="shared" si="16"/>
        <v>0</v>
      </c>
      <c r="BM322" s="28">
        <v>94.16</v>
      </c>
      <c r="BN322" s="13">
        <v>0</v>
      </c>
      <c r="BO322" s="7" t="s">
        <v>5439</v>
      </c>
      <c r="BP322" s="7" t="s">
        <v>5440</v>
      </c>
      <c r="BQ322" s="7" t="s">
        <v>4393</v>
      </c>
      <c r="BR322" s="7" t="s">
        <v>3889</v>
      </c>
      <c r="BS322" s="7" t="s">
        <v>5441</v>
      </c>
      <c r="BT322" s="7" t="s">
        <v>4110</v>
      </c>
      <c r="BU322" s="7" t="s">
        <v>5442</v>
      </c>
      <c r="BV322" s="7" t="s">
        <v>5443</v>
      </c>
      <c r="BW322" s="7" t="s">
        <v>5444</v>
      </c>
      <c r="BX322" s="7" t="s">
        <v>4138</v>
      </c>
      <c r="BY322" s="7">
        <v>0</v>
      </c>
      <c r="BZ322" s="7">
        <v>0</v>
      </c>
      <c r="CA322" s="7">
        <v>0</v>
      </c>
      <c r="CB322" s="7">
        <v>0</v>
      </c>
      <c r="CC322" s="7">
        <v>0</v>
      </c>
      <c r="CD322" s="9">
        <v>0</v>
      </c>
    </row>
    <row r="323" spans="1:82" hidden="1" x14ac:dyDescent="0.25">
      <c r="A323" s="72" t="s">
        <v>2114</v>
      </c>
      <c r="B323" s="11"/>
      <c r="C323" s="11"/>
      <c r="D323" s="11" t="s">
        <v>2115</v>
      </c>
      <c r="E323" s="11" t="s">
        <v>2115</v>
      </c>
      <c r="F323" s="11" t="s">
        <v>64</v>
      </c>
      <c r="G323" s="11" t="s">
        <v>2115</v>
      </c>
      <c r="H323" s="11" t="s">
        <v>281</v>
      </c>
      <c r="I323" s="11" t="s">
        <v>262</v>
      </c>
      <c r="J323" s="11" t="s">
        <v>2091</v>
      </c>
      <c r="K323" s="11">
        <v>837.97</v>
      </c>
      <c r="L323" s="11" t="s">
        <v>67</v>
      </c>
      <c r="M323" s="11" t="s">
        <v>68</v>
      </c>
      <c r="N323" s="11" t="s">
        <v>69</v>
      </c>
      <c r="O323" s="12">
        <v>43525.535150462965</v>
      </c>
      <c r="P323" s="12">
        <v>45352.535150462965</v>
      </c>
      <c r="Q323" s="11" t="s">
        <v>70</v>
      </c>
      <c r="R323" s="12">
        <v>45352</v>
      </c>
      <c r="S323" s="11" t="s">
        <v>71</v>
      </c>
      <c r="T323" s="11" t="s">
        <v>104</v>
      </c>
      <c r="U323" s="11" t="s">
        <v>73</v>
      </c>
      <c r="V323" s="11" t="s">
        <v>73</v>
      </c>
      <c r="W323" s="11" t="s">
        <v>105</v>
      </c>
      <c r="X323" s="11" t="s">
        <v>264</v>
      </c>
      <c r="Y323" s="11" t="s">
        <v>2116</v>
      </c>
      <c r="Z323" s="11" t="s">
        <v>2117</v>
      </c>
      <c r="AA323" s="11" t="s">
        <v>2118</v>
      </c>
      <c r="AB323" s="12"/>
      <c r="AC323" s="12"/>
      <c r="AD323" s="11"/>
      <c r="AE323" s="11" t="s">
        <v>78</v>
      </c>
      <c r="AF323" s="11" t="s">
        <v>78</v>
      </c>
      <c r="AG323" s="12"/>
      <c r="AH323" s="11" t="s">
        <v>2119</v>
      </c>
      <c r="AI323" s="11" t="s">
        <v>78</v>
      </c>
      <c r="AJ323" s="11" t="b">
        <v>0</v>
      </c>
      <c r="AK323" s="11" t="s">
        <v>2120</v>
      </c>
      <c r="AL323" s="11" t="b">
        <v>0</v>
      </c>
      <c r="AM323" s="11" t="b">
        <v>0</v>
      </c>
      <c r="AN323" s="11" t="b">
        <v>0</v>
      </c>
      <c r="AO323" s="11" t="b">
        <v>0</v>
      </c>
      <c r="AP323" s="11" t="b">
        <v>0</v>
      </c>
      <c r="AQ323" s="11" t="s">
        <v>84</v>
      </c>
      <c r="AR323" s="11" t="b">
        <v>0</v>
      </c>
      <c r="AS323" s="11" t="s">
        <v>2071</v>
      </c>
      <c r="AT323" s="11" t="s">
        <v>78</v>
      </c>
      <c r="AU323" s="11" t="s">
        <v>78</v>
      </c>
      <c r="AV323" s="12">
        <v>43538</v>
      </c>
      <c r="AW323" s="11" t="s">
        <v>85</v>
      </c>
      <c r="AX323" s="11" t="s">
        <v>86</v>
      </c>
      <c r="AY323" s="11" t="s">
        <v>87</v>
      </c>
      <c r="AZ323" s="11" t="b">
        <v>0</v>
      </c>
      <c r="BA323" s="11">
        <v>1</v>
      </c>
      <c r="BB323" s="11">
        <v>0</v>
      </c>
      <c r="BC323" s="28">
        <v>0</v>
      </c>
      <c r="BD323" s="11">
        <v>0</v>
      </c>
      <c r="BE323" s="28"/>
      <c r="BF323" s="54">
        <v>0</v>
      </c>
      <c r="BG323" s="28">
        <v>0</v>
      </c>
      <c r="BH323" s="28">
        <v>837.97</v>
      </c>
      <c r="BI323" s="28">
        <v>837.97</v>
      </c>
      <c r="BJ323" s="28">
        <v>1004.02</v>
      </c>
      <c r="BK323" s="30">
        <f t="shared" si="15"/>
        <v>0</v>
      </c>
      <c r="BL323" s="62">
        <f t="shared" si="16"/>
        <v>0</v>
      </c>
      <c r="BM323" s="28">
        <v>188.54</v>
      </c>
      <c r="BN323" s="13">
        <v>0</v>
      </c>
      <c r="BO323" s="11" t="s">
        <v>5963</v>
      </c>
      <c r="BP323" s="11" t="s">
        <v>5964</v>
      </c>
      <c r="BQ323" s="11" t="s">
        <v>4101</v>
      </c>
      <c r="BR323" s="11" t="s">
        <v>504</v>
      </c>
      <c r="BS323" s="11" t="s">
        <v>4148</v>
      </c>
      <c r="BT323" s="11" t="s">
        <v>5965</v>
      </c>
      <c r="BU323" s="11" t="s">
        <v>78</v>
      </c>
      <c r="BV323" s="11" t="s">
        <v>5966</v>
      </c>
      <c r="BW323" s="11" t="s">
        <v>5967</v>
      </c>
      <c r="BX323" s="11" t="s">
        <v>4138</v>
      </c>
      <c r="BY323" s="11">
        <v>0</v>
      </c>
      <c r="BZ323" s="11">
        <v>0</v>
      </c>
      <c r="CA323" s="11">
        <v>0</v>
      </c>
      <c r="CB323" s="11">
        <v>0</v>
      </c>
      <c r="CC323" s="11">
        <v>0</v>
      </c>
      <c r="CD323" s="13">
        <v>0</v>
      </c>
    </row>
    <row r="324" spans="1:82" hidden="1" x14ac:dyDescent="0.25">
      <c r="A324" s="73" t="s">
        <v>2629</v>
      </c>
      <c r="B324" s="7" t="s">
        <v>1395</v>
      </c>
      <c r="C324" s="7" t="s">
        <v>1396</v>
      </c>
      <c r="D324" s="7" t="s">
        <v>2630</v>
      </c>
      <c r="E324" s="7" t="s">
        <v>2241</v>
      </c>
      <c r="F324" s="7" t="s">
        <v>64</v>
      </c>
      <c r="G324" s="7" t="s">
        <v>2241</v>
      </c>
      <c r="H324" s="7" t="s">
        <v>2330</v>
      </c>
      <c r="I324" s="7" t="s">
        <v>1397</v>
      </c>
      <c r="J324" s="7" t="s">
        <v>2631</v>
      </c>
      <c r="K324" s="7">
        <v>322.73</v>
      </c>
      <c r="L324" s="7" t="s">
        <v>67</v>
      </c>
      <c r="M324" s="7" t="s">
        <v>68</v>
      </c>
      <c r="N324" s="7" t="s">
        <v>69</v>
      </c>
      <c r="O324" s="8">
        <v>41484.46837962963</v>
      </c>
      <c r="P324" s="8">
        <v>45502.46837962963</v>
      </c>
      <c r="Q324" s="7" t="s">
        <v>70</v>
      </c>
      <c r="R324" s="8">
        <v>45502</v>
      </c>
      <c r="S324" s="7" t="s">
        <v>71</v>
      </c>
      <c r="T324" s="7" t="s">
        <v>104</v>
      </c>
      <c r="U324" s="7" t="s">
        <v>73</v>
      </c>
      <c r="V324" s="7" t="s">
        <v>73</v>
      </c>
      <c r="W324" s="7" t="s">
        <v>74</v>
      </c>
      <c r="X324" s="7" t="s">
        <v>106</v>
      </c>
      <c r="Y324" s="7" t="s">
        <v>1643</v>
      </c>
      <c r="Z324" s="7" t="s">
        <v>2632</v>
      </c>
      <c r="AA324" s="7" t="s">
        <v>78</v>
      </c>
      <c r="AB324" s="8"/>
      <c r="AC324" s="8"/>
      <c r="AD324" s="7"/>
      <c r="AE324" s="7" t="s">
        <v>78</v>
      </c>
      <c r="AF324" s="7" t="s">
        <v>78</v>
      </c>
      <c r="AG324" s="8"/>
      <c r="AH324" s="7" t="s">
        <v>2633</v>
      </c>
      <c r="AI324" s="7" t="s">
        <v>78</v>
      </c>
      <c r="AJ324" s="7" t="b">
        <v>0</v>
      </c>
      <c r="AK324" s="7" t="s">
        <v>2634</v>
      </c>
      <c r="AL324" s="7" t="b">
        <v>0</v>
      </c>
      <c r="AM324" s="7" t="b">
        <v>0</v>
      </c>
      <c r="AN324" s="7" t="b">
        <v>0</v>
      </c>
      <c r="AO324" s="7" t="b">
        <v>0</v>
      </c>
      <c r="AP324" s="7" t="b">
        <v>0</v>
      </c>
      <c r="AQ324" s="7" t="s">
        <v>84</v>
      </c>
      <c r="AR324" s="7" t="b">
        <v>0</v>
      </c>
      <c r="AS324" s="7" t="s">
        <v>2351</v>
      </c>
      <c r="AT324" s="7" t="s">
        <v>78</v>
      </c>
      <c r="AU324" s="7" t="s">
        <v>78</v>
      </c>
      <c r="AV324" s="8">
        <v>41498</v>
      </c>
      <c r="AW324" s="7" t="s">
        <v>85</v>
      </c>
      <c r="AX324" s="7" t="s">
        <v>86</v>
      </c>
      <c r="AY324" s="7" t="s">
        <v>87</v>
      </c>
      <c r="AZ324" s="7" t="b">
        <v>0</v>
      </c>
      <c r="BA324" s="7">
        <v>1</v>
      </c>
      <c r="BB324" s="7">
        <v>1</v>
      </c>
      <c r="BC324" s="33">
        <v>6837.54</v>
      </c>
      <c r="BD324" s="7">
        <v>0</v>
      </c>
      <c r="BE324" s="33"/>
      <c r="BF324" s="55">
        <v>0</v>
      </c>
      <c r="BG324" s="33">
        <v>0</v>
      </c>
      <c r="BH324" s="33">
        <v>322.73</v>
      </c>
      <c r="BI324" s="33">
        <v>322.73</v>
      </c>
      <c r="BJ324" s="33">
        <v>365.3</v>
      </c>
      <c r="BK324" s="30">
        <f t="shared" si="15"/>
        <v>0</v>
      </c>
      <c r="BL324" s="62">
        <f t="shared" si="16"/>
        <v>0</v>
      </c>
      <c r="BM324" s="33">
        <v>80.680000000000007</v>
      </c>
      <c r="BN324" s="9">
        <v>0</v>
      </c>
      <c r="BO324" s="11" t="s">
        <v>4624</v>
      </c>
      <c r="BP324" s="11" t="s">
        <v>4625</v>
      </c>
      <c r="BQ324" s="11" t="s">
        <v>4101</v>
      </c>
      <c r="BR324" s="11" t="s">
        <v>504</v>
      </c>
      <c r="BS324" s="11" t="s">
        <v>4126</v>
      </c>
      <c r="BT324" s="11" t="s">
        <v>4611</v>
      </c>
      <c r="BU324" s="11" t="s">
        <v>4612</v>
      </c>
      <c r="BV324" s="11" t="s">
        <v>4613</v>
      </c>
      <c r="BW324" s="11" t="s">
        <v>4626</v>
      </c>
      <c r="BX324" s="11" t="s">
        <v>4138</v>
      </c>
      <c r="BY324" s="11">
        <v>0</v>
      </c>
      <c r="BZ324" s="11">
        <v>0</v>
      </c>
      <c r="CA324" s="11">
        <v>0</v>
      </c>
      <c r="CB324" s="11">
        <v>0</v>
      </c>
      <c r="CC324" s="11">
        <v>0</v>
      </c>
      <c r="CD324" s="13">
        <v>0</v>
      </c>
    </row>
    <row r="325" spans="1:82" hidden="1" x14ac:dyDescent="0.25">
      <c r="A325" s="72" t="s">
        <v>2566</v>
      </c>
      <c r="B325" s="11"/>
      <c r="C325" s="11"/>
      <c r="D325" s="11" t="s">
        <v>2567</v>
      </c>
      <c r="E325" s="11" t="s">
        <v>2567</v>
      </c>
      <c r="F325" s="11" t="s">
        <v>64</v>
      </c>
      <c r="G325" s="11"/>
      <c r="H325" s="11" t="s">
        <v>2330</v>
      </c>
      <c r="I325" s="11" t="s">
        <v>1069</v>
      </c>
      <c r="J325" s="11" t="s">
        <v>2516</v>
      </c>
      <c r="K325" s="11">
        <v>133.22</v>
      </c>
      <c r="L325" s="11" t="s">
        <v>67</v>
      </c>
      <c r="M325" s="11" t="s">
        <v>68</v>
      </c>
      <c r="N325" s="11" t="s">
        <v>69</v>
      </c>
      <c r="O325" s="12">
        <v>44649.615358796298</v>
      </c>
      <c r="P325" s="12">
        <v>45380.615358796298</v>
      </c>
      <c r="Q325" s="11" t="s">
        <v>70</v>
      </c>
      <c r="R325" s="12">
        <v>45380</v>
      </c>
      <c r="S325" s="11" t="s">
        <v>71</v>
      </c>
      <c r="T325" s="11" t="s">
        <v>104</v>
      </c>
      <c r="U325" s="11" t="s">
        <v>73</v>
      </c>
      <c r="V325" s="11" t="s">
        <v>73</v>
      </c>
      <c r="W325" s="11" t="s">
        <v>105</v>
      </c>
      <c r="X325" s="11" t="s">
        <v>75</v>
      </c>
      <c r="Y325" s="11" t="s">
        <v>2517</v>
      </c>
      <c r="Z325" s="11" t="s">
        <v>2568</v>
      </c>
      <c r="AA325" s="11" t="s">
        <v>78</v>
      </c>
      <c r="AB325" s="12"/>
      <c r="AC325" s="12"/>
      <c r="AD325" s="11"/>
      <c r="AE325" s="11" t="s">
        <v>78</v>
      </c>
      <c r="AF325" s="11" t="s">
        <v>78</v>
      </c>
      <c r="AG325" s="12"/>
      <c r="AH325" s="11" t="s">
        <v>78</v>
      </c>
      <c r="AI325" s="11" t="s">
        <v>78</v>
      </c>
      <c r="AJ325" s="11" t="b">
        <v>0</v>
      </c>
      <c r="AK325" s="11" t="s">
        <v>2569</v>
      </c>
      <c r="AL325" s="11" t="b">
        <v>0</v>
      </c>
      <c r="AM325" s="11" t="b">
        <v>0</v>
      </c>
      <c r="AN325" s="11" t="b">
        <v>0</v>
      </c>
      <c r="AO325" s="11" t="b">
        <v>0</v>
      </c>
      <c r="AP325" s="11" t="b">
        <v>0</v>
      </c>
      <c r="AQ325" s="11" t="s">
        <v>84</v>
      </c>
      <c r="AR325" s="11" t="b">
        <v>0</v>
      </c>
      <c r="AS325" s="11" t="s">
        <v>2451</v>
      </c>
      <c r="AT325" s="11" t="s">
        <v>78</v>
      </c>
      <c r="AU325" s="11" t="s">
        <v>78</v>
      </c>
      <c r="AV325" s="12">
        <v>44650</v>
      </c>
      <c r="AW325" s="11" t="s">
        <v>85</v>
      </c>
      <c r="AX325" s="11" t="s">
        <v>86</v>
      </c>
      <c r="AY325" s="11" t="s">
        <v>87</v>
      </c>
      <c r="AZ325" s="11" t="b">
        <v>0</v>
      </c>
      <c r="BA325" s="11">
        <v>0</v>
      </c>
      <c r="BB325" s="11">
        <v>0</v>
      </c>
      <c r="BC325" s="28"/>
      <c r="BD325" s="11">
        <v>0</v>
      </c>
      <c r="BE325" s="28"/>
      <c r="BF325" s="54">
        <v>0</v>
      </c>
      <c r="BG325" s="28">
        <v>0</v>
      </c>
      <c r="BH325" s="28">
        <v>133.22</v>
      </c>
      <c r="BI325" s="28">
        <v>133.22</v>
      </c>
      <c r="BJ325" s="28">
        <v>150.61000000000001</v>
      </c>
      <c r="BK325" s="30">
        <f t="shared" si="15"/>
        <v>0</v>
      </c>
      <c r="BL325" s="62">
        <f t="shared" si="16"/>
        <v>0</v>
      </c>
      <c r="BM325" s="28">
        <v>13.32</v>
      </c>
      <c r="BN325" s="13">
        <v>0</v>
      </c>
      <c r="BO325" s="11" t="s">
        <v>6555</v>
      </c>
      <c r="BP325" s="11" t="s">
        <v>6556</v>
      </c>
      <c r="BQ325" s="11" t="s">
        <v>4724</v>
      </c>
      <c r="BR325" s="11" t="s">
        <v>6557</v>
      </c>
      <c r="BS325" s="11" t="s">
        <v>6558</v>
      </c>
      <c r="BT325" s="11" t="s">
        <v>6559</v>
      </c>
      <c r="BU325" s="11" t="s">
        <v>78</v>
      </c>
      <c r="BV325" s="11" t="s">
        <v>6560</v>
      </c>
      <c r="BW325" s="11" t="s">
        <v>6561</v>
      </c>
      <c r="BX325" s="11" t="s">
        <v>4130</v>
      </c>
      <c r="BY325" s="11">
        <v>0</v>
      </c>
      <c r="BZ325" s="11">
        <v>0</v>
      </c>
      <c r="CA325" s="11">
        <v>0</v>
      </c>
      <c r="CB325" s="11">
        <v>0</v>
      </c>
      <c r="CC325" s="11">
        <v>0</v>
      </c>
      <c r="CD325" s="13">
        <v>0</v>
      </c>
    </row>
    <row r="326" spans="1:82" hidden="1" x14ac:dyDescent="0.25">
      <c r="A326" s="73" t="s">
        <v>3836</v>
      </c>
      <c r="B326" s="7" t="s">
        <v>1066</v>
      </c>
      <c r="C326" s="7" t="s">
        <v>1067</v>
      </c>
      <c r="D326" s="7" t="s">
        <v>3809</v>
      </c>
      <c r="E326" s="7" t="s">
        <v>3500</v>
      </c>
      <c r="F326" s="7" t="s">
        <v>168</v>
      </c>
      <c r="G326" s="7" t="s">
        <v>3500</v>
      </c>
      <c r="H326" s="7" t="s">
        <v>2330</v>
      </c>
      <c r="I326" s="7" t="s">
        <v>1126</v>
      </c>
      <c r="J326" s="7" t="s">
        <v>2576</v>
      </c>
      <c r="K326" s="16">
        <v>96.2</v>
      </c>
      <c r="L326" s="7" t="s">
        <v>67</v>
      </c>
      <c r="M326" s="7" t="s">
        <v>3402</v>
      </c>
      <c r="N326" s="7" t="s">
        <v>3418</v>
      </c>
      <c r="O326" s="8">
        <v>42422</v>
      </c>
      <c r="P326" s="8">
        <v>45344.810567129629</v>
      </c>
      <c r="Q326" s="7" t="s">
        <v>70</v>
      </c>
      <c r="R326" s="8">
        <v>45343</v>
      </c>
      <c r="S326" s="7" t="s">
        <v>71</v>
      </c>
      <c r="T326" s="7" t="s">
        <v>104</v>
      </c>
      <c r="U326" s="7" t="s">
        <v>3810</v>
      </c>
      <c r="V326" s="7" t="s">
        <v>3810</v>
      </c>
      <c r="W326" s="7" t="s">
        <v>74</v>
      </c>
      <c r="X326" s="7" t="s">
        <v>75</v>
      </c>
      <c r="Y326" s="7" t="s">
        <v>2384</v>
      </c>
      <c r="Z326" s="7" t="s">
        <v>3837</v>
      </c>
      <c r="AA326" s="7" t="s">
        <v>3812</v>
      </c>
      <c r="AB326" s="8"/>
      <c r="AC326" s="8"/>
      <c r="AD326" s="7"/>
      <c r="AE326" s="7" t="s">
        <v>78</v>
      </c>
      <c r="AF326" s="7" t="s">
        <v>78</v>
      </c>
      <c r="AG326" s="8"/>
      <c r="AH326" s="7" t="s">
        <v>3838</v>
      </c>
      <c r="AI326" s="7" t="s">
        <v>78</v>
      </c>
      <c r="AJ326" s="7" t="b">
        <v>0</v>
      </c>
      <c r="AK326" s="7" t="s">
        <v>3980</v>
      </c>
      <c r="AL326" s="7" t="b">
        <v>0</v>
      </c>
      <c r="AM326" s="7" t="b">
        <v>0</v>
      </c>
      <c r="AN326" s="7" t="b">
        <v>0</v>
      </c>
      <c r="AO326" s="7" t="b">
        <v>0</v>
      </c>
      <c r="AP326" s="7" t="b">
        <v>0</v>
      </c>
      <c r="AQ326" s="7" t="s">
        <v>84</v>
      </c>
      <c r="AR326" s="7" t="b">
        <v>0</v>
      </c>
      <c r="AS326" s="7" t="s">
        <v>1700</v>
      </c>
      <c r="AT326" s="7" t="s">
        <v>1700</v>
      </c>
      <c r="AU326" s="7" t="s">
        <v>1700</v>
      </c>
      <c r="AV326" s="8">
        <v>42565</v>
      </c>
      <c r="AW326" s="7" t="s">
        <v>85</v>
      </c>
      <c r="AX326" s="7" t="s">
        <v>86</v>
      </c>
      <c r="AY326" s="7" t="s">
        <v>87</v>
      </c>
      <c r="AZ326" s="7" t="b">
        <v>0</v>
      </c>
      <c r="BA326" s="7">
        <v>0</v>
      </c>
      <c r="BB326" s="7">
        <v>0</v>
      </c>
      <c r="BC326" s="27"/>
      <c r="BD326" s="7">
        <v>0</v>
      </c>
      <c r="BE326" s="27"/>
      <c r="BF326" s="55">
        <v>0</v>
      </c>
      <c r="BG326" s="27">
        <v>0</v>
      </c>
      <c r="BH326" s="33">
        <v>96.2</v>
      </c>
      <c r="BI326" s="33">
        <v>96.2</v>
      </c>
      <c r="BJ326" s="33">
        <v>110.69</v>
      </c>
      <c r="BK326" s="30">
        <f t="shared" si="15"/>
        <v>0</v>
      </c>
      <c r="BL326" s="62">
        <f t="shared" si="16"/>
        <v>0</v>
      </c>
      <c r="BM326" s="33">
        <v>9.6199999999999992</v>
      </c>
      <c r="BN326" s="9">
        <v>0</v>
      </c>
      <c r="BO326" s="11" t="s">
        <v>5377</v>
      </c>
      <c r="BP326" s="11" t="s">
        <v>5378</v>
      </c>
      <c r="BQ326" s="11" t="s">
        <v>4438</v>
      </c>
      <c r="BR326" s="11" t="s">
        <v>4439</v>
      </c>
      <c r="BS326" s="11" t="s">
        <v>5379</v>
      </c>
      <c r="BT326" s="11" t="s">
        <v>5380</v>
      </c>
      <c r="BU326" s="11" t="s">
        <v>4442</v>
      </c>
      <c r="BV326" s="11" t="s">
        <v>4443</v>
      </c>
      <c r="BW326" s="11" t="s">
        <v>5381</v>
      </c>
      <c r="BX326" s="11" t="s">
        <v>5318</v>
      </c>
      <c r="BY326" s="11">
        <v>0</v>
      </c>
      <c r="BZ326" s="11">
        <v>0</v>
      </c>
      <c r="CA326" s="11">
        <v>0</v>
      </c>
      <c r="CB326" s="11">
        <v>0</v>
      </c>
      <c r="CC326" s="11">
        <v>0</v>
      </c>
      <c r="CD326" s="13">
        <v>0</v>
      </c>
    </row>
    <row r="327" spans="1:82" hidden="1" x14ac:dyDescent="0.25">
      <c r="A327" s="73" t="s">
        <v>3821</v>
      </c>
      <c r="B327" s="7" t="s">
        <v>1066</v>
      </c>
      <c r="C327" s="7" t="s">
        <v>1067</v>
      </c>
      <c r="D327" s="7" t="s">
        <v>3809</v>
      </c>
      <c r="E327" s="7" t="s">
        <v>3500</v>
      </c>
      <c r="F327" s="7" t="s">
        <v>168</v>
      </c>
      <c r="G327" s="7" t="s">
        <v>3500</v>
      </c>
      <c r="H327" s="7" t="s">
        <v>2330</v>
      </c>
      <c r="I327" s="7" t="s">
        <v>1126</v>
      </c>
      <c r="J327" s="7" t="s">
        <v>2576</v>
      </c>
      <c r="K327" s="7">
        <v>103.9</v>
      </c>
      <c r="L327" s="7" t="s">
        <v>67</v>
      </c>
      <c r="M327" s="7" t="s">
        <v>3402</v>
      </c>
      <c r="N327" s="7" t="s">
        <v>3418</v>
      </c>
      <c r="O327" s="8">
        <v>42422</v>
      </c>
      <c r="P327" s="8">
        <v>45344.810567129629</v>
      </c>
      <c r="Q327" s="7" t="s">
        <v>70</v>
      </c>
      <c r="R327" s="8">
        <v>45343</v>
      </c>
      <c r="S327" s="7" t="s">
        <v>71</v>
      </c>
      <c r="T327" s="7" t="s">
        <v>104</v>
      </c>
      <c r="U327" s="7" t="s">
        <v>3810</v>
      </c>
      <c r="V327" s="7" t="s">
        <v>3810</v>
      </c>
      <c r="W327" s="7" t="s">
        <v>74</v>
      </c>
      <c r="X327" s="7" t="s">
        <v>75</v>
      </c>
      <c r="Y327" s="7" t="s">
        <v>2384</v>
      </c>
      <c r="Z327" s="7" t="s">
        <v>3822</v>
      </c>
      <c r="AA327" s="7" t="s">
        <v>3812</v>
      </c>
      <c r="AB327" s="8"/>
      <c r="AC327" s="8"/>
      <c r="AD327" s="7"/>
      <c r="AE327" s="7" t="s">
        <v>78</v>
      </c>
      <c r="AF327" s="7" t="s">
        <v>78</v>
      </c>
      <c r="AG327" s="8"/>
      <c r="AH327" s="7" t="s">
        <v>3823</v>
      </c>
      <c r="AI327" s="7" t="s">
        <v>78</v>
      </c>
      <c r="AJ327" s="7" t="b">
        <v>0</v>
      </c>
      <c r="AK327" s="7" t="s">
        <v>3979</v>
      </c>
      <c r="AL327" s="7" t="b">
        <v>0</v>
      </c>
      <c r="AM327" s="7" t="b">
        <v>0</v>
      </c>
      <c r="AN327" s="7" t="b">
        <v>0</v>
      </c>
      <c r="AO327" s="7" t="b">
        <v>0</v>
      </c>
      <c r="AP327" s="7" t="b">
        <v>0</v>
      </c>
      <c r="AQ327" s="7" t="s">
        <v>84</v>
      </c>
      <c r="AR327" s="7" t="b">
        <v>0</v>
      </c>
      <c r="AS327" s="7" t="s">
        <v>1700</v>
      </c>
      <c r="AT327" s="7" t="s">
        <v>1700</v>
      </c>
      <c r="AU327" s="7" t="s">
        <v>1700</v>
      </c>
      <c r="AV327" s="8">
        <v>42565</v>
      </c>
      <c r="AW327" s="7" t="s">
        <v>85</v>
      </c>
      <c r="AX327" s="7" t="s">
        <v>86</v>
      </c>
      <c r="AY327" s="7" t="s">
        <v>87</v>
      </c>
      <c r="AZ327" s="7" t="b">
        <v>0</v>
      </c>
      <c r="BA327" s="7">
        <v>0</v>
      </c>
      <c r="BB327" s="7">
        <v>0</v>
      </c>
      <c r="BC327" s="33"/>
      <c r="BD327" s="7">
        <v>0</v>
      </c>
      <c r="BE327" s="33"/>
      <c r="BF327" s="55">
        <v>0</v>
      </c>
      <c r="BG327" s="33">
        <v>0</v>
      </c>
      <c r="BH327" s="33">
        <v>103.9</v>
      </c>
      <c r="BI327" s="33">
        <v>103.9</v>
      </c>
      <c r="BJ327" s="33">
        <v>119.15</v>
      </c>
      <c r="BK327" s="30">
        <f t="shared" si="15"/>
        <v>0</v>
      </c>
      <c r="BL327" s="62">
        <f t="shared" si="16"/>
        <v>0</v>
      </c>
      <c r="BM327" s="33">
        <v>10.39</v>
      </c>
      <c r="BN327" s="9">
        <v>0</v>
      </c>
      <c r="BO327" s="7" t="s">
        <v>5377</v>
      </c>
      <c r="BP327" s="7" t="s">
        <v>5378</v>
      </c>
      <c r="BQ327" s="7" t="s">
        <v>4438</v>
      </c>
      <c r="BR327" s="7" t="s">
        <v>4439</v>
      </c>
      <c r="BS327" s="7" t="s">
        <v>5379</v>
      </c>
      <c r="BT327" s="7" t="s">
        <v>5380</v>
      </c>
      <c r="BU327" s="7" t="s">
        <v>4442</v>
      </c>
      <c r="BV327" s="7" t="s">
        <v>4443</v>
      </c>
      <c r="BW327" s="7" t="s">
        <v>5381</v>
      </c>
      <c r="BX327" s="7" t="s">
        <v>5318</v>
      </c>
      <c r="BY327" s="7">
        <v>0</v>
      </c>
      <c r="BZ327" s="7">
        <v>0</v>
      </c>
      <c r="CA327" s="7">
        <v>0</v>
      </c>
      <c r="CB327" s="7">
        <v>0</v>
      </c>
      <c r="CC327" s="7">
        <v>0</v>
      </c>
      <c r="CD327" s="9">
        <v>0</v>
      </c>
    </row>
    <row r="328" spans="1:82" hidden="1" x14ac:dyDescent="0.25">
      <c r="A328" s="73" t="s">
        <v>3814</v>
      </c>
      <c r="B328" s="7" t="s">
        <v>1066</v>
      </c>
      <c r="C328" s="7" t="s">
        <v>1067</v>
      </c>
      <c r="D328" s="7" t="s">
        <v>3809</v>
      </c>
      <c r="E328" s="7" t="s">
        <v>3500</v>
      </c>
      <c r="F328" s="7" t="s">
        <v>168</v>
      </c>
      <c r="G328" s="7" t="s">
        <v>3500</v>
      </c>
      <c r="H328" s="7" t="s">
        <v>2330</v>
      </c>
      <c r="I328" s="7" t="s">
        <v>1126</v>
      </c>
      <c r="J328" s="7" t="s">
        <v>2576</v>
      </c>
      <c r="K328" s="7">
        <v>104.61</v>
      </c>
      <c r="L328" s="7" t="s">
        <v>67</v>
      </c>
      <c r="M328" s="7" t="s">
        <v>3402</v>
      </c>
      <c r="N328" s="7" t="s">
        <v>3418</v>
      </c>
      <c r="O328" s="8">
        <v>42422</v>
      </c>
      <c r="P328" s="8">
        <v>45344.810567129629</v>
      </c>
      <c r="Q328" s="7" t="s">
        <v>70</v>
      </c>
      <c r="R328" s="8">
        <v>45343</v>
      </c>
      <c r="S328" s="7" t="s">
        <v>71</v>
      </c>
      <c r="T328" s="7" t="s">
        <v>104</v>
      </c>
      <c r="U328" s="7" t="s">
        <v>3810</v>
      </c>
      <c r="V328" s="7" t="s">
        <v>3810</v>
      </c>
      <c r="W328" s="7" t="s">
        <v>74</v>
      </c>
      <c r="X328" s="7" t="s">
        <v>75</v>
      </c>
      <c r="Y328" s="7" t="s">
        <v>2384</v>
      </c>
      <c r="Z328" s="7" t="s">
        <v>3815</v>
      </c>
      <c r="AA328" s="7" t="s">
        <v>3812</v>
      </c>
      <c r="AB328" s="8"/>
      <c r="AC328" s="8"/>
      <c r="AD328" s="7"/>
      <c r="AE328" s="7" t="s">
        <v>78</v>
      </c>
      <c r="AF328" s="7" t="s">
        <v>78</v>
      </c>
      <c r="AG328" s="8"/>
      <c r="AH328" s="7" t="s">
        <v>3816</v>
      </c>
      <c r="AI328" s="7" t="s">
        <v>78</v>
      </c>
      <c r="AJ328" s="7" t="b">
        <v>0</v>
      </c>
      <c r="AK328" s="7" t="s">
        <v>3986</v>
      </c>
      <c r="AL328" s="7" t="b">
        <v>0</v>
      </c>
      <c r="AM328" s="7" t="b">
        <v>0</v>
      </c>
      <c r="AN328" s="7" t="b">
        <v>0</v>
      </c>
      <c r="AO328" s="7" t="b">
        <v>0</v>
      </c>
      <c r="AP328" s="7" t="b">
        <v>0</v>
      </c>
      <c r="AQ328" s="7" t="s">
        <v>84</v>
      </c>
      <c r="AR328" s="7" t="b">
        <v>0</v>
      </c>
      <c r="AS328" s="7" t="s">
        <v>1700</v>
      </c>
      <c r="AT328" s="7" t="s">
        <v>1700</v>
      </c>
      <c r="AU328" s="7" t="s">
        <v>1700</v>
      </c>
      <c r="AV328" s="8">
        <v>42565</v>
      </c>
      <c r="AW328" s="7" t="s">
        <v>85</v>
      </c>
      <c r="AX328" s="7" t="s">
        <v>86</v>
      </c>
      <c r="AY328" s="7" t="s">
        <v>87</v>
      </c>
      <c r="AZ328" s="7" t="b">
        <v>0</v>
      </c>
      <c r="BA328" s="7">
        <v>1</v>
      </c>
      <c r="BB328" s="7">
        <v>1</v>
      </c>
      <c r="BC328" s="33">
        <v>882</v>
      </c>
      <c r="BD328" s="7">
        <v>0</v>
      </c>
      <c r="BE328" s="33"/>
      <c r="BF328" s="55">
        <v>0</v>
      </c>
      <c r="BG328" s="33">
        <v>0</v>
      </c>
      <c r="BH328" s="33">
        <v>104.61</v>
      </c>
      <c r="BI328" s="33">
        <v>104.61</v>
      </c>
      <c r="BJ328" s="33">
        <v>119.92</v>
      </c>
      <c r="BK328" s="30">
        <f t="shared" si="15"/>
        <v>0</v>
      </c>
      <c r="BL328" s="62">
        <f t="shared" si="16"/>
        <v>0</v>
      </c>
      <c r="BM328" s="33">
        <v>10.46</v>
      </c>
      <c r="BN328" s="9">
        <v>0</v>
      </c>
      <c r="BO328" s="11" t="s">
        <v>5377</v>
      </c>
      <c r="BP328" s="11" t="s">
        <v>5378</v>
      </c>
      <c r="BQ328" s="11" t="s">
        <v>4438</v>
      </c>
      <c r="BR328" s="11" t="s">
        <v>4439</v>
      </c>
      <c r="BS328" s="11" t="s">
        <v>5379</v>
      </c>
      <c r="BT328" s="11" t="s">
        <v>5380</v>
      </c>
      <c r="BU328" s="11" t="s">
        <v>4442</v>
      </c>
      <c r="BV328" s="11" t="s">
        <v>4443</v>
      </c>
      <c r="BW328" s="11" t="s">
        <v>5381</v>
      </c>
      <c r="BX328" s="11" t="s">
        <v>5318</v>
      </c>
      <c r="BY328" s="11">
        <v>0</v>
      </c>
      <c r="BZ328" s="11">
        <v>0</v>
      </c>
      <c r="CA328" s="11">
        <v>0</v>
      </c>
      <c r="CB328" s="11">
        <v>0</v>
      </c>
      <c r="CC328" s="11">
        <v>0</v>
      </c>
      <c r="CD328" s="13">
        <v>0</v>
      </c>
    </row>
    <row r="329" spans="1:82" hidden="1" x14ac:dyDescent="0.25">
      <c r="A329" s="72" t="s">
        <v>3808</v>
      </c>
      <c r="B329" s="11" t="s">
        <v>1066</v>
      </c>
      <c r="C329" s="11" t="s">
        <v>1067</v>
      </c>
      <c r="D329" s="11" t="s">
        <v>3809</v>
      </c>
      <c r="E329" s="11" t="s">
        <v>3500</v>
      </c>
      <c r="F329" s="11" t="s">
        <v>168</v>
      </c>
      <c r="G329" s="11" t="s">
        <v>3500</v>
      </c>
      <c r="H329" s="11" t="s">
        <v>2330</v>
      </c>
      <c r="I329" s="11" t="s">
        <v>1069</v>
      </c>
      <c r="J329" s="11" t="s">
        <v>2526</v>
      </c>
      <c r="K329" s="11">
        <v>107.75</v>
      </c>
      <c r="L329" s="11" t="s">
        <v>67</v>
      </c>
      <c r="M329" s="11" t="s">
        <v>3402</v>
      </c>
      <c r="N329" s="11" t="s">
        <v>3418</v>
      </c>
      <c r="O329" s="12">
        <v>42422</v>
      </c>
      <c r="P329" s="12">
        <v>45344.810567129629</v>
      </c>
      <c r="Q329" s="11" t="s">
        <v>70</v>
      </c>
      <c r="R329" s="12">
        <v>45343</v>
      </c>
      <c r="S329" s="11" t="s">
        <v>71</v>
      </c>
      <c r="T329" s="11" t="s">
        <v>104</v>
      </c>
      <c r="U329" s="11" t="s">
        <v>3810</v>
      </c>
      <c r="V329" s="11" t="s">
        <v>3810</v>
      </c>
      <c r="W329" s="11" t="s">
        <v>74</v>
      </c>
      <c r="X329" s="11" t="s">
        <v>75</v>
      </c>
      <c r="Y329" s="11" t="s">
        <v>2384</v>
      </c>
      <c r="Z329" s="11" t="s">
        <v>3811</v>
      </c>
      <c r="AA329" s="11" t="s">
        <v>3812</v>
      </c>
      <c r="AB329" s="12"/>
      <c r="AC329" s="12"/>
      <c r="AD329" s="11"/>
      <c r="AE329" s="11" t="s">
        <v>78</v>
      </c>
      <c r="AF329" s="11" t="s">
        <v>78</v>
      </c>
      <c r="AG329" s="12"/>
      <c r="AH329" s="11" t="s">
        <v>3813</v>
      </c>
      <c r="AI329" s="11" t="s">
        <v>78</v>
      </c>
      <c r="AJ329" s="11" t="b">
        <v>0</v>
      </c>
      <c r="AK329" s="11" t="s">
        <v>3978</v>
      </c>
      <c r="AL329" s="11" t="b">
        <v>0</v>
      </c>
      <c r="AM329" s="11" t="b">
        <v>0</v>
      </c>
      <c r="AN329" s="11" t="b">
        <v>0</v>
      </c>
      <c r="AO329" s="11" t="b">
        <v>0</v>
      </c>
      <c r="AP329" s="11" t="b">
        <v>0</v>
      </c>
      <c r="AQ329" s="11" t="s">
        <v>84</v>
      </c>
      <c r="AR329" s="11" t="b">
        <v>0</v>
      </c>
      <c r="AS329" s="11" t="s">
        <v>1700</v>
      </c>
      <c r="AT329" s="11" t="s">
        <v>1700</v>
      </c>
      <c r="AU329" s="11" t="s">
        <v>1700</v>
      </c>
      <c r="AV329" s="12">
        <v>42565</v>
      </c>
      <c r="AW329" s="11" t="s">
        <v>85</v>
      </c>
      <c r="AX329" s="11" t="s">
        <v>86</v>
      </c>
      <c r="AY329" s="11" t="s">
        <v>87</v>
      </c>
      <c r="AZ329" s="11" t="b">
        <v>0</v>
      </c>
      <c r="BA329" s="11">
        <v>0</v>
      </c>
      <c r="BB329" s="11">
        <v>0</v>
      </c>
      <c r="BC329" s="25"/>
      <c r="BD329" s="11">
        <v>0</v>
      </c>
      <c r="BE329" s="25"/>
      <c r="BF329" s="57">
        <v>0</v>
      </c>
      <c r="BG329" s="25">
        <v>0</v>
      </c>
      <c r="BH329" s="25">
        <v>107.75</v>
      </c>
      <c r="BI329" s="28">
        <v>107.75</v>
      </c>
      <c r="BJ329" s="28">
        <v>128.58000000000001</v>
      </c>
      <c r="BK329" s="30">
        <f t="shared" ref="BK329:BK392" si="17">+BH329-BI329</f>
        <v>0</v>
      </c>
      <c r="BL329" s="62">
        <f t="shared" ref="BL329:BL392" si="18">+(BK329/BH329)</f>
        <v>0</v>
      </c>
      <c r="BM329" s="28">
        <v>10.78</v>
      </c>
      <c r="BN329" s="13">
        <v>0</v>
      </c>
      <c r="BO329" s="7" t="s">
        <v>5377</v>
      </c>
      <c r="BP329" s="7" t="s">
        <v>5378</v>
      </c>
      <c r="BQ329" s="7" t="s">
        <v>4438</v>
      </c>
      <c r="BR329" s="7" t="s">
        <v>4439</v>
      </c>
      <c r="BS329" s="7" t="s">
        <v>5379</v>
      </c>
      <c r="BT329" s="7" t="s">
        <v>5380</v>
      </c>
      <c r="BU329" s="7" t="s">
        <v>4442</v>
      </c>
      <c r="BV329" s="7" t="s">
        <v>4443</v>
      </c>
      <c r="BW329" s="7" t="s">
        <v>5381</v>
      </c>
      <c r="BX329" s="7" t="s">
        <v>5318</v>
      </c>
      <c r="BY329" s="7">
        <v>0</v>
      </c>
      <c r="BZ329" s="7">
        <v>0</v>
      </c>
      <c r="CA329" s="7">
        <v>0</v>
      </c>
      <c r="CB329" s="7">
        <v>0</v>
      </c>
      <c r="CC329" s="7">
        <v>0</v>
      </c>
      <c r="CD329" s="9">
        <v>0</v>
      </c>
    </row>
    <row r="330" spans="1:82" hidden="1" x14ac:dyDescent="0.25">
      <c r="A330" s="72" t="s">
        <v>3829</v>
      </c>
      <c r="B330" s="11" t="s">
        <v>1066</v>
      </c>
      <c r="C330" s="11" t="s">
        <v>1067</v>
      </c>
      <c r="D330" s="11" t="s">
        <v>3809</v>
      </c>
      <c r="E330" s="11" t="s">
        <v>3500</v>
      </c>
      <c r="F330" s="11" t="s">
        <v>168</v>
      </c>
      <c r="G330" s="11" t="s">
        <v>3500</v>
      </c>
      <c r="H330" s="11" t="s">
        <v>2330</v>
      </c>
      <c r="I330" s="11" t="s">
        <v>1069</v>
      </c>
      <c r="J330" s="11" t="s">
        <v>2526</v>
      </c>
      <c r="K330" s="11">
        <v>99.26</v>
      </c>
      <c r="L330" s="11" t="s">
        <v>67</v>
      </c>
      <c r="M330" s="11" t="s">
        <v>3402</v>
      </c>
      <c r="N330" s="11" t="s">
        <v>3418</v>
      </c>
      <c r="O330" s="12">
        <v>42422</v>
      </c>
      <c r="P330" s="12">
        <v>45344.810567129629</v>
      </c>
      <c r="Q330" s="11" t="s">
        <v>70</v>
      </c>
      <c r="R330" s="12">
        <v>45343</v>
      </c>
      <c r="S330" s="11" t="s">
        <v>71</v>
      </c>
      <c r="T330" s="11" t="s">
        <v>104</v>
      </c>
      <c r="U330" s="11" t="s">
        <v>3810</v>
      </c>
      <c r="V330" s="11" t="s">
        <v>3810</v>
      </c>
      <c r="W330" s="11" t="s">
        <v>74</v>
      </c>
      <c r="X330" s="11" t="s">
        <v>75</v>
      </c>
      <c r="Y330" s="11" t="s">
        <v>2384</v>
      </c>
      <c r="Z330" s="11" t="s">
        <v>3830</v>
      </c>
      <c r="AA330" s="11" t="s">
        <v>3812</v>
      </c>
      <c r="AB330" s="11"/>
      <c r="AC330" s="12"/>
      <c r="AD330" s="11" t="s">
        <v>79</v>
      </c>
      <c r="AE330" s="11" t="s">
        <v>80</v>
      </c>
      <c r="AF330" s="11" t="s">
        <v>3831</v>
      </c>
      <c r="AG330" s="12">
        <v>43152</v>
      </c>
      <c r="AH330" s="11" t="s">
        <v>3832</v>
      </c>
      <c r="AI330" s="11" t="s">
        <v>78</v>
      </c>
      <c r="AJ330" s="11" t="b">
        <v>0</v>
      </c>
      <c r="AK330" s="11" t="s">
        <v>3982</v>
      </c>
      <c r="AL330" s="11" t="b">
        <v>0</v>
      </c>
      <c r="AM330" s="11" t="b">
        <v>0</v>
      </c>
      <c r="AN330" s="11" t="b">
        <v>0</v>
      </c>
      <c r="AO330" s="11" t="b">
        <v>0</v>
      </c>
      <c r="AP330" s="11" t="b">
        <v>0</v>
      </c>
      <c r="AQ330" s="11" t="s">
        <v>84</v>
      </c>
      <c r="AR330" s="11" t="b">
        <v>0</v>
      </c>
      <c r="AS330" s="11" t="s">
        <v>1700</v>
      </c>
      <c r="AT330" s="11" t="s">
        <v>1700</v>
      </c>
      <c r="AU330" s="11" t="s">
        <v>1700</v>
      </c>
      <c r="AV330" s="12">
        <v>42565</v>
      </c>
      <c r="AW330" s="11" t="s">
        <v>85</v>
      </c>
      <c r="AX330" s="11" t="s">
        <v>86</v>
      </c>
      <c r="AY330" s="11" t="s">
        <v>87</v>
      </c>
      <c r="AZ330" s="11" t="b">
        <v>0</v>
      </c>
      <c r="BA330" s="11">
        <v>0</v>
      </c>
      <c r="BB330" s="11">
        <v>0</v>
      </c>
      <c r="BC330" s="28"/>
      <c r="BD330" s="11">
        <v>0</v>
      </c>
      <c r="BE330" s="28"/>
      <c r="BF330" s="54">
        <v>0</v>
      </c>
      <c r="BG330" s="28">
        <v>0</v>
      </c>
      <c r="BH330" s="28">
        <v>99.26</v>
      </c>
      <c r="BI330" s="28">
        <v>99.26</v>
      </c>
      <c r="BJ330" s="28">
        <v>119.29</v>
      </c>
      <c r="BK330" s="30">
        <f t="shared" si="17"/>
        <v>0</v>
      </c>
      <c r="BL330" s="62">
        <f t="shared" si="18"/>
        <v>0</v>
      </c>
      <c r="BM330" s="28">
        <v>9.93</v>
      </c>
      <c r="BN330" s="13">
        <v>0</v>
      </c>
      <c r="BO330" s="11" t="s">
        <v>5377</v>
      </c>
      <c r="BP330" s="11" t="s">
        <v>5378</v>
      </c>
      <c r="BQ330" s="11" t="s">
        <v>4438</v>
      </c>
      <c r="BR330" s="11" t="s">
        <v>4439</v>
      </c>
      <c r="BS330" s="11" t="s">
        <v>5379</v>
      </c>
      <c r="BT330" s="11" t="s">
        <v>5380</v>
      </c>
      <c r="BU330" s="11" t="s">
        <v>4442</v>
      </c>
      <c r="BV330" s="11" t="s">
        <v>4443</v>
      </c>
      <c r="BW330" s="11" t="s">
        <v>5381</v>
      </c>
      <c r="BX330" s="11" t="s">
        <v>5318</v>
      </c>
      <c r="BY330" s="11">
        <v>0</v>
      </c>
      <c r="BZ330" s="11">
        <v>0</v>
      </c>
      <c r="CA330" s="11">
        <v>0</v>
      </c>
      <c r="CB330" s="11">
        <v>0</v>
      </c>
      <c r="CC330" s="11">
        <v>0</v>
      </c>
      <c r="CD330" s="13">
        <v>0</v>
      </c>
    </row>
    <row r="331" spans="1:82" hidden="1" x14ac:dyDescent="0.25">
      <c r="A331" s="73" t="s">
        <v>3845</v>
      </c>
      <c r="B331" s="7" t="s">
        <v>1066</v>
      </c>
      <c r="C331" s="7" t="s">
        <v>1067</v>
      </c>
      <c r="D331" s="7" t="s">
        <v>3809</v>
      </c>
      <c r="E331" s="7" t="s">
        <v>3500</v>
      </c>
      <c r="F331" s="7" t="s">
        <v>168</v>
      </c>
      <c r="G331" s="7" t="s">
        <v>3500</v>
      </c>
      <c r="H331" s="7" t="s">
        <v>2330</v>
      </c>
      <c r="I331" s="7" t="s">
        <v>1069</v>
      </c>
      <c r="J331" s="7" t="s">
        <v>2526</v>
      </c>
      <c r="K331" s="7">
        <v>89.67</v>
      </c>
      <c r="L331" s="7" t="s">
        <v>67</v>
      </c>
      <c r="M331" s="7" t="s">
        <v>3402</v>
      </c>
      <c r="N331" s="7" t="s">
        <v>3418</v>
      </c>
      <c r="O331" s="8">
        <v>42422</v>
      </c>
      <c r="P331" s="8">
        <v>45344.538958333331</v>
      </c>
      <c r="Q331" s="7" t="s">
        <v>70</v>
      </c>
      <c r="R331" s="8">
        <v>45343</v>
      </c>
      <c r="S331" s="7" t="s">
        <v>71</v>
      </c>
      <c r="T331" s="7" t="s">
        <v>104</v>
      </c>
      <c r="U331" s="7" t="s">
        <v>3810</v>
      </c>
      <c r="V331" s="7" t="s">
        <v>3810</v>
      </c>
      <c r="W331" s="7" t="s">
        <v>3441</v>
      </c>
      <c r="X331" s="7" t="s">
        <v>75</v>
      </c>
      <c r="Y331" s="7" t="s">
        <v>3586</v>
      </c>
      <c r="Z331" s="7" t="s">
        <v>3846</v>
      </c>
      <c r="AA331" s="7" t="s">
        <v>78</v>
      </c>
      <c r="AB331" s="8"/>
      <c r="AC331" s="8"/>
      <c r="AD331" s="7"/>
      <c r="AE331" s="7" t="s">
        <v>78</v>
      </c>
      <c r="AF331" s="7" t="s">
        <v>78</v>
      </c>
      <c r="AG331" s="8"/>
      <c r="AH331" s="7" t="s">
        <v>3847</v>
      </c>
      <c r="AI331" s="7" t="s">
        <v>78</v>
      </c>
      <c r="AJ331" s="7" t="b">
        <v>0</v>
      </c>
      <c r="AK331" s="7" t="s">
        <v>3983</v>
      </c>
      <c r="AL331" s="7" t="b">
        <v>0</v>
      </c>
      <c r="AM331" s="7" t="b">
        <v>0</v>
      </c>
      <c r="AN331" s="7" t="b">
        <v>0</v>
      </c>
      <c r="AO331" s="7" t="b">
        <v>0</v>
      </c>
      <c r="AP331" s="7" t="b">
        <v>0</v>
      </c>
      <c r="AQ331" s="7" t="s">
        <v>84</v>
      </c>
      <c r="AR331" s="7" t="b">
        <v>0</v>
      </c>
      <c r="AS331" s="7" t="s">
        <v>1700</v>
      </c>
      <c r="AT331" s="7" t="s">
        <v>78</v>
      </c>
      <c r="AU331" s="7" t="s">
        <v>78</v>
      </c>
      <c r="AV331" s="8">
        <v>42565</v>
      </c>
      <c r="AW331" s="7" t="s">
        <v>85</v>
      </c>
      <c r="AX331" s="7" t="s">
        <v>86</v>
      </c>
      <c r="AY331" s="7" t="s">
        <v>87</v>
      </c>
      <c r="AZ331" s="7" t="b">
        <v>0</v>
      </c>
      <c r="BA331" s="7">
        <v>0</v>
      </c>
      <c r="BB331" s="7">
        <v>0</v>
      </c>
      <c r="BC331" s="33"/>
      <c r="BD331" s="7">
        <v>0</v>
      </c>
      <c r="BE331" s="33"/>
      <c r="BF331" s="55">
        <v>0</v>
      </c>
      <c r="BG331" s="33">
        <v>0</v>
      </c>
      <c r="BH331" s="33">
        <v>89.67</v>
      </c>
      <c r="BI331" s="33">
        <v>89.67</v>
      </c>
      <c r="BJ331" s="33">
        <v>108.79</v>
      </c>
      <c r="BK331" s="30">
        <f t="shared" si="17"/>
        <v>0</v>
      </c>
      <c r="BL331" s="62">
        <f t="shared" si="18"/>
        <v>0</v>
      </c>
      <c r="BM331" s="33">
        <v>8.9700000000000006</v>
      </c>
      <c r="BN331" s="9">
        <v>0</v>
      </c>
      <c r="BO331" s="7" t="s">
        <v>5377</v>
      </c>
      <c r="BP331" s="7" t="s">
        <v>5378</v>
      </c>
      <c r="BQ331" s="7" t="s">
        <v>4438</v>
      </c>
      <c r="BR331" s="7" t="s">
        <v>4439</v>
      </c>
      <c r="BS331" s="7" t="s">
        <v>5379</v>
      </c>
      <c r="BT331" s="7" t="s">
        <v>5380</v>
      </c>
      <c r="BU331" s="7" t="s">
        <v>4442</v>
      </c>
      <c r="BV331" s="7" t="s">
        <v>4443</v>
      </c>
      <c r="BW331" s="7" t="s">
        <v>5381</v>
      </c>
      <c r="BX331" s="7" t="s">
        <v>5318</v>
      </c>
      <c r="BY331" s="7">
        <v>0</v>
      </c>
      <c r="BZ331" s="7">
        <v>0</v>
      </c>
      <c r="CA331" s="7">
        <v>0</v>
      </c>
      <c r="CB331" s="7">
        <v>0</v>
      </c>
      <c r="CC331" s="7">
        <v>0</v>
      </c>
      <c r="CD331" s="9">
        <v>0</v>
      </c>
    </row>
    <row r="332" spans="1:82" hidden="1" x14ac:dyDescent="0.25">
      <c r="A332" s="73" t="s">
        <v>3842</v>
      </c>
      <c r="B332" s="7" t="s">
        <v>1066</v>
      </c>
      <c r="C332" s="7" t="s">
        <v>1067</v>
      </c>
      <c r="D332" s="7" t="s">
        <v>3809</v>
      </c>
      <c r="E332" s="7" t="s">
        <v>3500</v>
      </c>
      <c r="F332" s="7" t="s">
        <v>168</v>
      </c>
      <c r="G332" s="7" t="s">
        <v>3500</v>
      </c>
      <c r="H332" s="7" t="s">
        <v>2330</v>
      </c>
      <c r="I332" s="7" t="s">
        <v>1069</v>
      </c>
      <c r="J332" s="7" t="s">
        <v>2526</v>
      </c>
      <c r="K332" s="7">
        <v>89.94</v>
      </c>
      <c r="L332" s="7" t="s">
        <v>67</v>
      </c>
      <c r="M332" s="7" t="s">
        <v>3402</v>
      </c>
      <c r="N332" s="7" t="s">
        <v>3418</v>
      </c>
      <c r="O332" s="8">
        <v>42422</v>
      </c>
      <c r="P332" s="8">
        <v>45344.810567129629</v>
      </c>
      <c r="Q332" s="7" t="s">
        <v>70</v>
      </c>
      <c r="R332" s="8">
        <v>45343</v>
      </c>
      <c r="S332" s="7" t="s">
        <v>71</v>
      </c>
      <c r="T332" s="7" t="s">
        <v>104</v>
      </c>
      <c r="U332" s="7" t="s">
        <v>3810</v>
      </c>
      <c r="V332" s="7" t="s">
        <v>3810</v>
      </c>
      <c r="W332" s="7" t="s">
        <v>74</v>
      </c>
      <c r="X332" s="7" t="s">
        <v>75</v>
      </c>
      <c r="Y332" s="7" t="s">
        <v>2384</v>
      </c>
      <c r="Z332" s="7" t="s">
        <v>3843</v>
      </c>
      <c r="AA332" s="7" t="s">
        <v>3812</v>
      </c>
      <c r="AB332" s="8"/>
      <c r="AC332" s="8"/>
      <c r="AD332" s="7"/>
      <c r="AE332" s="7" t="s">
        <v>78</v>
      </c>
      <c r="AF332" s="7" t="s">
        <v>78</v>
      </c>
      <c r="AG332" s="8"/>
      <c r="AH332" s="7" t="s">
        <v>3844</v>
      </c>
      <c r="AI332" s="7" t="s">
        <v>78</v>
      </c>
      <c r="AJ332" s="7" t="b">
        <v>0</v>
      </c>
      <c r="AK332" s="7" t="s">
        <v>3981</v>
      </c>
      <c r="AL332" s="7" t="b">
        <v>0</v>
      </c>
      <c r="AM332" s="7" t="b">
        <v>0</v>
      </c>
      <c r="AN332" s="7" t="b">
        <v>0</v>
      </c>
      <c r="AO332" s="7" t="b">
        <v>0</v>
      </c>
      <c r="AP332" s="7" t="b">
        <v>0</v>
      </c>
      <c r="AQ332" s="7" t="s">
        <v>84</v>
      </c>
      <c r="AR332" s="7" t="b">
        <v>0</v>
      </c>
      <c r="AS332" s="7" t="s">
        <v>1700</v>
      </c>
      <c r="AT332" s="7" t="s">
        <v>1700</v>
      </c>
      <c r="AU332" s="7" t="s">
        <v>1700</v>
      </c>
      <c r="AV332" s="8">
        <v>42565</v>
      </c>
      <c r="AW332" s="7" t="s">
        <v>85</v>
      </c>
      <c r="AX332" s="7" t="s">
        <v>86</v>
      </c>
      <c r="AY332" s="7" t="s">
        <v>87</v>
      </c>
      <c r="AZ332" s="7" t="b">
        <v>0</v>
      </c>
      <c r="BA332" s="7">
        <v>0</v>
      </c>
      <c r="BB332" s="7">
        <v>0</v>
      </c>
      <c r="BC332" s="33"/>
      <c r="BD332" s="7">
        <v>0</v>
      </c>
      <c r="BE332" s="33"/>
      <c r="BF332" s="55">
        <v>0</v>
      </c>
      <c r="BG332" s="33">
        <v>0</v>
      </c>
      <c r="BH332" s="33">
        <v>89.94</v>
      </c>
      <c r="BI332" s="33">
        <v>89.94</v>
      </c>
      <c r="BJ332" s="33">
        <v>109.07</v>
      </c>
      <c r="BK332" s="30">
        <f t="shared" si="17"/>
        <v>0</v>
      </c>
      <c r="BL332" s="62">
        <f t="shared" si="18"/>
        <v>0</v>
      </c>
      <c r="BM332" s="33">
        <v>8.99</v>
      </c>
      <c r="BN332" s="9">
        <v>0</v>
      </c>
      <c r="BO332" s="11" t="s">
        <v>5377</v>
      </c>
      <c r="BP332" s="11" t="s">
        <v>5378</v>
      </c>
      <c r="BQ332" s="11" t="s">
        <v>4438</v>
      </c>
      <c r="BR332" s="11" t="s">
        <v>4439</v>
      </c>
      <c r="BS332" s="11" t="s">
        <v>5379</v>
      </c>
      <c r="BT332" s="11" t="s">
        <v>5380</v>
      </c>
      <c r="BU332" s="11" t="s">
        <v>4442</v>
      </c>
      <c r="BV332" s="11" t="s">
        <v>4443</v>
      </c>
      <c r="BW332" s="11" t="s">
        <v>5381</v>
      </c>
      <c r="BX332" s="11" t="s">
        <v>5318</v>
      </c>
      <c r="BY332" s="11">
        <v>0</v>
      </c>
      <c r="BZ332" s="11">
        <v>0</v>
      </c>
      <c r="CA332" s="11">
        <v>0</v>
      </c>
      <c r="CB332" s="11">
        <v>0</v>
      </c>
      <c r="CC332" s="11">
        <v>0</v>
      </c>
      <c r="CD332" s="13">
        <v>0</v>
      </c>
    </row>
    <row r="333" spans="1:82" hidden="1" x14ac:dyDescent="0.25">
      <c r="A333" s="72" t="s">
        <v>3839</v>
      </c>
      <c r="B333" s="11" t="s">
        <v>1066</v>
      </c>
      <c r="C333" s="11" t="s">
        <v>1067</v>
      </c>
      <c r="D333" s="11" t="s">
        <v>3809</v>
      </c>
      <c r="E333" s="11" t="s">
        <v>3500</v>
      </c>
      <c r="F333" s="11" t="s">
        <v>168</v>
      </c>
      <c r="G333" s="11" t="s">
        <v>3500</v>
      </c>
      <c r="H333" s="11" t="s">
        <v>2330</v>
      </c>
      <c r="I333" s="11" t="s">
        <v>1069</v>
      </c>
      <c r="J333" s="11" t="s">
        <v>2526</v>
      </c>
      <c r="K333" s="11">
        <v>90.06</v>
      </c>
      <c r="L333" s="11" t="s">
        <v>67</v>
      </c>
      <c r="M333" s="11" t="s">
        <v>3402</v>
      </c>
      <c r="N333" s="11" t="s">
        <v>3418</v>
      </c>
      <c r="O333" s="12">
        <v>42422</v>
      </c>
      <c r="P333" s="12">
        <v>45344.810567129629</v>
      </c>
      <c r="Q333" s="11" t="s">
        <v>70</v>
      </c>
      <c r="R333" s="12">
        <v>45343</v>
      </c>
      <c r="S333" s="11" t="s">
        <v>71</v>
      </c>
      <c r="T333" s="11" t="s">
        <v>104</v>
      </c>
      <c r="U333" s="11" t="s">
        <v>3810</v>
      </c>
      <c r="V333" s="11" t="s">
        <v>3810</v>
      </c>
      <c r="W333" s="11" t="s">
        <v>74</v>
      </c>
      <c r="X333" s="11" t="s">
        <v>75</v>
      </c>
      <c r="Y333" s="11" t="s">
        <v>2384</v>
      </c>
      <c r="Z333" s="11" t="s">
        <v>3840</v>
      </c>
      <c r="AA333" s="11" t="s">
        <v>3812</v>
      </c>
      <c r="AB333" s="12"/>
      <c r="AC333" s="12"/>
      <c r="AD333" s="11"/>
      <c r="AE333" s="11" t="s">
        <v>78</v>
      </c>
      <c r="AF333" s="11" t="s">
        <v>78</v>
      </c>
      <c r="AG333" s="12"/>
      <c r="AH333" s="11" t="s">
        <v>3841</v>
      </c>
      <c r="AI333" s="11" t="s">
        <v>78</v>
      </c>
      <c r="AJ333" s="11" t="b">
        <v>0</v>
      </c>
      <c r="AK333" s="11" t="s">
        <v>3976</v>
      </c>
      <c r="AL333" s="11" t="b">
        <v>0</v>
      </c>
      <c r="AM333" s="11" t="b">
        <v>0</v>
      </c>
      <c r="AN333" s="11" t="b">
        <v>0</v>
      </c>
      <c r="AO333" s="11" t="b">
        <v>0</v>
      </c>
      <c r="AP333" s="11" t="b">
        <v>0</v>
      </c>
      <c r="AQ333" s="11" t="s">
        <v>84</v>
      </c>
      <c r="AR333" s="11" t="b">
        <v>0</v>
      </c>
      <c r="AS333" s="11" t="s">
        <v>1700</v>
      </c>
      <c r="AT333" s="11" t="s">
        <v>1700</v>
      </c>
      <c r="AU333" s="11" t="s">
        <v>1700</v>
      </c>
      <c r="AV333" s="12">
        <v>42565</v>
      </c>
      <c r="AW333" s="11" t="s">
        <v>85</v>
      </c>
      <c r="AX333" s="11" t="s">
        <v>86</v>
      </c>
      <c r="AY333" s="11" t="s">
        <v>87</v>
      </c>
      <c r="AZ333" s="11" t="b">
        <v>0</v>
      </c>
      <c r="BA333" s="11">
        <v>0</v>
      </c>
      <c r="BB333" s="11">
        <v>0</v>
      </c>
      <c r="BC333" s="28"/>
      <c r="BD333" s="11">
        <v>0</v>
      </c>
      <c r="BE333" s="28"/>
      <c r="BF333" s="54">
        <v>0</v>
      </c>
      <c r="BG333" s="28">
        <v>0</v>
      </c>
      <c r="BH333" s="28">
        <v>90.06</v>
      </c>
      <c r="BI333" s="28">
        <v>90.06</v>
      </c>
      <c r="BJ333" s="28">
        <v>109.22</v>
      </c>
      <c r="BK333" s="30">
        <f t="shared" si="17"/>
        <v>0</v>
      </c>
      <c r="BL333" s="62">
        <f t="shared" si="18"/>
        <v>0</v>
      </c>
      <c r="BM333" s="28">
        <v>9.01</v>
      </c>
      <c r="BN333" s="13">
        <v>0</v>
      </c>
      <c r="BO333" s="7" t="s">
        <v>5377</v>
      </c>
      <c r="BP333" s="7" t="s">
        <v>5378</v>
      </c>
      <c r="BQ333" s="7" t="s">
        <v>4438</v>
      </c>
      <c r="BR333" s="7" t="s">
        <v>4439</v>
      </c>
      <c r="BS333" s="7" t="s">
        <v>5379</v>
      </c>
      <c r="BT333" s="7" t="s">
        <v>5380</v>
      </c>
      <c r="BU333" s="7" t="s">
        <v>4442</v>
      </c>
      <c r="BV333" s="7" t="s">
        <v>4443</v>
      </c>
      <c r="BW333" s="7" t="s">
        <v>5381</v>
      </c>
      <c r="BX333" s="7" t="s">
        <v>5318</v>
      </c>
      <c r="BY333" s="7">
        <v>0</v>
      </c>
      <c r="BZ333" s="7">
        <v>0</v>
      </c>
      <c r="CA333" s="7">
        <v>0</v>
      </c>
      <c r="CB333" s="7">
        <v>0</v>
      </c>
      <c r="CC333" s="7">
        <v>0</v>
      </c>
      <c r="CD333" s="9">
        <v>0</v>
      </c>
    </row>
    <row r="334" spans="1:82" hidden="1" x14ac:dyDescent="0.25">
      <c r="A334" s="73" t="s">
        <v>3833</v>
      </c>
      <c r="B334" s="7" t="s">
        <v>1066</v>
      </c>
      <c r="C334" s="7" t="s">
        <v>1067</v>
      </c>
      <c r="D334" s="7" t="s">
        <v>3809</v>
      </c>
      <c r="E334" s="7" t="s">
        <v>3500</v>
      </c>
      <c r="F334" s="7" t="s">
        <v>168</v>
      </c>
      <c r="G334" s="7" t="s">
        <v>3500</v>
      </c>
      <c r="H334" s="7" t="s">
        <v>2330</v>
      </c>
      <c r="I334" s="7" t="s">
        <v>1069</v>
      </c>
      <c r="J334" s="7" t="s">
        <v>2516</v>
      </c>
      <c r="K334" s="7">
        <v>98.68</v>
      </c>
      <c r="L334" s="7" t="s">
        <v>67</v>
      </c>
      <c r="M334" s="7" t="s">
        <v>3402</v>
      </c>
      <c r="N334" s="7" t="s">
        <v>3418</v>
      </c>
      <c r="O334" s="8">
        <v>42422</v>
      </c>
      <c r="P334" s="8">
        <v>45344</v>
      </c>
      <c r="Q334" s="7" t="s">
        <v>70</v>
      </c>
      <c r="R334" s="8">
        <v>45344</v>
      </c>
      <c r="S334" s="7" t="s">
        <v>71</v>
      </c>
      <c r="T334" s="7" t="s">
        <v>104</v>
      </c>
      <c r="U334" s="7" t="s">
        <v>3810</v>
      </c>
      <c r="V334" s="7" t="s">
        <v>3810</v>
      </c>
      <c r="W334" s="7" t="s">
        <v>74</v>
      </c>
      <c r="X334" s="7" t="s">
        <v>75</v>
      </c>
      <c r="Y334" s="7" t="s">
        <v>2384</v>
      </c>
      <c r="Z334" s="7" t="s">
        <v>3834</v>
      </c>
      <c r="AA334" s="7" t="s">
        <v>3812</v>
      </c>
      <c r="AB334" s="8"/>
      <c r="AC334" s="8"/>
      <c r="AD334" s="7"/>
      <c r="AE334" s="7" t="s">
        <v>78</v>
      </c>
      <c r="AF334" s="7" t="s">
        <v>78</v>
      </c>
      <c r="AG334" s="8"/>
      <c r="AH334" s="7" t="s">
        <v>3835</v>
      </c>
      <c r="AI334" s="7" t="s">
        <v>78</v>
      </c>
      <c r="AJ334" s="7" t="b">
        <v>0</v>
      </c>
      <c r="AK334" s="7" t="s">
        <v>3998</v>
      </c>
      <c r="AL334" s="7" t="b">
        <v>0</v>
      </c>
      <c r="AM334" s="7" t="b">
        <v>0</v>
      </c>
      <c r="AN334" s="7" t="b">
        <v>0</v>
      </c>
      <c r="AO334" s="7" t="b">
        <v>0</v>
      </c>
      <c r="AP334" s="7" t="b">
        <v>0</v>
      </c>
      <c r="AQ334" s="7" t="s">
        <v>84</v>
      </c>
      <c r="AR334" s="7" t="b">
        <v>0</v>
      </c>
      <c r="AS334" s="7" t="s">
        <v>1700</v>
      </c>
      <c r="AT334" s="7" t="s">
        <v>78</v>
      </c>
      <c r="AU334" s="7" t="s">
        <v>78</v>
      </c>
      <c r="AV334" s="8">
        <v>42591</v>
      </c>
      <c r="AW334" s="7" t="s">
        <v>85</v>
      </c>
      <c r="AX334" s="7" t="s">
        <v>86</v>
      </c>
      <c r="AY334" s="7" t="s">
        <v>87</v>
      </c>
      <c r="AZ334" s="7" t="b">
        <v>0</v>
      </c>
      <c r="BA334" s="7">
        <v>0</v>
      </c>
      <c r="BB334" s="7">
        <v>0</v>
      </c>
      <c r="BC334" s="33"/>
      <c r="BD334" s="7">
        <v>0</v>
      </c>
      <c r="BE334" s="33"/>
      <c r="BF334" s="55">
        <v>0</v>
      </c>
      <c r="BG334" s="33">
        <v>0</v>
      </c>
      <c r="BH334" s="33">
        <v>98.68</v>
      </c>
      <c r="BI334" s="33">
        <v>98.68</v>
      </c>
      <c r="BJ334" s="33">
        <v>113.7</v>
      </c>
      <c r="BK334" s="30">
        <f t="shared" si="17"/>
        <v>0</v>
      </c>
      <c r="BL334" s="62">
        <f t="shared" si="18"/>
        <v>0</v>
      </c>
      <c r="BM334" s="33">
        <v>9.8699999999999992</v>
      </c>
      <c r="BN334" s="9">
        <v>0</v>
      </c>
      <c r="BO334" s="7" t="s">
        <v>5377</v>
      </c>
      <c r="BP334" s="7" t="s">
        <v>5378</v>
      </c>
      <c r="BQ334" s="7" t="s">
        <v>4438</v>
      </c>
      <c r="BR334" s="7" t="s">
        <v>4439</v>
      </c>
      <c r="BS334" s="7" t="s">
        <v>5379</v>
      </c>
      <c r="BT334" s="7" t="s">
        <v>5380</v>
      </c>
      <c r="BU334" s="7" t="s">
        <v>4442</v>
      </c>
      <c r="BV334" s="7" t="s">
        <v>4443</v>
      </c>
      <c r="BW334" s="7" t="s">
        <v>5381</v>
      </c>
      <c r="BX334" s="7" t="s">
        <v>5318</v>
      </c>
      <c r="BY334" s="7">
        <v>0</v>
      </c>
      <c r="BZ334" s="7">
        <v>0</v>
      </c>
      <c r="CA334" s="7">
        <v>0</v>
      </c>
      <c r="CB334" s="7">
        <v>0</v>
      </c>
      <c r="CC334" s="7">
        <v>0</v>
      </c>
      <c r="CD334" s="9">
        <v>0</v>
      </c>
    </row>
    <row r="335" spans="1:82" hidden="1" x14ac:dyDescent="0.25">
      <c r="A335" s="73" t="s">
        <v>3854</v>
      </c>
      <c r="B335" s="7" t="s">
        <v>1066</v>
      </c>
      <c r="C335" s="7" t="s">
        <v>1067</v>
      </c>
      <c r="D335" s="7" t="s">
        <v>3809</v>
      </c>
      <c r="E335" s="7" t="s">
        <v>3500</v>
      </c>
      <c r="F335" s="7" t="s">
        <v>168</v>
      </c>
      <c r="G335" s="7" t="s">
        <v>3500</v>
      </c>
      <c r="H335" s="7" t="s">
        <v>2330</v>
      </c>
      <c r="I335" s="7" t="s">
        <v>1069</v>
      </c>
      <c r="J335" s="7" t="s">
        <v>2526</v>
      </c>
      <c r="K335" s="7">
        <v>83.25</v>
      </c>
      <c r="L335" s="7" t="s">
        <v>67</v>
      </c>
      <c r="M335" s="7" t="s">
        <v>3402</v>
      </c>
      <c r="N335" s="7" t="s">
        <v>3418</v>
      </c>
      <c r="O335" s="8">
        <v>43145.497337962966</v>
      </c>
      <c r="P335" s="8">
        <v>45344.497337962966</v>
      </c>
      <c r="Q335" s="7" t="s">
        <v>70</v>
      </c>
      <c r="R335" s="8">
        <v>45344</v>
      </c>
      <c r="S335" s="7" t="s">
        <v>71</v>
      </c>
      <c r="T335" s="7" t="s">
        <v>104</v>
      </c>
      <c r="U335" s="7" t="s">
        <v>3810</v>
      </c>
      <c r="V335" s="7" t="s">
        <v>3810</v>
      </c>
      <c r="W335" s="7" t="s">
        <v>74</v>
      </c>
      <c r="X335" s="7" t="s">
        <v>75</v>
      </c>
      <c r="Y335" s="7" t="s">
        <v>2517</v>
      </c>
      <c r="Z335" s="7" t="s">
        <v>3855</v>
      </c>
      <c r="AA335" s="7" t="s">
        <v>78</v>
      </c>
      <c r="AB335" s="8"/>
      <c r="AC335" s="8"/>
      <c r="AD335" s="7"/>
      <c r="AE335" s="7" t="s">
        <v>78</v>
      </c>
      <c r="AF335" s="7" t="s">
        <v>78</v>
      </c>
      <c r="AG335" s="8"/>
      <c r="AH335" s="7" t="s">
        <v>78</v>
      </c>
      <c r="AI335" s="7" t="s">
        <v>78</v>
      </c>
      <c r="AJ335" s="7" t="b">
        <v>0</v>
      </c>
      <c r="AK335" s="7" t="s">
        <v>4012</v>
      </c>
      <c r="AL335" s="7" t="b">
        <v>0</v>
      </c>
      <c r="AM335" s="7" t="b">
        <v>0</v>
      </c>
      <c r="AN335" s="7" t="b">
        <v>0</v>
      </c>
      <c r="AO335" s="7" t="b">
        <v>0</v>
      </c>
      <c r="AP335" s="7" t="b">
        <v>0</v>
      </c>
      <c r="AQ335" s="7" t="s">
        <v>84</v>
      </c>
      <c r="AR335" s="7" t="b">
        <v>0</v>
      </c>
      <c r="AS335" s="7" t="s">
        <v>1700</v>
      </c>
      <c r="AT335" s="7" t="s">
        <v>78</v>
      </c>
      <c r="AU335" s="7" t="s">
        <v>78</v>
      </c>
      <c r="AV335" s="8">
        <v>43153</v>
      </c>
      <c r="AW335" s="7" t="s">
        <v>85</v>
      </c>
      <c r="AX335" s="7" t="s">
        <v>86</v>
      </c>
      <c r="AY335" s="7" t="s">
        <v>87</v>
      </c>
      <c r="AZ335" s="7" t="b">
        <v>0</v>
      </c>
      <c r="BA335" s="7">
        <v>0</v>
      </c>
      <c r="BB335" s="7">
        <v>0</v>
      </c>
      <c r="BC335" s="33"/>
      <c r="BD335" s="7">
        <v>0</v>
      </c>
      <c r="BE335" s="33"/>
      <c r="BF335" s="55">
        <v>0</v>
      </c>
      <c r="BG335" s="33">
        <v>0</v>
      </c>
      <c r="BH335" s="33">
        <v>83.25</v>
      </c>
      <c r="BI335" s="33">
        <v>83.25</v>
      </c>
      <c r="BJ335" s="33">
        <v>96.63</v>
      </c>
      <c r="BK335" s="30">
        <f t="shared" si="17"/>
        <v>0</v>
      </c>
      <c r="BL335" s="62">
        <f t="shared" si="18"/>
        <v>0</v>
      </c>
      <c r="BM335" s="33">
        <v>8.33</v>
      </c>
      <c r="BN335" s="9">
        <v>0</v>
      </c>
      <c r="BO335" s="7" t="s">
        <v>5377</v>
      </c>
      <c r="BP335" s="7" t="s">
        <v>5378</v>
      </c>
      <c r="BQ335" s="7" t="s">
        <v>4438</v>
      </c>
      <c r="BR335" s="7" t="s">
        <v>4439</v>
      </c>
      <c r="BS335" s="7" t="s">
        <v>5379</v>
      </c>
      <c r="BT335" s="7" t="s">
        <v>5380</v>
      </c>
      <c r="BU335" s="7" t="s">
        <v>4442</v>
      </c>
      <c r="BV335" s="7" t="s">
        <v>4443</v>
      </c>
      <c r="BW335" s="7" t="s">
        <v>5381</v>
      </c>
      <c r="BX335" s="7" t="s">
        <v>5318</v>
      </c>
      <c r="BY335" s="7">
        <v>0</v>
      </c>
      <c r="BZ335" s="7">
        <v>0</v>
      </c>
      <c r="CA335" s="7">
        <v>0</v>
      </c>
      <c r="CB335" s="7">
        <v>0</v>
      </c>
      <c r="CC335" s="7">
        <v>0</v>
      </c>
      <c r="CD335" s="9">
        <v>0</v>
      </c>
    </row>
    <row r="336" spans="1:82" hidden="1" x14ac:dyDescent="0.25">
      <c r="A336" s="72" t="s">
        <v>2684</v>
      </c>
      <c r="B336" s="11" t="s">
        <v>1395</v>
      </c>
      <c r="C336" s="11" t="s">
        <v>1396</v>
      </c>
      <c r="D336" s="11" t="s">
        <v>2685</v>
      </c>
      <c r="E336" s="11" t="s">
        <v>2685</v>
      </c>
      <c r="F336" s="11" t="s">
        <v>168</v>
      </c>
      <c r="G336" s="11" t="s">
        <v>2685</v>
      </c>
      <c r="H336" s="11" t="s">
        <v>2330</v>
      </c>
      <c r="I336" s="11" t="s">
        <v>1397</v>
      </c>
      <c r="J336" s="11" t="s">
        <v>2686</v>
      </c>
      <c r="K336" s="11">
        <v>166.32</v>
      </c>
      <c r="L336" s="11" t="s">
        <v>67</v>
      </c>
      <c r="M336" s="11" t="s">
        <v>68</v>
      </c>
      <c r="N336" s="11" t="s">
        <v>160</v>
      </c>
      <c r="O336" s="12">
        <v>41731.54277777778</v>
      </c>
      <c r="P336" s="12">
        <v>45384.54277777778</v>
      </c>
      <c r="Q336" s="11" t="s">
        <v>70</v>
      </c>
      <c r="R336" s="12">
        <v>45384</v>
      </c>
      <c r="S336" s="11" t="s">
        <v>71</v>
      </c>
      <c r="T336" s="11" t="s">
        <v>104</v>
      </c>
      <c r="U336" s="11" t="s">
        <v>73</v>
      </c>
      <c r="V336" s="11" t="s">
        <v>73</v>
      </c>
      <c r="W336" s="11" t="s">
        <v>287</v>
      </c>
      <c r="X336" s="11" t="s">
        <v>106</v>
      </c>
      <c r="Y336" s="11" t="s">
        <v>1485</v>
      </c>
      <c r="Z336" s="11" t="s">
        <v>2687</v>
      </c>
      <c r="AA336" s="11" t="s">
        <v>78</v>
      </c>
      <c r="AB336" s="12"/>
      <c r="AC336" s="12"/>
      <c r="AD336" s="11"/>
      <c r="AE336" s="11" t="s">
        <v>78</v>
      </c>
      <c r="AF336" s="11" t="s">
        <v>78</v>
      </c>
      <c r="AG336" s="12"/>
      <c r="AH336" s="11" t="s">
        <v>2688</v>
      </c>
      <c r="AI336" s="11" t="s">
        <v>78</v>
      </c>
      <c r="AJ336" s="11" t="b">
        <v>0</v>
      </c>
      <c r="AK336" s="11" t="s">
        <v>2689</v>
      </c>
      <c r="AL336" s="11" t="b">
        <v>0</v>
      </c>
      <c r="AM336" s="11" t="b">
        <v>0</v>
      </c>
      <c r="AN336" s="11" t="b">
        <v>0</v>
      </c>
      <c r="AO336" s="11" t="b">
        <v>0</v>
      </c>
      <c r="AP336" s="11" t="b">
        <v>0</v>
      </c>
      <c r="AQ336" s="11" t="s">
        <v>84</v>
      </c>
      <c r="AR336" s="11" t="b">
        <v>0</v>
      </c>
      <c r="AS336" s="11" t="s">
        <v>1700</v>
      </c>
      <c r="AT336" s="11" t="s">
        <v>78</v>
      </c>
      <c r="AU336" s="11" t="s">
        <v>78</v>
      </c>
      <c r="AV336" s="12">
        <v>41740</v>
      </c>
      <c r="AW336" s="11" t="s">
        <v>85</v>
      </c>
      <c r="AX336" s="11" t="s">
        <v>86</v>
      </c>
      <c r="AY336" s="11" t="s">
        <v>87</v>
      </c>
      <c r="AZ336" s="11" t="b">
        <v>0</v>
      </c>
      <c r="BA336" s="11">
        <v>0</v>
      </c>
      <c r="BB336" s="11">
        <v>0</v>
      </c>
      <c r="BC336" s="28"/>
      <c r="BD336" s="11">
        <v>0</v>
      </c>
      <c r="BE336" s="28"/>
      <c r="BF336" s="54">
        <v>0</v>
      </c>
      <c r="BG336" s="28">
        <v>0</v>
      </c>
      <c r="BH336" s="28">
        <v>166.32</v>
      </c>
      <c r="BI336" s="28">
        <v>166.32</v>
      </c>
      <c r="BJ336" s="28">
        <v>195.28</v>
      </c>
      <c r="BK336" s="30">
        <f t="shared" si="17"/>
        <v>0</v>
      </c>
      <c r="BL336" s="62">
        <f t="shared" si="18"/>
        <v>0</v>
      </c>
      <c r="BM336" s="28">
        <v>41.6</v>
      </c>
      <c r="BN336" s="13">
        <v>0</v>
      </c>
      <c r="BO336" s="11" t="s">
        <v>4850</v>
      </c>
      <c r="BP336" s="11" t="s">
        <v>4851</v>
      </c>
      <c r="BQ336" s="11" t="s">
        <v>4101</v>
      </c>
      <c r="BR336" s="11" t="s">
        <v>504</v>
      </c>
      <c r="BS336" s="11" t="s">
        <v>4148</v>
      </c>
      <c r="BT336" s="11" t="s">
        <v>4110</v>
      </c>
      <c r="BU336" s="11" t="s">
        <v>4852</v>
      </c>
      <c r="BV336" s="11" t="s">
        <v>4853</v>
      </c>
      <c r="BW336" s="11" t="s">
        <v>4854</v>
      </c>
      <c r="BX336" s="11" t="s">
        <v>4123</v>
      </c>
      <c r="BY336" s="11">
        <v>0</v>
      </c>
      <c r="BZ336" s="11">
        <v>0</v>
      </c>
      <c r="CA336" s="11">
        <v>0</v>
      </c>
      <c r="CB336" s="11">
        <v>0</v>
      </c>
      <c r="CC336" s="11">
        <v>0</v>
      </c>
      <c r="CD336" s="13">
        <v>0</v>
      </c>
    </row>
    <row r="337" spans="1:82" hidden="1" x14ac:dyDescent="0.25">
      <c r="A337" s="72" t="s">
        <v>3134</v>
      </c>
      <c r="B337" s="11" t="s">
        <v>2239</v>
      </c>
      <c r="C337" s="11" t="s">
        <v>2240</v>
      </c>
      <c r="D337" s="11" t="s">
        <v>3135</v>
      </c>
      <c r="E337" s="11" t="s">
        <v>3135</v>
      </c>
      <c r="F337" s="11" t="s">
        <v>3136</v>
      </c>
      <c r="G337" s="11" t="s">
        <v>3135</v>
      </c>
      <c r="H337" s="11" t="s">
        <v>121</v>
      </c>
      <c r="I337" s="11" t="s">
        <v>272</v>
      </c>
      <c r="J337" s="11" t="s">
        <v>3137</v>
      </c>
      <c r="K337" s="11">
        <v>967.31</v>
      </c>
      <c r="L337" s="11" t="s">
        <v>67</v>
      </c>
      <c r="M337" s="11" t="s">
        <v>68</v>
      </c>
      <c r="N337" s="11" t="s">
        <v>160</v>
      </c>
      <c r="O337" s="12">
        <v>42080.432615740741</v>
      </c>
      <c r="P337" s="12">
        <v>45368.432615740741</v>
      </c>
      <c r="Q337" s="11" t="s">
        <v>70</v>
      </c>
      <c r="R337" s="12">
        <v>45368</v>
      </c>
      <c r="S337" s="11" t="s">
        <v>71</v>
      </c>
      <c r="T337" s="11" t="s">
        <v>104</v>
      </c>
      <c r="U337" s="11" t="s">
        <v>73</v>
      </c>
      <c r="V337" s="11" t="s">
        <v>73</v>
      </c>
      <c r="W337" s="11" t="s">
        <v>433</v>
      </c>
      <c r="X337" s="11" t="s">
        <v>274</v>
      </c>
      <c r="Y337" s="11" t="s">
        <v>3138</v>
      </c>
      <c r="Z337" s="11" t="s">
        <v>3139</v>
      </c>
      <c r="AA337" s="11" t="s">
        <v>3140</v>
      </c>
      <c r="AB337" s="12"/>
      <c r="AC337" s="12"/>
      <c r="AD337" s="11"/>
      <c r="AE337" s="11" t="s">
        <v>78</v>
      </c>
      <c r="AF337" s="11" t="s">
        <v>78</v>
      </c>
      <c r="AG337" s="12"/>
      <c r="AH337" s="11" t="s">
        <v>78</v>
      </c>
      <c r="AI337" s="11" t="s">
        <v>78</v>
      </c>
      <c r="AJ337" s="11" t="b">
        <v>0</v>
      </c>
      <c r="AK337" s="11" t="s">
        <v>3141</v>
      </c>
      <c r="AL337" s="11" t="b">
        <v>1</v>
      </c>
      <c r="AM337" s="11" t="b">
        <v>0</v>
      </c>
      <c r="AN337" s="11" t="b">
        <v>0</v>
      </c>
      <c r="AO337" s="11" t="b">
        <v>0</v>
      </c>
      <c r="AP337" s="11" t="b">
        <v>0</v>
      </c>
      <c r="AQ337" s="11" t="s">
        <v>84</v>
      </c>
      <c r="AR337" s="11" t="b">
        <v>0</v>
      </c>
      <c r="AS337" s="11" t="s">
        <v>487</v>
      </c>
      <c r="AT337" s="11" t="s">
        <v>78</v>
      </c>
      <c r="AU337" s="11" t="s">
        <v>78</v>
      </c>
      <c r="AV337" s="12">
        <v>42081</v>
      </c>
      <c r="AW337" s="11" t="s">
        <v>85</v>
      </c>
      <c r="AX337" s="11" t="s">
        <v>86</v>
      </c>
      <c r="AY337" s="11" t="s">
        <v>87</v>
      </c>
      <c r="AZ337" s="11" t="b">
        <v>0</v>
      </c>
      <c r="BA337" s="11">
        <v>0</v>
      </c>
      <c r="BB337" s="11">
        <v>0</v>
      </c>
      <c r="BC337" s="28"/>
      <c r="BD337" s="11">
        <v>0</v>
      </c>
      <c r="BE337" s="28"/>
      <c r="BF337" s="54">
        <v>0</v>
      </c>
      <c r="BG337" s="28">
        <v>0</v>
      </c>
      <c r="BH337" s="28">
        <v>967.31</v>
      </c>
      <c r="BI337" s="28">
        <v>967.31</v>
      </c>
      <c r="BJ337" s="28">
        <v>978.31</v>
      </c>
      <c r="BK337" s="30">
        <f t="shared" si="17"/>
        <v>0</v>
      </c>
      <c r="BL337" s="62">
        <f t="shared" si="18"/>
        <v>0</v>
      </c>
      <c r="BM337" s="28">
        <v>145.1</v>
      </c>
      <c r="BN337" s="13">
        <v>0</v>
      </c>
      <c r="BO337" s="7" t="s">
        <v>5104</v>
      </c>
      <c r="BP337" s="7" t="s">
        <v>5105</v>
      </c>
      <c r="BQ337" s="7" t="s">
        <v>4579</v>
      </c>
      <c r="BR337" s="7" t="s">
        <v>5106</v>
      </c>
      <c r="BS337" s="7" t="s">
        <v>5107</v>
      </c>
      <c r="BT337" s="7" t="s">
        <v>5108</v>
      </c>
      <c r="BU337" s="7" t="s">
        <v>5109</v>
      </c>
      <c r="BV337" s="7" t="s">
        <v>5110</v>
      </c>
      <c r="BW337" s="7" t="s">
        <v>5111</v>
      </c>
      <c r="BX337" s="7" t="s">
        <v>4236</v>
      </c>
      <c r="BY337" s="7">
        <v>0</v>
      </c>
      <c r="BZ337" s="7">
        <v>0</v>
      </c>
      <c r="CA337" s="7">
        <v>0</v>
      </c>
      <c r="CB337" s="7">
        <v>0</v>
      </c>
      <c r="CC337" s="7">
        <v>0</v>
      </c>
      <c r="CD337" s="9">
        <v>0</v>
      </c>
    </row>
    <row r="338" spans="1:82" hidden="1" x14ac:dyDescent="0.25">
      <c r="A338" s="73" t="s">
        <v>2735</v>
      </c>
      <c r="B338" s="7" t="s">
        <v>1395</v>
      </c>
      <c r="C338" s="7" t="s">
        <v>1396</v>
      </c>
      <c r="D338" s="7" t="s">
        <v>2736</v>
      </c>
      <c r="E338" s="7" t="s">
        <v>2736</v>
      </c>
      <c r="F338" s="7" t="s">
        <v>64</v>
      </c>
      <c r="G338" s="7" t="s">
        <v>2736</v>
      </c>
      <c r="H338" s="7" t="s">
        <v>2330</v>
      </c>
      <c r="I338" s="7" t="s">
        <v>1397</v>
      </c>
      <c r="J338" s="7" t="s">
        <v>2691</v>
      </c>
      <c r="K338" s="7">
        <v>125.74</v>
      </c>
      <c r="L338" s="7" t="s">
        <v>67</v>
      </c>
      <c r="M338" s="7" t="s">
        <v>68</v>
      </c>
      <c r="N338" s="7" t="s">
        <v>69</v>
      </c>
      <c r="O338" s="8">
        <v>42004.765694444446</v>
      </c>
      <c r="P338" s="8">
        <v>45291.765694444446</v>
      </c>
      <c r="Q338" s="7" t="s">
        <v>70</v>
      </c>
      <c r="R338" s="8">
        <v>45291</v>
      </c>
      <c r="S338" s="7" t="s">
        <v>71</v>
      </c>
      <c r="T338" s="7" t="s">
        <v>104</v>
      </c>
      <c r="U338" s="7" t="s">
        <v>73</v>
      </c>
      <c r="V338" s="7" t="s">
        <v>73</v>
      </c>
      <c r="W338" s="7" t="s">
        <v>105</v>
      </c>
      <c r="X338" s="7" t="s">
        <v>106</v>
      </c>
      <c r="Y338" s="7" t="s">
        <v>1624</v>
      </c>
      <c r="Z338" s="7" t="s">
        <v>2737</v>
      </c>
      <c r="AA338" s="7" t="s">
        <v>2738</v>
      </c>
      <c r="AB338" s="8"/>
      <c r="AC338" s="8"/>
      <c r="AD338" s="7"/>
      <c r="AE338" s="7" t="s">
        <v>78</v>
      </c>
      <c r="AF338" s="7" t="s">
        <v>78</v>
      </c>
      <c r="AG338" s="8"/>
      <c r="AH338" s="7" t="s">
        <v>78</v>
      </c>
      <c r="AI338" s="7" t="s">
        <v>78</v>
      </c>
      <c r="AJ338" s="7" t="b">
        <v>0</v>
      </c>
      <c r="AK338" s="7" t="s">
        <v>2739</v>
      </c>
      <c r="AL338" s="7" t="b">
        <v>0</v>
      </c>
      <c r="AM338" s="7" t="b">
        <v>0</v>
      </c>
      <c r="AN338" s="7" t="b">
        <v>0</v>
      </c>
      <c r="AO338" s="7" t="b">
        <v>0</v>
      </c>
      <c r="AP338" s="7" t="b">
        <v>0</v>
      </c>
      <c r="AQ338" s="7" t="s">
        <v>84</v>
      </c>
      <c r="AR338" s="7" t="b">
        <v>0</v>
      </c>
      <c r="AS338" s="7" t="s">
        <v>1700</v>
      </c>
      <c r="AT338" s="7" t="s">
        <v>78</v>
      </c>
      <c r="AU338" s="7" t="s">
        <v>78</v>
      </c>
      <c r="AV338" s="8">
        <v>41971</v>
      </c>
      <c r="AW338" s="7" t="s">
        <v>85</v>
      </c>
      <c r="AX338" s="7" t="s">
        <v>86</v>
      </c>
      <c r="AY338" s="7" t="s">
        <v>87</v>
      </c>
      <c r="AZ338" s="7" t="b">
        <v>0</v>
      </c>
      <c r="BA338" s="7">
        <v>0</v>
      </c>
      <c r="BB338" s="7">
        <v>0</v>
      </c>
      <c r="BC338" s="33"/>
      <c r="BD338" s="7">
        <v>0</v>
      </c>
      <c r="BE338" s="33"/>
      <c r="BF338" s="55">
        <v>0</v>
      </c>
      <c r="BG338" s="33">
        <v>0</v>
      </c>
      <c r="BH338" s="33">
        <v>125.74</v>
      </c>
      <c r="BI338" s="33">
        <v>125.74</v>
      </c>
      <c r="BJ338" s="33">
        <v>141.24</v>
      </c>
      <c r="BK338" s="30">
        <f t="shared" si="17"/>
        <v>0</v>
      </c>
      <c r="BL338" s="62">
        <f t="shared" si="18"/>
        <v>0</v>
      </c>
      <c r="BM338" s="33">
        <v>31.44</v>
      </c>
      <c r="BN338" s="9">
        <v>0</v>
      </c>
      <c r="BO338" s="7" t="s">
        <v>5034</v>
      </c>
      <c r="BP338" s="7" t="s">
        <v>5035</v>
      </c>
      <c r="BQ338" s="7" t="s">
        <v>4101</v>
      </c>
      <c r="BR338" s="7" t="s">
        <v>504</v>
      </c>
      <c r="BS338" s="7" t="s">
        <v>4203</v>
      </c>
      <c r="BT338" s="7" t="s">
        <v>5036</v>
      </c>
      <c r="BU338" s="7" t="s">
        <v>5037</v>
      </c>
      <c r="BV338" s="7" t="s">
        <v>5038</v>
      </c>
      <c r="BW338" s="7" t="s">
        <v>5039</v>
      </c>
      <c r="BX338" s="7" t="s">
        <v>4138</v>
      </c>
      <c r="BY338" s="7">
        <v>0</v>
      </c>
      <c r="BZ338" s="7">
        <v>0</v>
      </c>
      <c r="CA338" s="7">
        <v>0</v>
      </c>
      <c r="CB338" s="7">
        <v>0</v>
      </c>
      <c r="CC338" s="7">
        <v>0</v>
      </c>
      <c r="CD338" s="9">
        <v>0</v>
      </c>
    </row>
    <row r="339" spans="1:82" hidden="1" x14ac:dyDescent="0.25">
      <c r="A339" s="73" t="s">
        <v>3794</v>
      </c>
      <c r="B339" s="7" t="s">
        <v>1299</v>
      </c>
      <c r="C339" s="7" t="s">
        <v>1300</v>
      </c>
      <c r="D339" s="7" t="s">
        <v>3695</v>
      </c>
      <c r="E339" s="7" t="s">
        <v>3695</v>
      </c>
      <c r="F339" s="7" t="s">
        <v>64</v>
      </c>
      <c r="G339" s="7" t="s">
        <v>3695</v>
      </c>
      <c r="H339" s="7" t="s">
        <v>65</v>
      </c>
      <c r="I339" s="7" t="s">
        <v>1303</v>
      </c>
      <c r="J339" s="7"/>
      <c r="K339" s="7">
        <v>360</v>
      </c>
      <c r="L339" s="7" t="s">
        <v>67</v>
      </c>
      <c r="M339" s="7" t="s">
        <v>3402</v>
      </c>
      <c r="N339" s="7" t="s">
        <v>69</v>
      </c>
      <c r="O339" s="8">
        <v>40638.551504629628</v>
      </c>
      <c r="P339" s="8">
        <v>53422.551504629628</v>
      </c>
      <c r="Q339" s="7" t="s">
        <v>70</v>
      </c>
      <c r="R339" s="8">
        <v>45296</v>
      </c>
      <c r="S339" s="7" t="s">
        <v>91</v>
      </c>
      <c r="T339" s="7" t="s">
        <v>1223</v>
      </c>
      <c r="U339" s="7" t="s">
        <v>3387</v>
      </c>
      <c r="V339" s="7" t="s">
        <v>3387</v>
      </c>
      <c r="W339" s="7" t="s">
        <v>1332</v>
      </c>
      <c r="X339" s="7" t="s">
        <v>106</v>
      </c>
      <c r="Y339" s="7" t="s">
        <v>3795</v>
      </c>
      <c r="Z339" s="7" t="s">
        <v>3796</v>
      </c>
      <c r="AA339" s="7" t="s">
        <v>78</v>
      </c>
      <c r="AB339" s="8"/>
      <c r="AC339" s="8"/>
      <c r="AD339" s="7"/>
      <c r="AE339" s="7" t="s">
        <v>78</v>
      </c>
      <c r="AF339" s="7" t="s">
        <v>78</v>
      </c>
      <c r="AG339" s="8"/>
      <c r="AH339" s="7" t="s">
        <v>78</v>
      </c>
      <c r="AI339" s="7" t="s">
        <v>78</v>
      </c>
      <c r="AJ339" s="7" t="b">
        <v>0</v>
      </c>
      <c r="AK339" s="7" t="s">
        <v>3942</v>
      </c>
      <c r="AL339" s="7" t="b">
        <v>0</v>
      </c>
      <c r="AM339" s="7" t="b">
        <v>0</v>
      </c>
      <c r="AN339" s="7" t="b">
        <v>0</v>
      </c>
      <c r="AO339" s="7" t="b">
        <v>0</v>
      </c>
      <c r="AP339" s="7" t="b">
        <v>0</v>
      </c>
      <c r="AQ339" s="7" t="s">
        <v>96</v>
      </c>
      <c r="AR339" s="7" t="b">
        <v>0</v>
      </c>
      <c r="AS339" s="7" t="s">
        <v>3943</v>
      </c>
      <c r="AT339" s="7" t="s">
        <v>78</v>
      </c>
      <c r="AU339" s="7" t="s">
        <v>78</v>
      </c>
      <c r="AV339" s="8">
        <v>40658</v>
      </c>
      <c r="AW339" s="7" t="s">
        <v>85</v>
      </c>
      <c r="AX339" s="7" t="s">
        <v>86</v>
      </c>
      <c r="AY339" s="7" t="s">
        <v>87</v>
      </c>
      <c r="AZ339" s="7" t="b">
        <v>0</v>
      </c>
      <c r="BA339" s="7">
        <v>0</v>
      </c>
      <c r="BB339" s="7">
        <v>0</v>
      </c>
      <c r="BC339" s="33"/>
      <c r="BD339" s="7">
        <v>0</v>
      </c>
      <c r="BE339" s="33"/>
      <c r="BF339" s="55">
        <v>0</v>
      </c>
      <c r="BG339" s="33">
        <v>0</v>
      </c>
      <c r="BH339" s="33">
        <v>360</v>
      </c>
      <c r="BI339" s="33">
        <v>360</v>
      </c>
      <c r="BJ339" s="33">
        <v>360</v>
      </c>
      <c r="BK339" s="30">
        <f t="shared" si="17"/>
        <v>0</v>
      </c>
      <c r="BL339" s="62">
        <f t="shared" si="18"/>
        <v>0</v>
      </c>
      <c r="BM339" s="33">
        <v>18</v>
      </c>
      <c r="BN339" s="9">
        <v>0</v>
      </c>
      <c r="BO339" s="11" t="s">
        <v>4383</v>
      </c>
      <c r="BP339" s="11" t="s">
        <v>4384</v>
      </c>
      <c r="BQ339" s="11" t="s">
        <v>4101</v>
      </c>
      <c r="BR339" s="11" t="s">
        <v>4385</v>
      </c>
      <c r="BS339" s="11" t="s">
        <v>4386</v>
      </c>
      <c r="BT339" s="11" t="s">
        <v>4387</v>
      </c>
      <c r="BU339" s="11" t="s">
        <v>4388</v>
      </c>
      <c r="BV339" s="11" t="s">
        <v>4389</v>
      </c>
      <c r="BW339" s="11" t="s">
        <v>4390</v>
      </c>
      <c r="BX339" s="11" t="s">
        <v>4138</v>
      </c>
      <c r="BY339" s="11">
        <v>0</v>
      </c>
      <c r="BZ339" s="11">
        <v>0</v>
      </c>
      <c r="CA339" s="11">
        <v>0</v>
      </c>
      <c r="CB339" s="11">
        <v>0</v>
      </c>
      <c r="CC339" s="11">
        <v>0</v>
      </c>
      <c r="CD339" s="13">
        <v>0</v>
      </c>
    </row>
    <row r="340" spans="1:82" hidden="1" x14ac:dyDescent="0.25">
      <c r="A340" s="73" t="s">
        <v>3856</v>
      </c>
      <c r="B340" s="7" t="s">
        <v>1174</v>
      </c>
      <c r="C340" s="7" t="s">
        <v>1175</v>
      </c>
      <c r="D340" s="7" t="s">
        <v>3695</v>
      </c>
      <c r="E340" s="7" t="s">
        <v>3695</v>
      </c>
      <c r="F340" s="7" t="s">
        <v>64</v>
      </c>
      <c r="G340" s="7" t="s">
        <v>3695</v>
      </c>
      <c r="H340" s="7" t="s">
        <v>281</v>
      </c>
      <c r="I340" s="7" t="s">
        <v>1176</v>
      </c>
      <c r="J340" s="7" t="s">
        <v>1177</v>
      </c>
      <c r="K340" s="7">
        <v>38.159999999999997</v>
      </c>
      <c r="L340" s="7" t="s">
        <v>67</v>
      </c>
      <c r="M340" s="7" t="s">
        <v>3402</v>
      </c>
      <c r="N340" s="7" t="s">
        <v>69</v>
      </c>
      <c r="O340" s="8">
        <v>41475.446203703701</v>
      </c>
      <c r="P340" s="8">
        <v>45493.446203703701</v>
      </c>
      <c r="Q340" s="7" t="s">
        <v>70</v>
      </c>
      <c r="R340" s="8">
        <v>45493</v>
      </c>
      <c r="S340" s="7" t="s">
        <v>71</v>
      </c>
      <c r="T340" s="7" t="s">
        <v>104</v>
      </c>
      <c r="U340" s="7" t="s">
        <v>3387</v>
      </c>
      <c r="V340" s="7" t="s">
        <v>3387</v>
      </c>
      <c r="W340" s="7" t="s">
        <v>74</v>
      </c>
      <c r="X340" s="7" t="s">
        <v>106</v>
      </c>
      <c r="Y340" s="7" t="s">
        <v>1178</v>
      </c>
      <c r="Z340" s="7" t="s">
        <v>3857</v>
      </c>
      <c r="AA340" s="7" t="s">
        <v>78</v>
      </c>
      <c r="AB340" s="8"/>
      <c r="AC340" s="8"/>
      <c r="AD340" s="7"/>
      <c r="AE340" s="7" t="s">
        <v>78</v>
      </c>
      <c r="AF340" s="7" t="s">
        <v>78</v>
      </c>
      <c r="AG340" s="8"/>
      <c r="AH340" s="7" t="s">
        <v>3858</v>
      </c>
      <c r="AI340" s="7" t="s">
        <v>78</v>
      </c>
      <c r="AJ340" s="7" t="b">
        <v>0</v>
      </c>
      <c r="AK340" s="7" t="s">
        <v>3953</v>
      </c>
      <c r="AL340" s="7" t="b">
        <v>0</v>
      </c>
      <c r="AM340" s="7" t="b">
        <v>0</v>
      </c>
      <c r="AN340" s="7" t="b">
        <v>0</v>
      </c>
      <c r="AO340" s="7" t="b">
        <v>0</v>
      </c>
      <c r="AP340" s="7" t="b">
        <v>0</v>
      </c>
      <c r="AQ340" s="7" t="s">
        <v>84</v>
      </c>
      <c r="AR340" s="7" t="b">
        <v>0</v>
      </c>
      <c r="AS340" s="7" t="s">
        <v>1210</v>
      </c>
      <c r="AT340" s="7" t="s">
        <v>78</v>
      </c>
      <c r="AU340" s="7" t="s">
        <v>78</v>
      </c>
      <c r="AV340" s="8">
        <v>41493</v>
      </c>
      <c r="AW340" s="7" t="s">
        <v>85</v>
      </c>
      <c r="AX340" s="7" t="s">
        <v>86</v>
      </c>
      <c r="AY340" s="7" t="s">
        <v>87</v>
      </c>
      <c r="AZ340" s="7" t="b">
        <v>0</v>
      </c>
      <c r="BA340" s="7">
        <v>0</v>
      </c>
      <c r="BB340" s="7">
        <v>0</v>
      </c>
      <c r="BC340" s="33"/>
      <c r="BD340" s="7">
        <v>0</v>
      </c>
      <c r="BE340" s="33"/>
      <c r="BF340" s="55">
        <v>0</v>
      </c>
      <c r="BG340" s="33">
        <v>0</v>
      </c>
      <c r="BH340" s="33">
        <v>38.159999999999997</v>
      </c>
      <c r="BI340" s="33">
        <v>38.159999999999997</v>
      </c>
      <c r="BJ340" s="33">
        <v>38.85</v>
      </c>
      <c r="BK340" s="30">
        <f t="shared" si="17"/>
        <v>0</v>
      </c>
      <c r="BL340" s="62">
        <f t="shared" si="18"/>
        <v>0</v>
      </c>
      <c r="BM340" s="33">
        <v>7.63</v>
      </c>
      <c r="BN340" s="9">
        <v>0</v>
      </c>
      <c r="BO340" s="7" t="s">
        <v>4383</v>
      </c>
      <c r="BP340" s="7" t="s">
        <v>4384</v>
      </c>
      <c r="BQ340" s="7" t="s">
        <v>4101</v>
      </c>
      <c r="BR340" s="7" t="s">
        <v>4385</v>
      </c>
      <c r="BS340" s="7" t="s">
        <v>4386</v>
      </c>
      <c r="BT340" s="7" t="s">
        <v>4387</v>
      </c>
      <c r="BU340" s="7" t="s">
        <v>4388</v>
      </c>
      <c r="BV340" s="7" t="s">
        <v>4389</v>
      </c>
      <c r="BW340" s="7" t="s">
        <v>4390</v>
      </c>
      <c r="BX340" s="7" t="s">
        <v>4138</v>
      </c>
      <c r="BY340" s="7">
        <v>0</v>
      </c>
      <c r="BZ340" s="7">
        <v>0</v>
      </c>
      <c r="CA340" s="7">
        <v>0</v>
      </c>
      <c r="CB340" s="7">
        <v>0</v>
      </c>
      <c r="CC340" s="7">
        <v>0</v>
      </c>
      <c r="CD340" s="9">
        <v>0</v>
      </c>
    </row>
    <row r="341" spans="1:82" hidden="1" x14ac:dyDescent="0.25">
      <c r="A341" s="73" t="s">
        <v>3869</v>
      </c>
      <c r="B341" s="7" t="s">
        <v>3870</v>
      </c>
      <c r="C341" s="7" t="s">
        <v>3871</v>
      </c>
      <c r="D341" s="7" t="s">
        <v>3695</v>
      </c>
      <c r="E341" s="7" t="s">
        <v>3695</v>
      </c>
      <c r="F341" s="7" t="s">
        <v>64</v>
      </c>
      <c r="G341" s="7" t="s">
        <v>3695</v>
      </c>
      <c r="H341" s="7" t="s">
        <v>281</v>
      </c>
      <c r="I341" s="7" t="s">
        <v>3872</v>
      </c>
      <c r="J341" s="7" t="s">
        <v>2197</v>
      </c>
      <c r="K341" s="7">
        <v>28.14</v>
      </c>
      <c r="L341" s="7" t="s">
        <v>67</v>
      </c>
      <c r="M341" s="7" t="s">
        <v>3402</v>
      </c>
      <c r="N341" s="7" t="s">
        <v>69</v>
      </c>
      <c r="O341" s="8">
        <v>43738.488587962966</v>
      </c>
      <c r="P341" s="8">
        <v>45565.488587962966</v>
      </c>
      <c r="Q341" s="7" t="s">
        <v>70</v>
      </c>
      <c r="R341" s="8">
        <v>45565</v>
      </c>
      <c r="S341" s="7" t="s">
        <v>71</v>
      </c>
      <c r="T341" s="7" t="s">
        <v>104</v>
      </c>
      <c r="U341" s="7" t="s">
        <v>3387</v>
      </c>
      <c r="V341" s="7" t="s">
        <v>3387</v>
      </c>
      <c r="W341" s="7" t="s">
        <v>105</v>
      </c>
      <c r="X341" s="7" t="s">
        <v>115</v>
      </c>
      <c r="Y341" s="7" t="s">
        <v>3873</v>
      </c>
      <c r="Z341" s="7" t="s">
        <v>3871</v>
      </c>
      <c r="AA341" s="7" t="s">
        <v>78</v>
      </c>
      <c r="AB341" s="8"/>
      <c r="AC341" s="8"/>
      <c r="AD341" s="7"/>
      <c r="AE341" s="7" t="s">
        <v>78</v>
      </c>
      <c r="AF341" s="7" t="s">
        <v>78</v>
      </c>
      <c r="AG341" s="8"/>
      <c r="AH341" s="7" t="s">
        <v>78</v>
      </c>
      <c r="AI341" s="7" t="s">
        <v>78</v>
      </c>
      <c r="AJ341" s="7" t="b">
        <v>0</v>
      </c>
      <c r="AK341" s="7" t="s">
        <v>4009</v>
      </c>
      <c r="AL341" s="7" t="b">
        <v>0</v>
      </c>
      <c r="AM341" s="7" t="b">
        <v>0</v>
      </c>
      <c r="AN341" s="7" t="b">
        <v>0</v>
      </c>
      <c r="AO341" s="7" t="b">
        <v>0</v>
      </c>
      <c r="AP341" s="7" t="b">
        <v>0</v>
      </c>
      <c r="AQ341" s="7" t="s">
        <v>84</v>
      </c>
      <c r="AR341" s="7" t="b">
        <v>0</v>
      </c>
      <c r="AS341" s="7" t="s">
        <v>317</v>
      </c>
      <c r="AT341" s="7" t="s">
        <v>78</v>
      </c>
      <c r="AU341" s="7" t="s">
        <v>78</v>
      </c>
      <c r="AV341" s="8">
        <v>43752</v>
      </c>
      <c r="AW341" s="7" t="s">
        <v>85</v>
      </c>
      <c r="AX341" s="7" t="s">
        <v>86</v>
      </c>
      <c r="AY341" s="7" t="s">
        <v>87</v>
      </c>
      <c r="AZ341" s="7" t="b">
        <v>0</v>
      </c>
      <c r="BA341" s="7">
        <v>0</v>
      </c>
      <c r="BB341" s="7">
        <v>0</v>
      </c>
      <c r="BC341" s="33"/>
      <c r="BD341" s="7">
        <v>0</v>
      </c>
      <c r="BE341" s="33"/>
      <c r="BF341" s="55">
        <v>0</v>
      </c>
      <c r="BG341" s="33">
        <v>0</v>
      </c>
      <c r="BH341" s="33">
        <v>28.14</v>
      </c>
      <c r="BI341" s="33">
        <v>27.32</v>
      </c>
      <c r="BJ341" s="33">
        <v>30.42</v>
      </c>
      <c r="BK341" s="30">
        <f t="shared" si="17"/>
        <v>0.82000000000000028</v>
      </c>
      <c r="BL341" s="62">
        <f t="shared" si="18"/>
        <v>2.9140014214641088E-2</v>
      </c>
      <c r="BM341" s="33">
        <v>4.78</v>
      </c>
      <c r="BN341" s="9">
        <v>0</v>
      </c>
      <c r="BO341" s="11" t="s">
        <v>4383</v>
      </c>
      <c r="BP341" s="11" t="s">
        <v>4384</v>
      </c>
      <c r="BQ341" s="11" t="s">
        <v>4101</v>
      </c>
      <c r="BR341" s="11" t="s">
        <v>4385</v>
      </c>
      <c r="BS341" s="11" t="s">
        <v>4386</v>
      </c>
      <c r="BT341" s="11" t="s">
        <v>4387</v>
      </c>
      <c r="BU341" s="11" t="s">
        <v>4388</v>
      </c>
      <c r="BV341" s="11" t="s">
        <v>4389</v>
      </c>
      <c r="BW341" s="11" t="s">
        <v>4390</v>
      </c>
      <c r="BX341" s="11" t="s">
        <v>4138</v>
      </c>
      <c r="BY341" s="11">
        <v>0</v>
      </c>
      <c r="BZ341" s="11">
        <v>0</v>
      </c>
      <c r="CA341" s="11">
        <v>0</v>
      </c>
      <c r="CB341" s="11">
        <v>0</v>
      </c>
      <c r="CC341" s="11">
        <v>0</v>
      </c>
      <c r="CD341" s="13">
        <v>0</v>
      </c>
    </row>
    <row r="342" spans="1:82" hidden="1" x14ac:dyDescent="0.25">
      <c r="A342" s="72" t="s">
        <v>1848</v>
      </c>
      <c r="B342" s="11" t="s">
        <v>1395</v>
      </c>
      <c r="C342" s="11" t="s">
        <v>1396</v>
      </c>
      <c r="D342" s="11" t="s">
        <v>494</v>
      </c>
      <c r="E342" s="11" t="s">
        <v>494</v>
      </c>
      <c r="F342" s="11" t="s">
        <v>64</v>
      </c>
      <c r="G342" s="11" t="s">
        <v>494</v>
      </c>
      <c r="H342" s="11" t="s">
        <v>281</v>
      </c>
      <c r="I342" s="11" t="s">
        <v>1397</v>
      </c>
      <c r="J342" s="11" t="s">
        <v>1406</v>
      </c>
      <c r="K342" s="11">
        <v>201.49</v>
      </c>
      <c r="L342" s="11" t="s">
        <v>67</v>
      </c>
      <c r="M342" s="11" t="s">
        <v>68</v>
      </c>
      <c r="N342" s="11" t="s">
        <v>69</v>
      </c>
      <c r="O342" s="12">
        <v>44144.361724537041</v>
      </c>
      <c r="P342" s="12">
        <v>45239.361724537041</v>
      </c>
      <c r="Q342" s="11" t="s">
        <v>70</v>
      </c>
      <c r="R342" s="12">
        <v>45239</v>
      </c>
      <c r="S342" s="11" t="s">
        <v>71</v>
      </c>
      <c r="T342" s="11" t="s">
        <v>104</v>
      </c>
      <c r="U342" s="11" t="s">
        <v>73</v>
      </c>
      <c r="V342" s="11" t="s">
        <v>73</v>
      </c>
      <c r="W342" s="11" t="s">
        <v>74</v>
      </c>
      <c r="X342" s="11" t="s">
        <v>106</v>
      </c>
      <c r="Y342" s="11" t="s">
        <v>1398</v>
      </c>
      <c r="Z342" s="11" t="s">
        <v>1849</v>
      </c>
      <c r="AA342" s="11" t="s">
        <v>78</v>
      </c>
      <c r="AB342" s="12"/>
      <c r="AC342" s="12"/>
      <c r="AD342" s="11"/>
      <c r="AE342" s="11" t="s">
        <v>78</v>
      </c>
      <c r="AF342" s="11" t="s">
        <v>78</v>
      </c>
      <c r="AG342" s="12"/>
      <c r="AH342" s="11" t="s">
        <v>78</v>
      </c>
      <c r="AI342" s="11" t="s">
        <v>78</v>
      </c>
      <c r="AJ342" s="11" t="b">
        <v>0</v>
      </c>
      <c r="AK342" s="11" t="s">
        <v>1850</v>
      </c>
      <c r="AL342" s="11" t="b">
        <v>0</v>
      </c>
      <c r="AM342" s="11" t="b">
        <v>0</v>
      </c>
      <c r="AN342" s="11" t="b">
        <v>0</v>
      </c>
      <c r="AO342" s="11" t="b">
        <v>0</v>
      </c>
      <c r="AP342" s="11" t="b">
        <v>0</v>
      </c>
      <c r="AQ342" s="11" t="s">
        <v>84</v>
      </c>
      <c r="AR342" s="11" t="b">
        <v>0</v>
      </c>
      <c r="AS342" s="11" t="s">
        <v>317</v>
      </c>
      <c r="AT342" s="11" t="s">
        <v>78</v>
      </c>
      <c r="AU342" s="11" t="s">
        <v>78</v>
      </c>
      <c r="AV342" s="12">
        <v>44153</v>
      </c>
      <c r="AW342" s="11" t="s">
        <v>85</v>
      </c>
      <c r="AX342" s="11" t="s">
        <v>86</v>
      </c>
      <c r="AY342" s="11" t="s">
        <v>87</v>
      </c>
      <c r="AZ342" s="11" t="b">
        <v>0</v>
      </c>
      <c r="BA342" s="11">
        <v>0</v>
      </c>
      <c r="BB342" s="11">
        <v>0</v>
      </c>
      <c r="BC342" s="28"/>
      <c r="BD342" s="11">
        <v>0</v>
      </c>
      <c r="BE342" s="28"/>
      <c r="BF342" s="54">
        <v>0</v>
      </c>
      <c r="BG342" s="28">
        <v>0</v>
      </c>
      <c r="BH342" s="28">
        <v>201.49</v>
      </c>
      <c r="BI342" s="28">
        <v>201.49</v>
      </c>
      <c r="BJ342" s="28">
        <v>228.99</v>
      </c>
      <c r="BK342" s="30">
        <f t="shared" si="17"/>
        <v>0</v>
      </c>
      <c r="BL342" s="62">
        <f t="shared" si="18"/>
        <v>0</v>
      </c>
      <c r="BM342" s="28">
        <v>55.41</v>
      </c>
      <c r="BN342" s="13">
        <v>0</v>
      </c>
      <c r="BO342" s="7" t="s">
        <v>6351</v>
      </c>
      <c r="BP342" s="7" t="s">
        <v>6352</v>
      </c>
      <c r="BQ342" s="7" t="s">
        <v>4274</v>
      </c>
      <c r="BR342" s="7" t="s">
        <v>4274</v>
      </c>
      <c r="BS342" s="7" t="s">
        <v>6353</v>
      </c>
      <c r="BT342" s="7" t="s">
        <v>6354</v>
      </c>
      <c r="BU342" s="7" t="s">
        <v>6355</v>
      </c>
      <c r="BV342" s="7" t="s">
        <v>6356</v>
      </c>
      <c r="BW342" s="7" t="s">
        <v>6357</v>
      </c>
      <c r="BX342" s="7" t="s">
        <v>4181</v>
      </c>
      <c r="BY342" s="7">
        <v>0</v>
      </c>
      <c r="BZ342" s="7">
        <v>0</v>
      </c>
      <c r="CA342" s="7">
        <v>0</v>
      </c>
      <c r="CB342" s="7">
        <v>0</v>
      </c>
      <c r="CC342" s="7">
        <v>0</v>
      </c>
      <c r="CD342" s="9">
        <v>0</v>
      </c>
    </row>
    <row r="343" spans="1:82" hidden="1" x14ac:dyDescent="0.25">
      <c r="A343" s="72" t="s">
        <v>3906</v>
      </c>
      <c r="B343" s="11" t="s">
        <v>1359</v>
      </c>
      <c r="C343" s="11" t="s">
        <v>1360</v>
      </c>
      <c r="D343" s="11" t="s">
        <v>1338</v>
      </c>
      <c r="E343" s="11" t="s">
        <v>1338</v>
      </c>
      <c r="F343" s="11" t="s">
        <v>64</v>
      </c>
      <c r="G343" s="11" t="s">
        <v>1338</v>
      </c>
      <c r="H343" s="11" t="s">
        <v>281</v>
      </c>
      <c r="I343" s="11" t="s">
        <v>3818</v>
      </c>
      <c r="J343" s="11" t="s">
        <v>3907</v>
      </c>
      <c r="K343" s="11">
        <v>2500</v>
      </c>
      <c r="L343" s="11" t="s">
        <v>67</v>
      </c>
      <c r="M343" s="11" t="s">
        <v>68</v>
      </c>
      <c r="N343" s="11" t="s">
        <v>69</v>
      </c>
      <c r="O343" s="12">
        <v>43823.664074074077</v>
      </c>
      <c r="P343" s="12">
        <v>48206.664074074077</v>
      </c>
      <c r="Q343" s="11" t="s">
        <v>1312</v>
      </c>
      <c r="R343" s="12"/>
      <c r="S343" s="11" t="s">
        <v>91</v>
      </c>
      <c r="T343" s="11" t="s">
        <v>1313</v>
      </c>
      <c r="U343" s="11" t="s">
        <v>73</v>
      </c>
      <c r="V343" s="11" t="s">
        <v>73</v>
      </c>
      <c r="W343" s="11" t="s">
        <v>74</v>
      </c>
      <c r="X343" s="11" t="s">
        <v>106</v>
      </c>
      <c r="Y343" s="11" t="s">
        <v>3819</v>
      </c>
      <c r="Z343" s="11" t="s">
        <v>3908</v>
      </c>
      <c r="AA343" s="11" t="s">
        <v>78</v>
      </c>
      <c r="AB343" s="11"/>
      <c r="AC343" s="12"/>
      <c r="AD343" s="11" t="s">
        <v>1569</v>
      </c>
      <c r="AE343" s="11" t="s">
        <v>80</v>
      </c>
      <c r="AF343" s="11" t="s">
        <v>3909</v>
      </c>
      <c r="AG343" s="12">
        <v>44190</v>
      </c>
      <c r="AH343" s="11" t="s">
        <v>78</v>
      </c>
      <c r="AI343" s="11" t="s">
        <v>78</v>
      </c>
      <c r="AJ343" s="11" t="b">
        <v>0</v>
      </c>
      <c r="AK343" s="11" t="s">
        <v>4015</v>
      </c>
      <c r="AL343" s="11" t="b">
        <v>0</v>
      </c>
      <c r="AM343" s="11" t="b">
        <v>0</v>
      </c>
      <c r="AN343" s="11" t="b">
        <v>0</v>
      </c>
      <c r="AO343" s="11" t="b">
        <v>0</v>
      </c>
      <c r="AP343" s="11" t="b">
        <v>0</v>
      </c>
      <c r="AQ343" s="11" t="s">
        <v>96</v>
      </c>
      <c r="AR343" s="11" t="b">
        <v>0</v>
      </c>
      <c r="AS343" s="11" t="s">
        <v>317</v>
      </c>
      <c r="AT343" s="11" t="s">
        <v>78</v>
      </c>
      <c r="AU343" s="11" t="s">
        <v>78</v>
      </c>
      <c r="AV343" s="12">
        <v>43832</v>
      </c>
      <c r="AW343" s="11" t="s">
        <v>85</v>
      </c>
      <c r="AX343" s="11" t="s">
        <v>86</v>
      </c>
      <c r="AY343" s="11" t="s">
        <v>87</v>
      </c>
      <c r="AZ343" s="11" t="b">
        <v>0</v>
      </c>
      <c r="BA343" s="11">
        <v>0</v>
      </c>
      <c r="BB343" s="11">
        <v>0</v>
      </c>
      <c r="BC343" s="28"/>
      <c r="BD343" s="11">
        <v>0</v>
      </c>
      <c r="BE343" s="28"/>
      <c r="BF343" s="54">
        <v>0</v>
      </c>
      <c r="BG343" s="28">
        <v>0</v>
      </c>
      <c r="BH343" s="28">
        <v>2500</v>
      </c>
      <c r="BI343" s="28">
        <v>1500</v>
      </c>
      <c r="BJ343" s="28">
        <v>1500</v>
      </c>
      <c r="BK343" s="30">
        <f t="shared" si="17"/>
        <v>1000</v>
      </c>
      <c r="BL343" s="63">
        <f t="shared" si="18"/>
        <v>0.4</v>
      </c>
      <c r="BM343" s="28">
        <v>0</v>
      </c>
      <c r="BN343" s="13">
        <v>0</v>
      </c>
      <c r="BO343" s="7" t="s">
        <v>6141</v>
      </c>
      <c r="BP343" s="7" t="s">
        <v>6142</v>
      </c>
      <c r="BQ343" s="7" t="s">
        <v>6143</v>
      </c>
      <c r="BR343" s="7" t="s">
        <v>6144</v>
      </c>
      <c r="BS343" s="7" t="s">
        <v>6145</v>
      </c>
      <c r="BT343" s="7" t="s">
        <v>6146</v>
      </c>
      <c r="BU343" s="7" t="s">
        <v>6147</v>
      </c>
      <c r="BV343" s="7" t="s">
        <v>6148</v>
      </c>
      <c r="BW343" s="7" t="s">
        <v>6149</v>
      </c>
      <c r="BX343" s="7" t="s">
        <v>4130</v>
      </c>
      <c r="BY343" s="7">
        <v>0</v>
      </c>
      <c r="BZ343" s="7">
        <v>0</v>
      </c>
      <c r="CA343" s="7">
        <v>0</v>
      </c>
      <c r="CB343" s="7">
        <v>0</v>
      </c>
      <c r="CC343" s="7">
        <v>0</v>
      </c>
      <c r="CD343" s="9">
        <v>0</v>
      </c>
    </row>
    <row r="344" spans="1:82" hidden="1" x14ac:dyDescent="0.25">
      <c r="A344" s="72" t="s">
        <v>1388</v>
      </c>
      <c r="B344" s="11" t="s">
        <v>244</v>
      </c>
      <c r="C344" s="11" t="s">
        <v>245</v>
      </c>
      <c r="D344" s="11" t="s">
        <v>1389</v>
      </c>
      <c r="E344" s="11" t="s">
        <v>1389</v>
      </c>
      <c r="F344" s="11" t="s">
        <v>247</v>
      </c>
      <c r="G344" s="11" t="s">
        <v>1389</v>
      </c>
      <c r="H344" s="11" t="s">
        <v>281</v>
      </c>
      <c r="I344" s="11" t="s">
        <v>248</v>
      </c>
      <c r="J344" s="11" t="s">
        <v>1385</v>
      </c>
      <c r="K344" s="11">
        <v>645.05999999999995</v>
      </c>
      <c r="L344" s="11" t="s">
        <v>67</v>
      </c>
      <c r="M344" s="11" t="s">
        <v>68</v>
      </c>
      <c r="N344" s="11" t="s">
        <v>69</v>
      </c>
      <c r="O344" s="12">
        <v>44853</v>
      </c>
      <c r="P344" s="12">
        <v>45584.349293981482</v>
      </c>
      <c r="Q344" s="11" t="s">
        <v>70</v>
      </c>
      <c r="R344" s="12">
        <v>45584</v>
      </c>
      <c r="S344" s="11" t="s">
        <v>71</v>
      </c>
      <c r="T344" s="11" t="s">
        <v>104</v>
      </c>
      <c r="U344" s="11" t="s">
        <v>73</v>
      </c>
      <c r="V344" s="11" t="s">
        <v>73</v>
      </c>
      <c r="W344" s="11" t="s">
        <v>314</v>
      </c>
      <c r="X344" s="11" t="s">
        <v>250</v>
      </c>
      <c r="Y344" s="11" t="s">
        <v>251</v>
      </c>
      <c r="Z344" s="11" t="s">
        <v>1390</v>
      </c>
      <c r="AA344" s="11" t="s">
        <v>78</v>
      </c>
      <c r="AB344" s="12"/>
      <c r="AC344" s="12"/>
      <c r="AD344" s="11"/>
      <c r="AE344" s="11" t="s">
        <v>78</v>
      </c>
      <c r="AF344" s="11" t="s">
        <v>78</v>
      </c>
      <c r="AG344" s="12"/>
      <c r="AH344" s="11" t="s">
        <v>1391</v>
      </c>
      <c r="AI344" s="11" t="s">
        <v>78</v>
      </c>
      <c r="AJ344" s="11" t="b">
        <v>0</v>
      </c>
      <c r="AK344" s="11" t="s">
        <v>1392</v>
      </c>
      <c r="AL344" s="11" t="b">
        <v>0</v>
      </c>
      <c r="AM344" s="11" t="b">
        <v>0</v>
      </c>
      <c r="AN344" s="11" t="b">
        <v>0</v>
      </c>
      <c r="AO344" s="11" t="b">
        <v>0</v>
      </c>
      <c r="AP344" s="11" t="b">
        <v>0</v>
      </c>
      <c r="AQ344" s="11" t="s">
        <v>84</v>
      </c>
      <c r="AR344" s="11" t="b">
        <v>0</v>
      </c>
      <c r="AS344" s="11" t="s">
        <v>710</v>
      </c>
      <c r="AT344" s="11" t="s">
        <v>78</v>
      </c>
      <c r="AU344" s="11" t="s">
        <v>78</v>
      </c>
      <c r="AV344" s="12">
        <v>44824</v>
      </c>
      <c r="AW344" s="11" t="s">
        <v>85</v>
      </c>
      <c r="AX344" s="11" t="s">
        <v>86</v>
      </c>
      <c r="AY344" s="11" t="s">
        <v>87</v>
      </c>
      <c r="AZ344" s="11" t="b">
        <v>0</v>
      </c>
      <c r="BA344" s="11">
        <v>1</v>
      </c>
      <c r="BB344" s="11">
        <v>1</v>
      </c>
      <c r="BC344" s="28">
        <v>30.33</v>
      </c>
      <c r="BD344" s="11">
        <v>0</v>
      </c>
      <c r="BE344" s="28"/>
      <c r="BF344" s="54">
        <v>0</v>
      </c>
      <c r="BG344" s="28">
        <v>0</v>
      </c>
      <c r="BH344" s="28">
        <v>645.05999999999995</v>
      </c>
      <c r="BI344" s="28">
        <v>645.05999999999995</v>
      </c>
      <c r="BJ344" s="28">
        <v>790.98</v>
      </c>
      <c r="BK344" s="30">
        <f t="shared" si="17"/>
        <v>0</v>
      </c>
      <c r="BL344" s="62">
        <f t="shared" si="18"/>
        <v>0</v>
      </c>
      <c r="BM344" s="28">
        <v>206.42</v>
      </c>
      <c r="BN344" s="13">
        <v>0</v>
      </c>
      <c r="BO344" s="7" t="s">
        <v>6634</v>
      </c>
      <c r="BP344" s="7" t="s">
        <v>6635</v>
      </c>
      <c r="BQ344" s="7" t="s">
        <v>4101</v>
      </c>
      <c r="BR344" s="7" t="s">
        <v>504</v>
      </c>
      <c r="BS344" s="7" t="s">
        <v>4412</v>
      </c>
      <c r="BT344" s="7" t="s">
        <v>6636</v>
      </c>
      <c r="BU344" s="7" t="s">
        <v>78</v>
      </c>
      <c r="BV344" s="7" t="s">
        <v>6637</v>
      </c>
      <c r="BW344" s="7" t="s">
        <v>6638</v>
      </c>
      <c r="BX344" s="7" t="s">
        <v>4417</v>
      </c>
      <c r="BY344" s="7">
        <v>0</v>
      </c>
      <c r="BZ344" s="7">
        <v>0</v>
      </c>
      <c r="CA344" s="7">
        <v>0</v>
      </c>
      <c r="CB344" s="7">
        <v>0</v>
      </c>
      <c r="CC344" s="7">
        <v>0</v>
      </c>
      <c r="CD344" s="9">
        <v>0</v>
      </c>
    </row>
    <row r="345" spans="1:82" hidden="1" x14ac:dyDescent="0.25">
      <c r="A345" s="73" t="s">
        <v>2635</v>
      </c>
      <c r="B345" s="7" t="s">
        <v>1395</v>
      </c>
      <c r="C345" s="7" t="s">
        <v>1396</v>
      </c>
      <c r="D345" s="7" t="s">
        <v>2636</v>
      </c>
      <c r="E345" s="7" t="s">
        <v>2636</v>
      </c>
      <c r="F345" s="7" t="s">
        <v>64</v>
      </c>
      <c r="G345" s="7" t="s">
        <v>2636</v>
      </c>
      <c r="H345" s="7" t="s">
        <v>2330</v>
      </c>
      <c r="I345" s="7" t="s">
        <v>1397</v>
      </c>
      <c r="J345" s="7" t="s">
        <v>2631</v>
      </c>
      <c r="K345" s="7">
        <v>379.64</v>
      </c>
      <c r="L345" s="7" t="s">
        <v>67</v>
      </c>
      <c r="M345" s="7" t="s">
        <v>68</v>
      </c>
      <c r="N345" s="7" t="s">
        <v>69</v>
      </c>
      <c r="O345" s="8">
        <v>41535.425254629627</v>
      </c>
      <c r="P345" s="8">
        <v>45553.425254629627</v>
      </c>
      <c r="Q345" s="7" t="s">
        <v>70</v>
      </c>
      <c r="R345" s="8">
        <v>45553</v>
      </c>
      <c r="S345" s="7" t="s">
        <v>71</v>
      </c>
      <c r="T345" s="7" t="s">
        <v>104</v>
      </c>
      <c r="U345" s="7" t="s">
        <v>73</v>
      </c>
      <c r="V345" s="7" t="s">
        <v>73</v>
      </c>
      <c r="W345" s="7" t="s">
        <v>92</v>
      </c>
      <c r="X345" s="7" t="s">
        <v>106</v>
      </c>
      <c r="Y345" s="7" t="s">
        <v>1421</v>
      </c>
      <c r="Z345" s="7" t="s">
        <v>2637</v>
      </c>
      <c r="AA345" s="7" t="s">
        <v>78</v>
      </c>
      <c r="AB345" s="8"/>
      <c r="AC345" s="8"/>
      <c r="AD345" s="7"/>
      <c r="AE345" s="7" t="s">
        <v>78</v>
      </c>
      <c r="AF345" s="7" t="s">
        <v>78</v>
      </c>
      <c r="AG345" s="8"/>
      <c r="AH345" s="7" t="s">
        <v>2638</v>
      </c>
      <c r="AI345" s="7" t="s">
        <v>78</v>
      </c>
      <c r="AJ345" s="7" t="b">
        <v>0</v>
      </c>
      <c r="AK345" s="7" t="s">
        <v>2639</v>
      </c>
      <c r="AL345" s="7" t="b">
        <v>0</v>
      </c>
      <c r="AM345" s="7" t="b">
        <v>0</v>
      </c>
      <c r="AN345" s="7" t="b">
        <v>0</v>
      </c>
      <c r="AO345" s="7" t="b">
        <v>0</v>
      </c>
      <c r="AP345" s="7" t="b">
        <v>0</v>
      </c>
      <c r="AQ345" s="7" t="s">
        <v>84</v>
      </c>
      <c r="AR345" s="7" t="b">
        <v>0</v>
      </c>
      <c r="AS345" s="7" t="s">
        <v>2351</v>
      </c>
      <c r="AT345" s="7" t="s">
        <v>78</v>
      </c>
      <c r="AU345" s="7" t="s">
        <v>78</v>
      </c>
      <c r="AV345" s="8">
        <v>41549</v>
      </c>
      <c r="AW345" s="7" t="s">
        <v>85</v>
      </c>
      <c r="AX345" s="7" t="s">
        <v>86</v>
      </c>
      <c r="AY345" s="7" t="s">
        <v>87</v>
      </c>
      <c r="AZ345" s="7" t="b">
        <v>0</v>
      </c>
      <c r="BA345" s="7">
        <v>0</v>
      </c>
      <c r="BB345" s="7">
        <v>0</v>
      </c>
      <c r="BC345" s="33"/>
      <c r="BD345" s="7">
        <v>0</v>
      </c>
      <c r="BE345" s="33"/>
      <c r="BF345" s="55">
        <v>0</v>
      </c>
      <c r="BG345" s="33">
        <v>0</v>
      </c>
      <c r="BH345" s="33">
        <v>379.64</v>
      </c>
      <c r="BI345" s="33">
        <v>370.17</v>
      </c>
      <c r="BJ345" s="33">
        <v>430.12</v>
      </c>
      <c r="BK345" s="30">
        <f t="shared" si="17"/>
        <v>9.4699999999999704</v>
      </c>
      <c r="BL345" s="62">
        <f t="shared" si="18"/>
        <v>2.4944684437888449E-2</v>
      </c>
      <c r="BM345" s="33">
        <v>92.54</v>
      </c>
      <c r="BN345" s="9">
        <v>0</v>
      </c>
      <c r="BO345" s="7" t="s">
        <v>4662</v>
      </c>
      <c r="BP345" s="7" t="s">
        <v>4663</v>
      </c>
      <c r="BQ345" s="7" t="s">
        <v>4101</v>
      </c>
      <c r="BR345" s="7" t="s">
        <v>504</v>
      </c>
      <c r="BS345" s="7" t="s">
        <v>4203</v>
      </c>
      <c r="BT345" s="7" t="s">
        <v>4664</v>
      </c>
      <c r="BU345" s="7" t="s">
        <v>4665</v>
      </c>
      <c r="BV345" s="7" t="s">
        <v>4666</v>
      </c>
      <c r="BW345" s="7" t="s">
        <v>4667</v>
      </c>
      <c r="BX345" s="7" t="s">
        <v>4106</v>
      </c>
      <c r="BY345" s="7">
        <v>0</v>
      </c>
      <c r="BZ345" s="7">
        <v>0</v>
      </c>
      <c r="CA345" s="7">
        <v>0</v>
      </c>
      <c r="CB345" s="7">
        <v>0</v>
      </c>
      <c r="CC345" s="7">
        <v>0</v>
      </c>
      <c r="CD345" s="9">
        <v>0</v>
      </c>
    </row>
    <row r="346" spans="1:82" hidden="1" x14ac:dyDescent="0.25">
      <c r="A346" s="73" t="s">
        <v>2885</v>
      </c>
      <c r="B346" s="7" t="s">
        <v>1395</v>
      </c>
      <c r="C346" s="7" t="s">
        <v>1396</v>
      </c>
      <c r="D346" s="7" t="s">
        <v>2846</v>
      </c>
      <c r="E346" s="7" t="s">
        <v>2846</v>
      </c>
      <c r="F346" s="7" t="s">
        <v>64</v>
      </c>
      <c r="G346" s="7" t="s">
        <v>2846</v>
      </c>
      <c r="H346" s="7" t="s">
        <v>2330</v>
      </c>
      <c r="I346" s="7" t="s">
        <v>1397</v>
      </c>
      <c r="J346" s="7" t="s">
        <v>2691</v>
      </c>
      <c r="K346" s="7">
        <v>279.38</v>
      </c>
      <c r="L346" s="7" t="s">
        <v>67</v>
      </c>
      <c r="M346" s="7" t="s">
        <v>68</v>
      </c>
      <c r="N346" s="7" t="s">
        <v>69</v>
      </c>
      <c r="O346" s="8">
        <v>43344.594155092593</v>
      </c>
      <c r="P346" s="8">
        <v>45536.594155092593</v>
      </c>
      <c r="Q346" s="7" t="s">
        <v>70</v>
      </c>
      <c r="R346" s="8">
        <v>45352</v>
      </c>
      <c r="S346" s="7" t="s">
        <v>71</v>
      </c>
      <c r="T346" s="7" t="s">
        <v>72</v>
      </c>
      <c r="U346" s="7" t="s">
        <v>73</v>
      </c>
      <c r="V346" s="7" t="s">
        <v>73</v>
      </c>
      <c r="W346" s="7" t="s">
        <v>74</v>
      </c>
      <c r="X346" s="7" t="s">
        <v>106</v>
      </c>
      <c r="Y346" s="7" t="s">
        <v>1398</v>
      </c>
      <c r="Z346" s="7" t="s">
        <v>1708</v>
      </c>
      <c r="AA346" s="7" t="s">
        <v>2886</v>
      </c>
      <c r="AB346" s="8"/>
      <c r="AC346" s="8"/>
      <c r="AD346" s="7"/>
      <c r="AE346" s="7" t="s">
        <v>78</v>
      </c>
      <c r="AF346" s="7" t="s">
        <v>78</v>
      </c>
      <c r="AG346" s="8"/>
      <c r="AH346" s="7" t="s">
        <v>78</v>
      </c>
      <c r="AI346" s="7" t="s">
        <v>78</v>
      </c>
      <c r="AJ346" s="7" t="b">
        <v>0</v>
      </c>
      <c r="AK346" s="7" t="s">
        <v>2887</v>
      </c>
      <c r="AL346" s="7" t="b">
        <v>0</v>
      </c>
      <c r="AM346" s="7" t="b">
        <v>0</v>
      </c>
      <c r="AN346" s="7" t="b">
        <v>0</v>
      </c>
      <c r="AO346" s="7" t="b">
        <v>0</v>
      </c>
      <c r="AP346" s="7" t="b">
        <v>0</v>
      </c>
      <c r="AQ346" s="7" t="s">
        <v>84</v>
      </c>
      <c r="AR346" s="7" t="b">
        <v>0</v>
      </c>
      <c r="AS346" s="7" t="s">
        <v>1700</v>
      </c>
      <c r="AT346" s="7" t="s">
        <v>78</v>
      </c>
      <c r="AU346" s="7" t="s">
        <v>78</v>
      </c>
      <c r="AV346" s="8">
        <v>43348</v>
      </c>
      <c r="AW346" s="7" t="s">
        <v>85</v>
      </c>
      <c r="AX346" s="7" t="s">
        <v>86</v>
      </c>
      <c r="AY346" s="7" t="s">
        <v>87</v>
      </c>
      <c r="AZ346" s="7" t="b">
        <v>0</v>
      </c>
      <c r="BA346" s="7">
        <v>3</v>
      </c>
      <c r="BB346" s="7">
        <v>3</v>
      </c>
      <c r="BC346" s="33">
        <v>429.67</v>
      </c>
      <c r="BD346" s="7">
        <v>0</v>
      </c>
      <c r="BE346" s="33"/>
      <c r="BF346" s="55">
        <v>0</v>
      </c>
      <c r="BG346" s="33">
        <v>0</v>
      </c>
      <c r="BH346" s="33">
        <v>279.38</v>
      </c>
      <c r="BI346" s="33">
        <v>266.5</v>
      </c>
      <c r="BJ346" s="33">
        <v>314.86</v>
      </c>
      <c r="BK346" s="30">
        <f t="shared" si="17"/>
        <v>12.879999999999995</v>
      </c>
      <c r="BL346" s="62">
        <f t="shared" si="18"/>
        <v>4.6102083184193558E-2</v>
      </c>
      <c r="BM346" s="33">
        <v>66.62</v>
      </c>
      <c r="BN346" s="9">
        <v>0</v>
      </c>
      <c r="BO346" s="7" t="s">
        <v>5684</v>
      </c>
      <c r="BP346" s="7" t="s">
        <v>5685</v>
      </c>
      <c r="BQ346" s="7" t="s">
        <v>4101</v>
      </c>
      <c r="BR346" s="7" t="s">
        <v>504</v>
      </c>
      <c r="BS346" s="7" t="s">
        <v>4120</v>
      </c>
      <c r="BT346" s="7" t="s">
        <v>5208</v>
      </c>
      <c r="BU346" s="7" t="s">
        <v>5686</v>
      </c>
      <c r="BV346" s="7" t="s">
        <v>5687</v>
      </c>
      <c r="BW346" s="7" t="s">
        <v>5688</v>
      </c>
      <c r="BX346" s="7" t="s">
        <v>4106</v>
      </c>
      <c r="BY346" s="7">
        <v>0</v>
      </c>
      <c r="BZ346" s="7">
        <v>0</v>
      </c>
      <c r="CA346" s="7">
        <v>0</v>
      </c>
      <c r="CB346" s="7">
        <v>1</v>
      </c>
      <c r="CC346" s="7">
        <v>0</v>
      </c>
      <c r="CD346" s="9">
        <v>0</v>
      </c>
    </row>
    <row r="347" spans="1:82" hidden="1" x14ac:dyDescent="0.25">
      <c r="A347" s="72" t="s">
        <v>2845</v>
      </c>
      <c r="B347" s="11" t="s">
        <v>1395</v>
      </c>
      <c r="C347" s="11" t="s">
        <v>1396</v>
      </c>
      <c r="D347" s="11" t="s">
        <v>2846</v>
      </c>
      <c r="E347" s="11" t="s">
        <v>2846</v>
      </c>
      <c r="F347" s="11" t="s">
        <v>64</v>
      </c>
      <c r="G347" s="11" t="s">
        <v>2846</v>
      </c>
      <c r="H347" s="11" t="s">
        <v>2330</v>
      </c>
      <c r="I347" s="11" t="s">
        <v>1397</v>
      </c>
      <c r="J347" s="11" t="s">
        <v>2691</v>
      </c>
      <c r="K347" s="11">
        <v>171.01</v>
      </c>
      <c r="L347" s="11" t="s">
        <v>67</v>
      </c>
      <c r="M347" s="11" t="s">
        <v>68</v>
      </c>
      <c r="N347" s="11" t="s">
        <v>69</v>
      </c>
      <c r="O347" s="12">
        <v>43165.486331018517</v>
      </c>
      <c r="P347" s="12">
        <v>45357.486331018517</v>
      </c>
      <c r="Q347" s="11" t="s">
        <v>70</v>
      </c>
      <c r="R347" s="12">
        <v>45357</v>
      </c>
      <c r="S347" s="11" t="s">
        <v>71</v>
      </c>
      <c r="T347" s="11" t="s">
        <v>104</v>
      </c>
      <c r="U347" s="11" t="s">
        <v>73</v>
      </c>
      <c r="V347" s="11" t="s">
        <v>73</v>
      </c>
      <c r="W347" s="11" t="s">
        <v>74</v>
      </c>
      <c r="X347" s="11" t="s">
        <v>106</v>
      </c>
      <c r="Y347" s="11" t="s">
        <v>1485</v>
      </c>
      <c r="Z347" s="11" t="s">
        <v>2847</v>
      </c>
      <c r="AA347" s="11" t="s">
        <v>2848</v>
      </c>
      <c r="AB347" s="12"/>
      <c r="AC347" s="12"/>
      <c r="AD347" s="11"/>
      <c r="AE347" s="11" t="s">
        <v>78</v>
      </c>
      <c r="AF347" s="11" t="s">
        <v>78</v>
      </c>
      <c r="AG347" s="12"/>
      <c r="AH347" s="11" t="s">
        <v>78</v>
      </c>
      <c r="AI347" s="11" t="s">
        <v>78</v>
      </c>
      <c r="AJ347" s="11" t="b">
        <v>0</v>
      </c>
      <c r="AK347" s="11" t="s">
        <v>2849</v>
      </c>
      <c r="AL347" s="11" t="b">
        <v>0</v>
      </c>
      <c r="AM347" s="11" t="b">
        <v>0</v>
      </c>
      <c r="AN347" s="11" t="b">
        <v>0</v>
      </c>
      <c r="AO347" s="11" t="b">
        <v>0</v>
      </c>
      <c r="AP347" s="11" t="b">
        <v>0</v>
      </c>
      <c r="AQ347" s="11" t="s">
        <v>84</v>
      </c>
      <c r="AR347" s="11" t="b">
        <v>0</v>
      </c>
      <c r="AS347" s="11" t="s">
        <v>1700</v>
      </c>
      <c r="AT347" s="11" t="s">
        <v>78</v>
      </c>
      <c r="AU347" s="11" t="s">
        <v>78</v>
      </c>
      <c r="AV347" s="12">
        <v>43174</v>
      </c>
      <c r="AW347" s="11" t="s">
        <v>85</v>
      </c>
      <c r="AX347" s="11" t="s">
        <v>86</v>
      </c>
      <c r="AY347" s="11" t="s">
        <v>87</v>
      </c>
      <c r="AZ347" s="11" t="b">
        <v>0</v>
      </c>
      <c r="BA347" s="11">
        <v>0</v>
      </c>
      <c r="BB347" s="11">
        <v>0</v>
      </c>
      <c r="BC347" s="25"/>
      <c r="BD347" s="11">
        <v>0</v>
      </c>
      <c r="BE347" s="25"/>
      <c r="BF347" s="54">
        <v>0</v>
      </c>
      <c r="BG347" s="25">
        <v>0</v>
      </c>
      <c r="BH347" s="25">
        <v>171.01</v>
      </c>
      <c r="BI347" s="28">
        <v>171.01</v>
      </c>
      <c r="BJ347" s="28">
        <v>197.68</v>
      </c>
      <c r="BK347" s="30">
        <f t="shared" si="17"/>
        <v>0</v>
      </c>
      <c r="BL347" s="62">
        <f t="shared" si="18"/>
        <v>0</v>
      </c>
      <c r="BM347" s="28">
        <v>42.75</v>
      </c>
      <c r="BN347" s="13">
        <v>0</v>
      </c>
      <c r="BO347" s="11" t="s">
        <v>5684</v>
      </c>
      <c r="BP347" s="11" t="s">
        <v>5685</v>
      </c>
      <c r="BQ347" s="11" t="s">
        <v>4101</v>
      </c>
      <c r="BR347" s="11" t="s">
        <v>504</v>
      </c>
      <c r="BS347" s="11" t="s">
        <v>4120</v>
      </c>
      <c r="BT347" s="11" t="s">
        <v>5208</v>
      </c>
      <c r="BU347" s="11" t="s">
        <v>5686</v>
      </c>
      <c r="BV347" s="11" t="s">
        <v>5687</v>
      </c>
      <c r="BW347" s="11" t="s">
        <v>5688</v>
      </c>
      <c r="BX347" s="11" t="s">
        <v>4106</v>
      </c>
      <c r="BY347" s="11">
        <v>0</v>
      </c>
      <c r="BZ347" s="11">
        <v>0</v>
      </c>
      <c r="CA347" s="11">
        <v>0</v>
      </c>
      <c r="CB347" s="11">
        <v>0</v>
      </c>
      <c r="CC347" s="11">
        <v>0</v>
      </c>
      <c r="CD347" s="13">
        <v>0</v>
      </c>
    </row>
    <row r="348" spans="1:82" hidden="1" x14ac:dyDescent="0.25">
      <c r="A348" s="73" t="s">
        <v>2674</v>
      </c>
      <c r="B348" s="7" t="s">
        <v>1395</v>
      </c>
      <c r="C348" s="7" t="s">
        <v>1396</v>
      </c>
      <c r="D348" s="7" t="s">
        <v>2675</v>
      </c>
      <c r="E348" s="7" t="s">
        <v>2675</v>
      </c>
      <c r="F348" s="7" t="s">
        <v>64</v>
      </c>
      <c r="G348" s="7" t="s">
        <v>2675</v>
      </c>
      <c r="H348" s="7" t="s">
        <v>2330</v>
      </c>
      <c r="I348" s="7" t="s">
        <v>1397</v>
      </c>
      <c r="J348" s="7"/>
      <c r="K348" s="7">
        <v>414.21</v>
      </c>
      <c r="L348" s="7" t="s">
        <v>67</v>
      </c>
      <c r="M348" s="7" t="s">
        <v>68</v>
      </c>
      <c r="N348" s="7" t="s">
        <v>69</v>
      </c>
      <c r="O348" s="8">
        <v>41599.525358796294</v>
      </c>
      <c r="P348" s="8">
        <v>45251.525358796294</v>
      </c>
      <c r="Q348" s="7" t="s">
        <v>70</v>
      </c>
      <c r="R348" s="8">
        <v>45251</v>
      </c>
      <c r="S348" s="7" t="s">
        <v>71</v>
      </c>
      <c r="T348" s="7" t="s">
        <v>104</v>
      </c>
      <c r="U348" s="7" t="s">
        <v>73</v>
      </c>
      <c r="V348" s="7" t="s">
        <v>73</v>
      </c>
      <c r="W348" s="7" t="s">
        <v>74</v>
      </c>
      <c r="X348" s="7" t="s">
        <v>106</v>
      </c>
      <c r="Y348" s="7" t="s">
        <v>1398</v>
      </c>
      <c r="Z348" s="7" t="s">
        <v>2676</v>
      </c>
      <c r="AA348" s="7" t="s">
        <v>2677</v>
      </c>
      <c r="AB348" s="8"/>
      <c r="AC348" s="8"/>
      <c r="AD348" s="7"/>
      <c r="AE348" s="7" t="s">
        <v>78</v>
      </c>
      <c r="AF348" s="7" t="s">
        <v>78</v>
      </c>
      <c r="AG348" s="8"/>
      <c r="AH348" s="7" t="s">
        <v>2678</v>
      </c>
      <c r="AI348" s="7" t="s">
        <v>78</v>
      </c>
      <c r="AJ348" s="7" t="b">
        <v>0</v>
      </c>
      <c r="AK348" s="7" t="s">
        <v>2679</v>
      </c>
      <c r="AL348" s="7" t="b">
        <v>0</v>
      </c>
      <c r="AM348" s="7" t="b">
        <v>0</v>
      </c>
      <c r="AN348" s="7" t="b">
        <v>0</v>
      </c>
      <c r="AO348" s="7" t="b">
        <v>0</v>
      </c>
      <c r="AP348" s="7" t="b">
        <v>0</v>
      </c>
      <c r="AQ348" s="7" t="s">
        <v>84</v>
      </c>
      <c r="AR348" s="7" t="b">
        <v>0</v>
      </c>
      <c r="AS348" s="7" t="s">
        <v>1700</v>
      </c>
      <c r="AT348" s="7" t="s">
        <v>78</v>
      </c>
      <c r="AU348" s="7" t="s">
        <v>78</v>
      </c>
      <c r="AV348" s="8">
        <v>41620</v>
      </c>
      <c r="AW348" s="7" t="s">
        <v>85</v>
      </c>
      <c r="AX348" s="7" t="s">
        <v>86</v>
      </c>
      <c r="AY348" s="7" t="s">
        <v>87</v>
      </c>
      <c r="AZ348" s="7" t="b">
        <v>0</v>
      </c>
      <c r="BA348" s="7">
        <v>0</v>
      </c>
      <c r="BB348" s="7">
        <v>0</v>
      </c>
      <c r="BC348" s="33"/>
      <c r="BD348" s="7">
        <v>0</v>
      </c>
      <c r="BE348" s="33"/>
      <c r="BF348" s="55">
        <v>0</v>
      </c>
      <c r="BG348" s="33">
        <v>0</v>
      </c>
      <c r="BH348" s="33">
        <v>414.21</v>
      </c>
      <c r="BI348" s="33">
        <v>414.21</v>
      </c>
      <c r="BJ348" s="33">
        <v>484.38</v>
      </c>
      <c r="BK348" s="30">
        <f t="shared" si="17"/>
        <v>0</v>
      </c>
      <c r="BL348" s="62">
        <f t="shared" si="18"/>
        <v>0</v>
      </c>
      <c r="BM348" s="33">
        <v>103.55</v>
      </c>
      <c r="BN348" s="9">
        <v>0</v>
      </c>
      <c r="BO348" s="7" t="s">
        <v>4741</v>
      </c>
      <c r="BP348" s="7" t="s">
        <v>4742</v>
      </c>
      <c r="BQ348" s="7" t="s">
        <v>4101</v>
      </c>
      <c r="BR348" s="7" t="s">
        <v>4743</v>
      </c>
      <c r="BS348" s="7" t="s">
        <v>4744</v>
      </c>
      <c r="BT348" s="7" t="s">
        <v>4330</v>
      </c>
      <c r="BU348" s="7" t="s">
        <v>4745</v>
      </c>
      <c r="BV348" s="7" t="s">
        <v>4746</v>
      </c>
      <c r="BW348" s="7" t="s">
        <v>4747</v>
      </c>
      <c r="BX348" s="7" t="s">
        <v>4130</v>
      </c>
      <c r="BY348" s="7">
        <v>0</v>
      </c>
      <c r="BZ348" s="7">
        <v>0</v>
      </c>
      <c r="CA348" s="7">
        <v>0</v>
      </c>
      <c r="CB348" s="7">
        <v>0</v>
      </c>
      <c r="CC348" s="7">
        <v>0</v>
      </c>
      <c r="CD348" s="9">
        <v>0</v>
      </c>
    </row>
    <row r="349" spans="1:82" hidden="1" x14ac:dyDescent="0.25">
      <c r="A349" s="73" t="s">
        <v>1788</v>
      </c>
      <c r="B349" s="7" t="s">
        <v>1736</v>
      </c>
      <c r="C349" s="7" t="s">
        <v>1737</v>
      </c>
      <c r="D349" s="7" t="s">
        <v>625</v>
      </c>
      <c r="E349" s="7" t="s">
        <v>625</v>
      </c>
      <c r="F349" s="7" t="s">
        <v>168</v>
      </c>
      <c r="G349" s="7" t="s">
        <v>625</v>
      </c>
      <c r="H349" s="7" t="s">
        <v>1739</v>
      </c>
      <c r="I349" s="7" t="s">
        <v>1724</v>
      </c>
      <c r="J349" s="7" t="s">
        <v>1756</v>
      </c>
      <c r="K349" s="7">
        <v>2024.76</v>
      </c>
      <c r="L349" s="7" t="s">
        <v>67</v>
      </c>
      <c r="M349" s="7" t="s">
        <v>68</v>
      </c>
      <c r="N349" s="7" t="s">
        <v>160</v>
      </c>
      <c r="O349" s="8">
        <v>43862</v>
      </c>
      <c r="P349" s="8">
        <v>45292.441250000003</v>
      </c>
      <c r="Q349" s="7" t="s">
        <v>70</v>
      </c>
      <c r="R349" s="8">
        <v>45231</v>
      </c>
      <c r="S349" s="7" t="s">
        <v>91</v>
      </c>
      <c r="T349" s="7" t="s">
        <v>514</v>
      </c>
      <c r="U349" s="7" t="s">
        <v>73</v>
      </c>
      <c r="V349" s="7" t="s">
        <v>73</v>
      </c>
      <c r="W349" s="7" t="s">
        <v>74</v>
      </c>
      <c r="X349" s="7" t="s">
        <v>106</v>
      </c>
      <c r="Y349" s="7" t="s">
        <v>1789</v>
      </c>
      <c r="Z349" s="7" t="s">
        <v>1790</v>
      </c>
      <c r="AA349" s="7" t="s">
        <v>78</v>
      </c>
      <c r="AB349" s="8"/>
      <c r="AC349" s="8"/>
      <c r="AD349" s="7"/>
      <c r="AE349" s="7" t="s">
        <v>78</v>
      </c>
      <c r="AF349" s="7" t="s">
        <v>78</v>
      </c>
      <c r="AG349" s="8"/>
      <c r="AH349" s="7" t="s">
        <v>1791</v>
      </c>
      <c r="AI349" s="7" t="s">
        <v>78</v>
      </c>
      <c r="AJ349" s="7" t="b">
        <v>0</v>
      </c>
      <c r="AK349" s="7" t="s">
        <v>1792</v>
      </c>
      <c r="AL349" s="7" t="b">
        <v>0</v>
      </c>
      <c r="AM349" s="7" t="b">
        <v>0</v>
      </c>
      <c r="AN349" s="7" t="b">
        <v>0</v>
      </c>
      <c r="AO349" s="7" t="b">
        <v>0</v>
      </c>
      <c r="AP349" s="7" t="b">
        <v>0</v>
      </c>
      <c r="AQ349" s="7" t="s">
        <v>96</v>
      </c>
      <c r="AR349" s="7" t="b">
        <v>0</v>
      </c>
      <c r="AS349" s="7" t="s">
        <v>1793</v>
      </c>
      <c r="AT349" s="7" t="s">
        <v>78</v>
      </c>
      <c r="AU349" s="7" t="s">
        <v>78</v>
      </c>
      <c r="AV349" s="8">
        <v>43902</v>
      </c>
      <c r="AW349" s="7" t="s">
        <v>85</v>
      </c>
      <c r="AX349" s="7" t="s">
        <v>86</v>
      </c>
      <c r="AY349" s="7" t="s">
        <v>87</v>
      </c>
      <c r="AZ349" s="7" t="b">
        <v>0</v>
      </c>
      <c r="BA349" s="7">
        <v>0</v>
      </c>
      <c r="BB349" s="7">
        <v>0</v>
      </c>
      <c r="BC349" s="33"/>
      <c r="BD349" s="7">
        <v>0</v>
      </c>
      <c r="BE349" s="33"/>
      <c r="BF349" s="55">
        <v>0</v>
      </c>
      <c r="BG349" s="33">
        <v>0</v>
      </c>
      <c r="BH349" s="33">
        <v>2024.76</v>
      </c>
      <c r="BI349" s="33">
        <v>1996.08</v>
      </c>
      <c r="BJ349" s="33">
        <v>1999.17</v>
      </c>
      <c r="BK349" s="30">
        <f t="shared" si="17"/>
        <v>28.680000000000064</v>
      </c>
      <c r="BL349" s="62">
        <f t="shared" si="18"/>
        <v>1.416464173531681E-2</v>
      </c>
      <c r="BM349" s="33">
        <v>159.69</v>
      </c>
      <c r="BN349" s="9">
        <v>0</v>
      </c>
      <c r="BO349" s="11" t="s">
        <v>5162</v>
      </c>
      <c r="BP349" s="11" t="s">
        <v>5163</v>
      </c>
      <c r="BQ349" s="11" t="s">
        <v>4101</v>
      </c>
      <c r="BR349" s="11" t="s">
        <v>504</v>
      </c>
      <c r="BS349" s="11" t="s">
        <v>4907</v>
      </c>
      <c r="BT349" s="11" t="s">
        <v>4986</v>
      </c>
      <c r="BU349" s="11" t="s">
        <v>5164</v>
      </c>
      <c r="BV349" s="11" t="s">
        <v>4988</v>
      </c>
      <c r="BW349" s="11" t="s">
        <v>6194</v>
      </c>
      <c r="BX349" s="11" t="s">
        <v>4123</v>
      </c>
      <c r="BY349" s="11">
        <v>0</v>
      </c>
      <c r="BZ349" s="11">
        <v>0</v>
      </c>
      <c r="CA349" s="11">
        <v>0</v>
      </c>
      <c r="CB349" s="11">
        <v>0</v>
      </c>
      <c r="CC349" s="11">
        <v>0</v>
      </c>
      <c r="CD349" s="13">
        <v>0</v>
      </c>
    </row>
    <row r="350" spans="1:82" hidden="1" x14ac:dyDescent="0.25">
      <c r="A350" s="73" t="s">
        <v>808</v>
      </c>
      <c r="B350" s="7" t="s">
        <v>61</v>
      </c>
      <c r="C350" s="7" t="s">
        <v>62</v>
      </c>
      <c r="D350" s="7" t="s">
        <v>809</v>
      </c>
      <c r="E350" s="7" t="s">
        <v>809</v>
      </c>
      <c r="F350" s="7" t="s">
        <v>64</v>
      </c>
      <c r="G350" s="7" t="s">
        <v>809</v>
      </c>
      <c r="H350" s="7" t="s">
        <v>281</v>
      </c>
      <c r="I350" s="7" t="s">
        <v>66</v>
      </c>
      <c r="J350" s="7" t="s">
        <v>282</v>
      </c>
      <c r="K350" s="7">
        <v>257.10000000000002</v>
      </c>
      <c r="L350" s="7" t="s">
        <v>67</v>
      </c>
      <c r="M350" s="7" t="s">
        <v>68</v>
      </c>
      <c r="N350" s="7" t="s">
        <v>69</v>
      </c>
      <c r="O350" s="8">
        <v>44935.568819444445</v>
      </c>
      <c r="P350" s="8">
        <v>45300.575428240743</v>
      </c>
      <c r="Q350" s="7" t="s">
        <v>70</v>
      </c>
      <c r="R350" s="8">
        <v>45300</v>
      </c>
      <c r="S350" s="7" t="s">
        <v>71</v>
      </c>
      <c r="T350" s="7" t="s">
        <v>104</v>
      </c>
      <c r="U350" s="7" t="s">
        <v>73</v>
      </c>
      <c r="V350" s="7" t="s">
        <v>73</v>
      </c>
      <c r="W350" s="7" t="s">
        <v>74</v>
      </c>
      <c r="X350" s="7" t="s">
        <v>75</v>
      </c>
      <c r="Y350" s="7" t="s">
        <v>122</v>
      </c>
      <c r="Z350" s="7" t="s">
        <v>810</v>
      </c>
      <c r="AA350" s="7" t="s">
        <v>78</v>
      </c>
      <c r="AB350" s="8"/>
      <c r="AC350" s="8"/>
      <c r="AD350" s="7"/>
      <c r="AE350" s="7" t="s">
        <v>78</v>
      </c>
      <c r="AF350" s="7" t="s">
        <v>78</v>
      </c>
      <c r="AG350" s="8"/>
      <c r="AH350" s="7" t="s">
        <v>811</v>
      </c>
      <c r="AI350" s="7" t="s">
        <v>78</v>
      </c>
      <c r="AJ350" s="7" t="b">
        <v>0</v>
      </c>
      <c r="AK350" s="7" t="s">
        <v>812</v>
      </c>
      <c r="AL350" s="7" t="b">
        <v>0</v>
      </c>
      <c r="AM350" s="7" t="b">
        <v>0</v>
      </c>
      <c r="AN350" s="7" t="b">
        <v>0</v>
      </c>
      <c r="AO350" s="7" t="b">
        <v>0</v>
      </c>
      <c r="AP350" s="7" t="b">
        <v>0</v>
      </c>
      <c r="AQ350" s="7" t="s">
        <v>84</v>
      </c>
      <c r="AR350" s="7" t="b">
        <v>0</v>
      </c>
      <c r="AS350" s="7" t="s">
        <v>710</v>
      </c>
      <c r="AT350" s="7" t="s">
        <v>78</v>
      </c>
      <c r="AU350" s="7" t="s">
        <v>78</v>
      </c>
      <c r="AV350" s="8">
        <v>44922</v>
      </c>
      <c r="AW350" s="7" t="s">
        <v>85</v>
      </c>
      <c r="AX350" s="7" t="s">
        <v>86</v>
      </c>
      <c r="AY350" s="7" t="s">
        <v>87</v>
      </c>
      <c r="AZ350" s="7" t="b">
        <v>0</v>
      </c>
      <c r="BA350" s="7">
        <v>0</v>
      </c>
      <c r="BB350" s="7">
        <v>0</v>
      </c>
      <c r="BC350" s="33"/>
      <c r="BD350" s="7">
        <v>0</v>
      </c>
      <c r="BE350" s="33"/>
      <c r="BF350" s="55">
        <v>0</v>
      </c>
      <c r="BG350" s="33">
        <v>0</v>
      </c>
      <c r="BH350" s="33">
        <v>257.10000000000002</v>
      </c>
      <c r="BI350" s="33">
        <v>257.10000000000002</v>
      </c>
      <c r="BJ350" s="33">
        <v>283.07</v>
      </c>
      <c r="BK350" s="30">
        <f t="shared" si="17"/>
        <v>0</v>
      </c>
      <c r="BL350" s="62">
        <f t="shared" si="18"/>
        <v>0</v>
      </c>
      <c r="BM350" s="33">
        <v>61.7</v>
      </c>
      <c r="BN350" s="9">
        <v>0</v>
      </c>
      <c r="BO350" s="7" t="s">
        <v>6767</v>
      </c>
      <c r="BP350" s="7" t="s">
        <v>6768</v>
      </c>
      <c r="BQ350" s="7" t="s">
        <v>4316</v>
      </c>
      <c r="BR350" s="7" t="s">
        <v>6769</v>
      </c>
      <c r="BS350" s="7" t="s">
        <v>6770</v>
      </c>
      <c r="BT350" s="7" t="s">
        <v>6771</v>
      </c>
      <c r="BU350" s="7" t="s">
        <v>6772</v>
      </c>
      <c r="BV350" s="7" t="s">
        <v>6773</v>
      </c>
      <c r="BW350" s="7" t="s">
        <v>6774</v>
      </c>
      <c r="BX350" s="7" t="s">
        <v>4130</v>
      </c>
      <c r="BY350" s="7">
        <v>0</v>
      </c>
      <c r="BZ350" s="7">
        <v>0</v>
      </c>
      <c r="CA350" s="7">
        <v>0</v>
      </c>
      <c r="CB350" s="7">
        <v>0</v>
      </c>
      <c r="CC350" s="7">
        <v>0</v>
      </c>
      <c r="CD350" s="9">
        <v>0</v>
      </c>
    </row>
    <row r="351" spans="1:82" hidden="1" x14ac:dyDescent="0.25">
      <c r="A351" s="73" t="s">
        <v>1259</v>
      </c>
      <c r="B351" s="7" t="s">
        <v>1251</v>
      </c>
      <c r="C351" s="7" t="s">
        <v>1175</v>
      </c>
      <c r="D351" s="7" t="s">
        <v>1260</v>
      </c>
      <c r="E351" s="7" t="s">
        <v>1260</v>
      </c>
      <c r="F351" s="7" t="s">
        <v>64</v>
      </c>
      <c r="G351" s="7" t="s">
        <v>1260</v>
      </c>
      <c r="H351" s="7" t="s">
        <v>281</v>
      </c>
      <c r="I351" s="7" t="s">
        <v>1176</v>
      </c>
      <c r="J351" s="7" t="s">
        <v>1177</v>
      </c>
      <c r="K351" s="7">
        <v>116.6</v>
      </c>
      <c r="L351" s="7" t="s">
        <v>67</v>
      </c>
      <c r="M351" s="7" t="s">
        <v>68</v>
      </c>
      <c r="N351" s="7" t="s">
        <v>69</v>
      </c>
      <c r="O351" s="8">
        <v>42683.439305555556</v>
      </c>
      <c r="P351" s="8">
        <v>45239.439305555556</v>
      </c>
      <c r="Q351" s="7" t="s">
        <v>70</v>
      </c>
      <c r="R351" s="8">
        <v>45239</v>
      </c>
      <c r="S351" s="7" t="s">
        <v>71</v>
      </c>
      <c r="T351" s="7" t="s">
        <v>104</v>
      </c>
      <c r="U351" s="7" t="s">
        <v>73</v>
      </c>
      <c r="V351" s="7" t="s">
        <v>73</v>
      </c>
      <c r="W351" s="7" t="s">
        <v>74</v>
      </c>
      <c r="X351" s="7" t="s">
        <v>106</v>
      </c>
      <c r="Y351" s="7" t="s">
        <v>1178</v>
      </c>
      <c r="Z351" s="7" t="s">
        <v>1261</v>
      </c>
      <c r="AA351" s="7" t="s">
        <v>78</v>
      </c>
      <c r="AB351" s="8"/>
      <c r="AC351" s="8"/>
      <c r="AD351" s="7"/>
      <c r="AE351" s="7" t="s">
        <v>78</v>
      </c>
      <c r="AF351" s="7" t="s">
        <v>78</v>
      </c>
      <c r="AG351" s="8"/>
      <c r="AH351" s="7" t="s">
        <v>78</v>
      </c>
      <c r="AI351" s="7" t="s">
        <v>78</v>
      </c>
      <c r="AJ351" s="7" t="b">
        <v>0</v>
      </c>
      <c r="AK351" s="7" t="s">
        <v>1262</v>
      </c>
      <c r="AL351" s="7" t="b">
        <v>0</v>
      </c>
      <c r="AM351" s="7" t="b">
        <v>0</v>
      </c>
      <c r="AN351" s="7" t="b">
        <v>0</v>
      </c>
      <c r="AO351" s="7" t="b">
        <v>0</v>
      </c>
      <c r="AP351" s="7" t="b">
        <v>0</v>
      </c>
      <c r="AQ351" s="7" t="s">
        <v>84</v>
      </c>
      <c r="AR351" s="7" t="b">
        <v>0</v>
      </c>
      <c r="AS351" s="7" t="s">
        <v>1258</v>
      </c>
      <c r="AT351" s="7" t="s">
        <v>78</v>
      </c>
      <c r="AU351" s="7" t="s">
        <v>78</v>
      </c>
      <c r="AV351" s="8">
        <v>42692</v>
      </c>
      <c r="AW351" s="7" t="s">
        <v>85</v>
      </c>
      <c r="AX351" s="7" t="s">
        <v>86</v>
      </c>
      <c r="AY351" s="7" t="s">
        <v>87</v>
      </c>
      <c r="AZ351" s="7" t="b">
        <v>0</v>
      </c>
      <c r="BA351" s="7">
        <v>0</v>
      </c>
      <c r="BB351" s="7">
        <v>0</v>
      </c>
      <c r="BC351" s="33"/>
      <c r="BD351" s="7">
        <v>0</v>
      </c>
      <c r="BE351" s="33"/>
      <c r="BF351" s="55">
        <v>0</v>
      </c>
      <c r="BG351" s="33">
        <v>0</v>
      </c>
      <c r="BH351" s="33">
        <v>116.6</v>
      </c>
      <c r="BI351" s="33">
        <v>116.6</v>
      </c>
      <c r="BJ351" s="33">
        <v>118.75</v>
      </c>
      <c r="BK351" s="30">
        <f t="shared" si="17"/>
        <v>0</v>
      </c>
      <c r="BL351" s="62">
        <f t="shared" si="18"/>
        <v>0</v>
      </c>
      <c r="BM351" s="33">
        <v>23.32</v>
      </c>
      <c r="BN351" s="9">
        <v>0</v>
      </c>
      <c r="BO351" s="11" t="s">
        <v>5434</v>
      </c>
      <c r="BP351" s="11" t="s">
        <v>5435</v>
      </c>
      <c r="BQ351" s="11" t="s">
        <v>4101</v>
      </c>
      <c r="BR351" s="11" t="s">
        <v>4938</v>
      </c>
      <c r="BS351" s="11" t="s">
        <v>4939</v>
      </c>
      <c r="BT351" s="11" t="s">
        <v>4330</v>
      </c>
      <c r="BU351" s="11" t="s">
        <v>5436</v>
      </c>
      <c r="BV351" s="11" t="s">
        <v>5437</v>
      </c>
      <c r="BW351" s="11" t="s">
        <v>5438</v>
      </c>
      <c r="BX351" s="11" t="s">
        <v>4130</v>
      </c>
      <c r="BY351" s="11">
        <v>0</v>
      </c>
      <c r="BZ351" s="11">
        <v>0</v>
      </c>
      <c r="CA351" s="11">
        <v>0</v>
      </c>
      <c r="CB351" s="11">
        <v>0</v>
      </c>
      <c r="CC351" s="11">
        <v>0</v>
      </c>
      <c r="CD351" s="13">
        <v>0</v>
      </c>
    </row>
    <row r="352" spans="1:82" hidden="1" x14ac:dyDescent="0.25">
      <c r="A352" s="73" t="s">
        <v>1263</v>
      </c>
      <c r="B352" s="7" t="s">
        <v>1174</v>
      </c>
      <c r="C352" s="7" t="s">
        <v>1175</v>
      </c>
      <c r="D352" s="7" t="s">
        <v>1264</v>
      </c>
      <c r="E352" s="7" t="s">
        <v>1264</v>
      </c>
      <c r="F352" s="7" t="s">
        <v>64</v>
      </c>
      <c r="G352" s="7" t="s">
        <v>1264</v>
      </c>
      <c r="H352" s="7" t="s">
        <v>281</v>
      </c>
      <c r="I352" s="7" t="s">
        <v>1176</v>
      </c>
      <c r="J352" s="7" t="s">
        <v>1177</v>
      </c>
      <c r="K352" s="7">
        <v>859.76</v>
      </c>
      <c r="L352" s="7" t="s">
        <v>67</v>
      </c>
      <c r="M352" s="7" t="s">
        <v>68</v>
      </c>
      <c r="N352" s="7" t="s">
        <v>69</v>
      </c>
      <c r="O352" s="8">
        <v>42726.479490740741</v>
      </c>
      <c r="P352" s="8">
        <v>45282</v>
      </c>
      <c r="Q352" s="7" t="s">
        <v>70</v>
      </c>
      <c r="R352" s="8">
        <v>45282</v>
      </c>
      <c r="S352" s="7" t="s">
        <v>71</v>
      </c>
      <c r="T352" s="7" t="s">
        <v>1223</v>
      </c>
      <c r="U352" s="7" t="s">
        <v>73</v>
      </c>
      <c r="V352" s="7" t="s">
        <v>73</v>
      </c>
      <c r="W352" s="7" t="s">
        <v>74</v>
      </c>
      <c r="X352" s="7" t="s">
        <v>106</v>
      </c>
      <c r="Y352" s="7" t="s">
        <v>1178</v>
      </c>
      <c r="Z352" s="7" t="s">
        <v>1265</v>
      </c>
      <c r="AA352" s="7" t="s">
        <v>78</v>
      </c>
      <c r="AB352" s="8"/>
      <c r="AC352" s="8"/>
      <c r="AD352" s="7"/>
      <c r="AE352" s="7" t="s">
        <v>78</v>
      </c>
      <c r="AF352" s="7" t="s">
        <v>78</v>
      </c>
      <c r="AG352" s="8"/>
      <c r="AH352" s="7" t="s">
        <v>78</v>
      </c>
      <c r="AI352" s="7" t="s">
        <v>78</v>
      </c>
      <c r="AJ352" s="7" t="b">
        <v>0</v>
      </c>
      <c r="AK352" s="7" t="s">
        <v>1266</v>
      </c>
      <c r="AL352" s="7" t="b">
        <v>0</v>
      </c>
      <c r="AM352" s="7" t="b">
        <v>0</v>
      </c>
      <c r="AN352" s="7" t="b">
        <v>0</v>
      </c>
      <c r="AO352" s="7" t="b">
        <v>0</v>
      </c>
      <c r="AP352" s="7" t="b">
        <v>0</v>
      </c>
      <c r="AQ352" s="7" t="s">
        <v>84</v>
      </c>
      <c r="AR352" s="7" t="b">
        <v>0</v>
      </c>
      <c r="AS352" s="7" t="s">
        <v>1258</v>
      </c>
      <c r="AT352" s="7" t="s">
        <v>78</v>
      </c>
      <c r="AU352" s="7" t="s">
        <v>78</v>
      </c>
      <c r="AV352" s="8">
        <v>42739</v>
      </c>
      <c r="AW352" s="7" t="s">
        <v>85</v>
      </c>
      <c r="AX352" s="7" t="s">
        <v>86</v>
      </c>
      <c r="AY352" s="7" t="s">
        <v>87</v>
      </c>
      <c r="AZ352" s="7" t="b">
        <v>0</v>
      </c>
      <c r="BA352" s="7">
        <v>0</v>
      </c>
      <c r="BB352" s="7">
        <v>0</v>
      </c>
      <c r="BC352" s="33"/>
      <c r="BD352" s="7">
        <v>0</v>
      </c>
      <c r="BE352" s="33"/>
      <c r="BF352" s="55">
        <v>0</v>
      </c>
      <c r="BG352" s="33">
        <v>0</v>
      </c>
      <c r="BH352" s="33">
        <v>859.76</v>
      </c>
      <c r="BI352" s="33">
        <v>842.64</v>
      </c>
      <c r="BJ352" s="33">
        <v>856.04</v>
      </c>
      <c r="BK352" s="30">
        <f t="shared" si="17"/>
        <v>17.120000000000005</v>
      </c>
      <c r="BL352" s="62">
        <f t="shared" si="18"/>
        <v>1.9912533730343358E-2</v>
      </c>
      <c r="BM352" s="33">
        <v>168.53</v>
      </c>
      <c r="BN352" s="9">
        <v>0</v>
      </c>
      <c r="BO352" s="11" t="s">
        <v>5454</v>
      </c>
      <c r="BP352" s="11" t="s">
        <v>5455</v>
      </c>
      <c r="BQ352" s="11" t="s">
        <v>4724</v>
      </c>
      <c r="BR352" s="11" t="s">
        <v>5456</v>
      </c>
      <c r="BS352" s="11" t="s">
        <v>5457</v>
      </c>
      <c r="BT352" s="11" t="s">
        <v>5208</v>
      </c>
      <c r="BU352" s="11" t="s">
        <v>5458</v>
      </c>
      <c r="BV352" s="11" t="s">
        <v>5459</v>
      </c>
      <c r="BW352" s="11" t="s">
        <v>5460</v>
      </c>
      <c r="BX352" s="11" t="s">
        <v>4123</v>
      </c>
      <c r="BY352" s="11">
        <v>0</v>
      </c>
      <c r="BZ352" s="11">
        <v>0</v>
      </c>
      <c r="CA352" s="11">
        <v>0</v>
      </c>
      <c r="CB352" s="11">
        <v>0</v>
      </c>
      <c r="CC352" s="11">
        <v>0</v>
      </c>
      <c r="CD352" s="13">
        <v>0</v>
      </c>
    </row>
    <row r="353" spans="1:82" hidden="1" x14ac:dyDescent="0.25">
      <c r="A353" s="73" t="s">
        <v>2932</v>
      </c>
      <c r="B353" s="7" t="s">
        <v>1395</v>
      </c>
      <c r="C353" s="7" t="s">
        <v>1396</v>
      </c>
      <c r="D353" s="7" t="s">
        <v>2933</v>
      </c>
      <c r="E353" s="7" t="s">
        <v>2933</v>
      </c>
      <c r="F353" s="7" t="s">
        <v>64</v>
      </c>
      <c r="G353" s="7" t="s">
        <v>2933</v>
      </c>
      <c r="H353" s="7" t="s">
        <v>2330</v>
      </c>
      <c r="I353" s="7" t="s">
        <v>1397</v>
      </c>
      <c r="J353" s="7" t="s">
        <v>2855</v>
      </c>
      <c r="K353" s="7">
        <v>142.46</v>
      </c>
      <c r="L353" s="7" t="s">
        <v>67</v>
      </c>
      <c r="M353" s="7" t="s">
        <v>68</v>
      </c>
      <c r="N353" s="7" t="s">
        <v>69</v>
      </c>
      <c r="O353" s="8">
        <v>43462.501099537039</v>
      </c>
      <c r="P353" s="8">
        <v>45288.501099537039</v>
      </c>
      <c r="Q353" s="7" t="s">
        <v>70</v>
      </c>
      <c r="R353" s="8">
        <v>45288</v>
      </c>
      <c r="S353" s="7" t="s">
        <v>71</v>
      </c>
      <c r="T353" s="7" t="s">
        <v>104</v>
      </c>
      <c r="U353" s="7" t="s">
        <v>73</v>
      </c>
      <c r="V353" s="7" t="s">
        <v>73</v>
      </c>
      <c r="W353" s="7" t="s">
        <v>105</v>
      </c>
      <c r="X353" s="7" t="s">
        <v>106</v>
      </c>
      <c r="Y353" s="7" t="s">
        <v>1398</v>
      </c>
      <c r="Z353" s="7" t="s">
        <v>2934</v>
      </c>
      <c r="AA353" s="7" t="s">
        <v>2935</v>
      </c>
      <c r="AB353" s="8"/>
      <c r="AC353" s="8"/>
      <c r="AD353" s="7"/>
      <c r="AE353" s="7" t="s">
        <v>78</v>
      </c>
      <c r="AF353" s="7" t="s">
        <v>78</v>
      </c>
      <c r="AG353" s="8"/>
      <c r="AH353" s="7" t="s">
        <v>78</v>
      </c>
      <c r="AI353" s="7" t="s">
        <v>78</v>
      </c>
      <c r="AJ353" s="7" t="b">
        <v>0</v>
      </c>
      <c r="AK353" s="7" t="s">
        <v>2936</v>
      </c>
      <c r="AL353" s="7" t="b">
        <v>0</v>
      </c>
      <c r="AM353" s="7" t="b">
        <v>0</v>
      </c>
      <c r="AN353" s="7" t="b">
        <v>0</v>
      </c>
      <c r="AO353" s="7" t="b">
        <v>0</v>
      </c>
      <c r="AP353" s="7" t="b">
        <v>0</v>
      </c>
      <c r="AQ353" s="7" t="s">
        <v>84</v>
      </c>
      <c r="AR353" s="7" t="b">
        <v>0</v>
      </c>
      <c r="AS353" s="7" t="s">
        <v>1700</v>
      </c>
      <c r="AT353" s="7" t="s">
        <v>78</v>
      </c>
      <c r="AU353" s="7" t="s">
        <v>78</v>
      </c>
      <c r="AV353" s="8">
        <v>43465</v>
      </c>
      <c r="AW353" s="7" t="s">
        <v>85</v>
      </c>
      <c r="AX353" s="7" t="s">
        <v>86</v>
      </c>
      <c r="AY353" s="7" t="s">
        <v>87</v>
      </c>
      <c r="AZ353" s="7" t="b">
        <v>0</v>
      </c>
      <c r="BA353" s="7">
        <v>0</v>
      </c>
      <c r="BB353" s="7">
        <v>0</v>
      </c>
      <c r="BC353" s="33"/>
      <c r="BD353" s="7">
        <v>0</v>
      </c>
      <c r="BE353" s="33"/>
      <c r="BF353" s="55">
        <v>0</v>
      </c>
      <c r="BG353" s="33">
        <v>0</v>
      </c>
      <c r="BH353" s="33">
        <v>142.46</v>
      </c>
      <c r="BI353" s="33">
        <v>142.46</v>
      </c>
      <c r="BJ353" s="33">
        <v>160.43</v>
      </c>
      <c r="BK353" s="30">
        <f t="shared" si="17"/>
        <v>0</v>
      </c>
      <c r="BL353" s="62">
        <f t="shared" si="18"/>
        <v>0</v>
      </c>
      <c r="BM353" s="33">
        <v>35.619999999999997</v>
      </c>
      <c r="BN353" s="9">
        <v>0</v>
      </c>
      <c r="BO353" s="11" t="s">
        <v>5918</v>
      </c>
      <c r="BP353" s="11" t="s">
        <v>5919</v>
      </c>
      <c r="BQ353" s="11" t="s">
        <v>4101</v>
      </c>
      <c r="BR353" s="11" t="s">
        <v>5000</v>
      </c>
      <c r="BS353" s="11" t="s">
        <v>4133</v>
      </c>
      <c r="BT353" s="11" t="s">
        <v>5920</v>
      </c>
      <c r="BU353" s="11" t="s">
        <v>5921</v>
      </c>
      <c r="BV353" s="11" t="s">
        <v>5922</v>
      </c>
      <c r="BW353" s="11" t="s">
        <v>5923</v>
      </c>
      <c r="BX353" s="11" t="s">
        <v>4123</v>
      </c>
      <c r="BY353" s="11">
        <v>0</v>
      </c>
      <c r="BZ353" s="11">
        <v>0</v>
      </c>
      <c r="CA353" s="11">
        <v>0</v>
      </c>
      <c r="CB353" s="11">
        <v>0</v>
      </c>
      <c r="CC353" s="11">
        <v>0</v>
      </c>
      <c r="CD353" s="13">
        <v>0</v>
      </c>
    </row>
    <row r="354" spans="1:82" hidden="1" x14ac:dyDescent="0.25">
      <c r="A354" s="73" t="s">
        <v>1434</v>
      </c>
      <c r="B354" s="7" t="s">
        <v>1395</v>
      </c>
      <c r="C354" s="7" t="s">
        <v>1396</v>
      </c>
      <c r="D354" s="7" t="s">
        <v>1435</v>
      </c>
      <c r="E354" s="7" t="s">
        <v>1435</v>
      </c>
      <c r="F354" s="7" t="s">
        <v>64</v>
      </c>
      <c r="G354" s="7" t="s">
        <v>1435</v>
      </c>
      <c r="H354" s="7" t="s">
        <v>281</v>
      </c>
      <c r="I354" s="7" t="s">
        <v>1397</v>
      </c>
      <c r="J354" s="7" t="s">
        <v>1406</v>
      </c>
      <c r="K354" s="7">
        <v>201.41</v>
      </c>
      <c r="L354" s="7" t="s">
        <v>67</v>
      </c>
      <c r="M354" s="7" t="s">
        <v>68</v>
      </c>
      <c r="N354" s="7" t="s">
        <v>69</v>
      </c>
      <c r="O354" s="8">
        <v>41354</v>
      </c>
      <c r="P354" s="8">
        <v>45372.441631944443</v>
      </c>
      <c r="Q354" s="7" t="s">
        <v>70</v>
      </c>
      <c r="R354" s="8">
        <v>45372</v>
      </c>
      <c r="S354" s="7" t="s">
        <v>71</v>
      </c>
      <c r="T354" s="7" t="s">
        <v>104</v>
      </c>
      <c r="U354" s="7" t="s">
        <v>73</v>
      </c>
      <c r="V354" s="7" t="s">
        <v>73</v>
      </c>
      <c r="W354" s="7" t="s">
        <v>287</v>
      </c>
      <c r="X354" s="7" t="s">
        <v>106</v>
      </c>
      <c r="Y354" s="7" t="s">
        <v>1398</v>
      </c>
      <c r="Z354" s="7" t="s">
        <v>1436</v>
      </c>
      <c r="AA354" s="7" t="s">
        <v>78</v>
      </c>
      <c r="AB354" s="8"/>
      <c r="AC354" s="8"/>
      <c r="AD354" s="7"/>
      <c r="AE354" s="7" t="s">
        <v>78</v>
      </c>
      <c r="AF354" s="7" t="s">
        <v>78</v>
      </c>
      <c r="AG354" s="8"/>
      <c r="AH354" s="7" t="s">
        <v>1437</v>
      </c>
      <c r="AI354" s="7" t="s">
        <v>78</v>
      </c>
      <c r="AJ354" s="7" t="b">
        <v>0</v>
      </c>
      <c r="AK354" s="7" t="s">
        <v>1438</v>
      </c>
      <c r="AL354" s="7" t="b">
        <v>0</v>
      </c>
      <c r="AM354" s="7" t="b">
        <v>0</v>
      </c>
      <c r="AN354" s="7" t="b">
        <v>0</v>
      </c>
      <c r="AO354" s="7" t="b">
        <v>0</v>
      </c>
      <c r="AP354" s="7" t="b">
        <v>0</v>
      </c>
      <c r="AQ354" s="7" t="s">
        <v>84</v>
      </c>
      <c r="AR354" s="7" t="b">
        <v>0</v>
      </c>
      <c r="AS354" s="7" t="s">
        <v>1167</v>
      </c>
      <c r="AT354" s="7" t="s">
        <v>78</v>
      </c>
      <c r="AU354" s="7" t="s">
        <v>78</v>
      </c>
      <c r="AV354" s="8">
        <v>41368</v>
      </c>
      <c r="AW354" s="7" t="s">
        <v>85</v>
      </c>
      <c r="AX354" s="7" t="s">
        <v>86</v>
      </c>
      <c r="AY354" s="7" t="s">
        <v>87</v>
      </c>
      <c r="AZ354" s="7" t="b">
        <v>0</v>
      </c>
      <c r="BA354" s="7">
        <v>3</v>
      </c>
      <c r="BB354" s="7">
        <v>3</v>
      </c>
      <c r="BC354" s="33">
        <v>466.48</v>
      </c>
      <c r="BD354" s="7">
        <v>0</v>
      </c>
      <c r="BE354" s="33"/>
      <c r="BF354" s="55">
        <v>0</v>
      </c>
      <c r="BG354" s="33">
        <v>0</v>
      </c>
      <c r="BH354" s="33">
        <v>201.41</v>
      </c>
      <c r="BI354" s="33">
        <v>201.41</v>
      </c>
      <c r="BJ354" s="33">
        <v>228.39</v>
      </c>
      <c r="BK354" s="30">
        <f t="shared" si="17"/>
        <v>0</v>
      </c>
      <c r="BL354" s="62">
        <f t="shared" si="18"/>
        <v>0</v>
      </c>
      <c r="BM354" s="33">
        <v>55.39</v>
      </c>
      <c r="BN354" s="9">
        <v>0</v>
      </c>
      <c r="BO354" s="11" t="s">
        <v>4556</v>
      </c>
      <c r="BP354" s="11" t="s">
        <v>4557</v>
      </c>
      <c r="BQ354" s="11" t="s">
        <v>4101</v>
      </c>
      <c r="BR354" s="11" t="s">
        <v>504</v>
      </c>
      <c r="BS354" s="11" t="s">
        <v>4203</v>
      </c>
      <c r="BT354" s="11" t="s">
        <v>4558</v>
      </c>
      <c r="BU354" s="11" t="s">
        <v>4559</v>
      </c>
      <c r="BV354" s="11" t="s">
        <v>4560</v>
      </c>
      <c r="BW354" s="11" t="s">
        <v>4561</v>
      </c>
      <c r="BX354" s="11" t="s">
        <v>4106</v>
      </c>
      <c r="BY354" s="11">
        <v>0</v>
      </c>
      <c r="BZ354" s="11">
        <v>0</v>
      </c>
      <c r="CA354" s="11">
        <v>0</v>
      </c>
      <c r="CB354" s="11">
        <v>1</v>
      </c>
      <c r="CC354" s="11">
        <v>0</v>
      </c>
      <c r="CD354" s="13">
        <v>0</v>
      </c>
    </row>
    <row r="355" spans="1:82" hidden="1" x14ac:dyDescent="0.25">
      <c r="A355" s="72" t="s">
        <v>430</v>
      </c>
      <c r="B355" s="11" t="s">
        <v>61</v>
      </c>
      <c r="C355" s="11" t="s">
        <v>62</v>
      </c>
      <c r="D355" s="11" t="s">
        <v>431</v>
      </c>
      <c r="E355" s="11" t="s">
        <v>432</v>
      </c>
      <c r="F355" s="11" t="s">
        <v>64</v>
      </c>
      <c r="G355" s="11" t="s">
        <v>432</v>
      </c>
      <c r="H355" s="11" t="s">
        <v>281</v>
      </c>
      <c r="I355" s="11" t="s">
        <v>66</v>
      </c>
      <c r="J355" s="11" t="s">
        <v>282</v>
      </c>
      <c r="K355" s="11">
        <v>330.96</v>
      </c>
      <c r="L355" s="11" t="s">
        <v>67</v>
      </c>
      <c r="M355" s="11" t="s">
        <v>68</v>
      </c>
      <c r="N355" s="11" t="s">
        <v>69</v>
      </c>
      <c r="O355" s="12">
        <v>43236.420023148145</v>
      </c>
      <c r="P355" s="12">
        <v>45428.555810185186</v>
      </c>
      <c r="Q355" s="11" t="s">
        <v>70</v>
      </c>
      <c r="R355" s="12">
        <v>45428</v>
      </c>
      <c r="S355" s="11" t="s">
        <v>71</v>
      </c>
      <c r="T355" s="11" t="s">
        <v>104</v>
      </c>
      <c r="U355" s="11" t="s">
        <v>73</v>
      </c>
      <c r="V355" s="11" t="s">
        <v>73</v>
      </c>
      <c r="W355" s="11" t="s">
        <v>433</v>
      </c>
      <c r="X355" s="11" t="s">
        <v>75</v>
      </c>
      <c r="Y355" s="11" t="s">
        <v>122</v>
      </c>
      <c r="Z355" s="11" t="s">
        <v>434</v>
      </c>
      <c r="AA355" s="11" t="s">
        <v>78</v>
      </c>
      <c r="AB355" s="12"/>
      <c r="AC355" s="12"/>
      <c r="AD355" s="11"/>
      <c r="AE355" s="11" t="s">
        <v>78</v>
      </c>
      <c r="AF355" s="11" t="s">
        <v>78</v>
      </c>
      <c r="AG355" s="12"/>
      <c r="AH355" s="11" t="s">
        <v>435</v>
      </c>
      <c r="AI355" s="11" t="s">
        <v>78</v>
      </c>
      <c r="AJ355" s="11" t="b">
        <v>0</v>
      </c>
      <c r="AK355" s="11" t="s">
        <v>436</v>
      </c>
      <c r="AL355" s="11" t="b">
        <v>0</v>
      </c>
      <c r="AM355" s="11" t="b">
        <v>0</v>
      </c>
      <c r="AN355" s="11" t="b">
        <v>0</v>
      </c>
      <c r="AO355" s="11" t="b">
        <v>0</v>
      </c>
      <c r="AP355" s="11" t="b">
        <v>0</v>
      </c>
      <c r="AQ355" s="11" t="s">
        <v>84</v>
      </c>
      <c r="AR355" s="11" t="b">
        <v>0</v>
      </c>
      <c r="AS355" s="11" t="s">
        <v>317</v>
      </c>
      <c r="AT355" s="11" t="s">
        <v>78</v>
      </c>
      <c r="AU355" s="11" t="s">
        <v>78</v>
      </c>
      <c r="AV355" s="12">
        <v>43224</v>
      </c>
      <c r="AW355" s="11" t="s">
        <v>85</v>
      </c>
      <c r="AX355" s="11" t="s">
        <v>86</v>
      </c>
      <c r="AY355" s="11" t="s">
        <v>87</v>
      </c>
      <c r="AZ355" s="11" t="b">
        <v>0</v>
      </c>
      <c r="BA355" s="11">
        <v>0</v>
      </c>
      <c r="BB355" s="11">
        <v>0</v>
      </c>
      <c r="BC355" s="28"/>
      <c r="BD355" s="11">
        <v>0</v>
      </c>
      <c r="BE355" s="28"/>
      <c r="BF355" s="54">
        <v>0</v>
      </c>
      <c r="BG355" s="28">
        <v>0</v>
      </c>
      <c r="BH355" s="28">
        <v>330.96</v>
      </c>
      <c r="BI355" s="28">
        <v>330.96</v>
      </c>
      <c r="BJ355" s="28">
        <v>362.79</v>
      </c>
      <c r="BK355" s="30">
        <f t="shared" si="17"/>
        <v>0</v>
      </c>
      <c r="BL355" s="62">
        <f t="shared" si="18"/>
        <v>0</v>
      </c>
      <c r="BM355" s="28">
        <v>47.96</v>
      </c>
      <c r="BN355" s="13">
        <v>0</v>
      </c>
      <c r="BO355" s="11" t="s">
        <v>5721</v>
      </c>
      <c r="BP355" s="11" t="s">
        <v>5722</v>
      </c>
      <c r="BQ355" s="11" t="s">
        <v>4101</v>
      </c>
      <c r="BR355" s="11" t="s">
        <v>504</v>
      </c>
      <c r="BS355" s="11" t="s">
        <v>4109</v>
      </c>
      <c r="BT355" s="11" t="s">
        <v>4110</v>
      </c>
      <c r="BU355" s="11" t="s">
        <v>5723</v>
      </c>
      <c r="BV355" s="11" t="s">
        <v>5724</v>
      </c>
      <c r="BW355" s="11" t="s">
        <v>5725</v>
      </c>
      <c r="BX355" s="11" t="s">
        <v>4138</v>
      </c>
      <c r="BY355" s="11">
        <v>0</v>
      </c>
      <c r="BZ355" s="11">
        <v>0</v>
      </c>
      <c r="CA355" s="11">
        <v>0</v>
      </c>
      <c r="CB355" s="11">
        <v>0</v>
      </c>
      <c r="CC355" s="11">
        <v>0</v>
      </c>
      <c r="CD355" s="13">
        <v>0</v>
      </c>
    </row>
    <row r="356" spans="1:82" hidden="1" x14ac:dyDescent="0.25">
      <c r="A356" s="72" t="s">
        <v>2352</v>
      </c>
      <c r="B356" s="11" t="s">
        <v>61</v>
      </c>
      <c r="C356" s="11" t="s">
        <v>62</v>
      </c>
      <c r="D356" s="11" t="s">
        <v>2353</v>
      </c>
      <c r="E356" s="11" t="s">
        <v>2353</v>
      </c>
      <c r="F356" s="11" t="s">
        <v>64</v>
      </c>
      <c r="G356" s="11" t="s">
        <v>2353</v>
      </c>
      <c r="H356" s="11" t="s">
        <v>2330</v>
      </c>
      <c r="I356" s="11" t="s">
        <v>66</v>
      </c>
      <c r="J356" s="11"/>
      <c r="K356" s="11">
        <v>332.76</v>
      </c>
      <c r="L356" s="11" t="s">
        <v>67</v>
      </c>
      <c r="M356" s="11" t="s">
        <v>68</v>
      </c>
      <c r="N356" s="11" t="s">
        <v>69</v>
      </c>
      <c r="O356" s="12">
        <v>41589.530601851853</v>
      </c>
      <c r="P356" s="12">
        <v>45241.530601851853</v>
      </c>
      <c r="Q356" s="11" t="s">
        <v>70</v>
      </c>
      <c r="R356" s="12">
        <v>45241</v>
      </c>
      <c r="S356" s="11" t="s">
        <v>71</v>
      </c>
      <c r="T356" s="11" t="s">
        <v>1223</v>
      </c>
      <c r="U356" s="11" t="s">
        <v>73</v>
      </c>
      <c r="V356" s="11" t="s">
        <v>73</v>
      </c>
      <c r="W356" s="11" t="s">
        <v>314</v>
      </c>
      <c r="X356" s="11" t="s">
        <v>75</v>
      </c>
      <c r="Y356" s="11" t="s">
        <v>467</v>
      </c>
      <c r="Z356" s="11" t="s">
        <v>2354</v>
      </c>
      <c r="AA356" s="11" t="s">
        <v>78</v>
      </c>
      <c r="AB356" s="12"/>
      <c r="AC356" s="12"/>
      <c r="AD356" s="11"/>
      <c r="AE356" s="11" t="s">
        <v>78</v>
      </c>
      <c r="AF356" s="11" t="s">
        <v>78</v>
      </c>
      <c r="AG356" s="12"/>
      <c r="AH356" s="11" t="s">
        <v>78</v>
      </c>
      <c r="AI356" s="11" t="s">
        <v>78</v>
      </c>
      <c r="AJ356" s="11" t="b">
        <v>0</v>
      </c>
      <c r="AK356" s="11" t="s">
        <v>2355</v>
      </c>
      <c r="AL356" s="11" t="b">
        <v>0</v>
      </c>
      <c r="AM356" s="11" t="b">
        <v>0</v>
      </c>
      <c r="AN356" s="11" t="b">
        <v>0</v>
      </c>
      <c r="AO356" s="11" t="b">
        <v>0</v>
      </c>
      <c r="AP356" s="11" t="b">
        <v>0</v>
      </c>
      <c r="AQ356" s="11" t="s">
        <v>84</v>
      </c>
      <c r="AR356" s="11" t="b">
        <v>0</v>
      </c>
      <c r="AS356" s="11" t="s">
        <v>1700</v>
      </c>
      <c r="AT356" s="11" t="s">
        <v>78</v>
      </c>
      <c r="AU356" s="11" t="s">
        <v>78</v>
      </c>
      <c r="AV356" s="12">
        <v>41649</v>
      </c>
      <c r="AW356" s="11" t="s">
        <v>85</v>
      </c>
      <c r="AX356" s="11" t="s">
        <v>86</v>
      </c>
      <c r="AY356" s="11" t="s">
        <v>87</v>
      </c>
      <c r="AZ356" s="11" t="b">
        <v>0</v>
      </c>
      <c r="BA356" s="11">
        <v>0</v>
      </c>
      <c r="BB356" s="11">
        <v>0</v>
      </c>
      <c r="BC356" s="28"/>
      <c r="BD356" s="11">
        <v>0</v>
      </c>
      <c r="BE356" s="28"/>
      <c r="BF356" s="54">
        <v>0</v>
      </c>
      <c r="BG356" s="28">
        <v>0</v>
      </c>
      <c r="BH356" s="28">
        <v>332.76</v>
      </c>
      <c r="BI356" s="28">
        <v>332.78</v>
      </c>
      <c r="BJ356" s="28">
        <v>378.34</v>
      </c>
      <c r="BK356" s="30">
        <f t="shared" si="17"/>
        <v>-1.999999999998181E-2</v>
      </c>
      <c r="BL356" s="62">
        <f t="shared" si="18"/>
        <v>-6.0103377809778251E-5</v>
      </c>
      <c r="BM356" s="28">
        <v>43.28</v>
      </c>
      <c r="BN356" s="13">
        <v>0</v>
      </c>
      <c r="BO356" s="7" t="s">
        <v>4731</v>
      </c>
      <c r="BP356" s="7" t="s">
        <v>4732</v>
      </c>
      <c r="BQ356" s="7" t="s">
        <v>4101</v>
      </c>
      <c r="BR356" s="7" t="s">
        <v>504</v>
      </c>
      <c r="BS356" s="7" t="s">
        <v>4120</v>
      </c>
      <c r="BT356" s="7" t="s">
        <v>4110</v>
      </c>
      <c r="BU356" s="7" t="s">
        <v>4733</v>
      </c>
      <c r="BV356" s="7" t="s">
        <v>4734</v>
      </c>
      <c r="BW356" s="7" t="s">
        <v>4735</v>
      </c>
      <c r="BX356" s="7" t="s">
        <v>4248</v>
      </c>
      <c r="BY356" s="7">
        <v>0</v>
      </c>
      <c r="BZ356" s="7">
        <v>0</v>
      </c>
      <c r="CA356" s="7">
        <v>0</v>
      </c>
      <c r="CB356" s="7">
        <v>0</v>
      </c>
      <c r="CC356" s="7">
        <v>0</v>
      </c>
      <c r="CD356" s="9">
        <v>0</v>
      </c>
    </row>
    <row r="357" spans="1:82" hidden="1" x14ac:dyDescent="0.25">
      <c r="A357" s="73" t="s">
        <v>233</v>
      </c>
      <c r="B357" s="7" t="s">
        <v>234</v>
      </c>
      <c r="C357" s="7" t="s">
        <v>235</v>
      </c>
      <c r="D357" s="7" t="s">
        <v>236</v>
      </c>
      <c r="E357" s="7" t="s">
        <v>236</v>
      </c>
      <c r="F357" s="7" t="s">
        <v>64</v>
      </c>
      <c r="G357" s="7" t="s">
        <v>236</v>
      </c>
      <c r="H357" s="7" t="s">
        <v>200</v>
      </c>
      <c r="I357" s="7" t="s">
        <v>237</v>
      </c>
      <c r="J357" s="7" t="s">
        <v>238</v>
      </c>
      <c r="K357" s="7">
        <v>85.59</v>
      </c>
      <c r="L357" s="7" t="s">
        <v>67</v>
      </c>
      <c r="M357" s="7" t="s">
        <v>68</v>
      </c>
      <c r="N357" s="7" t="s">
        <v>69</v>
      </c>
      <c r="O357" s="8">
        <v>42551.575914351852</v>
      </c>
      <c r="P357" s="8">
        <v>45473.575914351852</v>
      </c>
      <c r="Q357" s="7" t="s">
        <v>70</v>
      </c>
      <c r="R357" s="8">
        <v>45473</v>
      </c>
      <c r="S357" s="7" t="s">
        <v>71</v>
      </c>
      <c r="T357" s="7" t="s">
        <v>104</v>
      </c>
      <c r="U357" s="7" t="s">
        <v>73</v>
      </c>
      <c r="V357" s="7" t="s">
        <v>73</v>
      </c>
      <c r="W357" s="7" t="s">
        <v>105</v>
      </c>
      <c r="X357" s="7" t="s">
        <v>75</v>
      </c>
      <c r="Y357" s="7" t="s">
        <v>239</v>
      </c>
      <c r="Z357" s="7" t="s">
        <v>240</v>
      </c>
      <c r="AA357" s="7" t="s">
        <v>78</v>
      </c>
      <c r="AB357" s="8"/>
      <c r="AC357" s="8"/>
      <c r="AD357" s="7"/>
      <c r="AE357" s="7" t="s">
        <v>78</v>
      </c>
      <c r="AF357" s="7" t="s">
        <v>78</v>
      </c>
      <c r="AG357" s="8"/>
      <c r="AH357" s="7" t="s">
        <v>241</v>
      </c>
      <c r="AI357" s="7" t="s">
        <v>78</v>
      </c>
      <c r="AJ357" s="7" t="b">
        <v>0</v>
      </c>
      <c r="AK357" s="7" t="s">
        <v>242</v>
      </c>
      <c r="AL357" s="7" t="b">
        <v>0</v>
      </c>
      <c r="AM357" s="7" t="b">
        <v>0</v>
      </c>
      <c r="AN357" s="7" t="b">
        <v>0</v>
      </c>
      <c r="AO357" s="7" t="b">
        <v>0</v>
      </c>
      <c r="AP357" s="7" t="b">
        <v>0</v>
      </c>
      <c r="AQ357" s="7" t="s">
        <v>84</v>
      </c>
      <c r="AR357" s="7" t="b">
        <v>0</v>
      </c>
      <c r="AS357" s="7" t="s">
        <v>204</v>
      </c>
      <c r="AT357" s="7" t="s">
        <v>78</v>
      </c>
      <c r="AU357" s="7" t="s">
        <v>78</v>
      </c>
      <c r="AV357" s="8">
        <v>42522</v>
      </c>
      <c r="AW357" s="7" t="s">
        <v>85</v>
      </c>
      <c r="AX357" s="7" t="s">
        <v>86</v>
      </c>
      <c r="AY357" s="7" t="s">
        <v>87</v>
      </c>
      <c r="AZ357" s="7" t="b">
        <v>0</v>
      </c>
      <c r="BA357" s="7">
        <v>0</v>
      </c>
      <c r="BB357" s="7">
        <v>0</v>
      </c>
      <c r="BC357" s="33"/>
      <c r="BD357" s="7">
        <v>0</v>
      </c>
      <c r="BE357" s="33"/>
      <c r="BF357" s="55">
        <v>0</v>
      </c>
      <c r="BG357" s="33">
        <v>0</v>
      </c>
      <c r="BH357" s="33">
        <v>85.59</v>
      </c>
      <c r="BI357" s="33">
        <v>85.59</v>
      </c>
      <c r="BJ357" s="33">
        <v>94.65</v>
      </c>
      <c r="BK357" s="30">
        <f t="shared" si="17"/>
        <v>0</v>
      </c>
      <c r="BL357" s="62">
        <f t="shared" si="18"/>
        <v>0</v>
      </c>
      <c r="BM357" s="33">
        <v>9.41</v>
      </c>
      <c r="BN357" s="9">
        <v>0</v>
      </c>
      <c r="BO357" s="11" t="s">
        <v>5333</v>
      </c>
      <c r="BP357" s="11" t="s">
        <v>5334</v>
      </c>
      <c r="BQ357" s="11" t="s">
        <v>4101</v>
      </c>
      <c r="BR357" s="11" t="s">
        <v>5000</v>
      </c>
      <c r="BS357" s="11" t="s">
        <v>4120</v>
      </c>
      <c r="BT357" s="11" t="s">
        <v>5335</v>
      </c>
      <c r="BU357" s="11" t="s">
        <v>5336</v>
      </c>
      <c r="BV357" s="11" t="s">
        <v>4734</v>
      </c>
      <c r="BW357" s="11" t="s">
        <v>4735</v>
      </c>
      <c r="BX357" s="11" t="s">
        <v>4248</v>
      </c>
      <c r="BY357" s="11">
        <v>0</v>
      </c>
      <c r="BZ357" s="11">
        <v>0</v>
      </c>
      <c r="CA357" s="11">
        <v>0</v>
      </c>
      <c r="CB357" s="11">
        <v>0</v>
      </c>
      <c r="CC357" s="11">
        <v>0</v>
      </c>
      <c r="CD357" s="13">
        <v>0</v>
      </c>
    </row>
    <row r="358" spans="1:82" hidden="1" x14ac:dyDescent="0.25">
      <c r="A358" s="73" t="s">
        <v>1060</v>
      </c>
      <c r="B358" s="7" t="s">
        <v>234</v>
      </c>
      <c r="C358" s="7" t="s">
        <v>235</v>
      </c>
      <c r="D358" s="7" t="s">
        <v>1061</v>
      </c>
      <c r="E358" s="7" t="s">
        <v>1061</v>
      </c>
      <c r="F358" s="7" t="s">
        <v>64</v>
      </c>
      <c r="G358" s="7" t="s">
        <v>1061</v>
      </c>
      <c r="H358" s="7" t="s">
        <v>281</v>
      </c>
      <c r="I358" s="7" t="s">
        <v>237</v>
      </c>
      <c r="J358" s="7" t="s">
        <v>1022</v>
      </c>
      <c r="K358" s="7">
        <v>144.36000000000001</v>
      </c>
      <c r="L358" s="7" t="s">
        <v>67</v>
      </c>
      <c r="M358" s="7" t="s">
        <v>68</v>
      </c>
      <c r="N358" s="7" t="s">
        <v>69</v>
      </c>
      <c r="O358" s="8">
        <v>45078</v>
      </c>
      <c r="P358" s="8">
        <v>45444.379942129628</v>
      </c>
      <c r="Q358" s="7" t="s">
        <v>70</v>
      </c>
      <c r="R358" s="8">
        <v>45444</v>
      </c>
      <c r="S358" s="7" t="s">
        <v>71</v>
      </c>
      <c r="T358" s="7" t="s">
        <v>104</v>
      </c>
      <c r="U358" s="7" t="s">
        <v>73</v>
      </c>
      <c r="V358" s="7" t="s">
        <v>73</v>
      </c>
      <c r="W358" s="7" t="s">
        <v>74</v>
      </c>
      <c r="X358" s="7" t="s">
        <v>75</v>
      </c>
      <c r="Y358" s="7" t="s">
        <v>1037</v>
      </c>
      <c r="Z358" s="7" t="s">
        <v>1062</v>
      </c>
      <c r="AA358" s="7" t="s">
        <v>78</v>
      </c>
      <c r="AB358" s="8"/>
      <c r="AC358" s="8"/>
      <c r="AD358" s="7"/>
      <c r="AE358" s="7" t="s">
        <v>78</v>
      </c>
      <c r="AF358" s="7" t="s">
        <v>78</v>
      </c>
      <c r="AG358" s="8"/>
      <c r="AH358" s="7" t="s">
        <v>1063</v>
      </c>
      <c r="AI358" s="7" t="s">
        <v>78</v>
      </c>
      <c r="AJ358" s="7" t="b">
        <v>0</v>
      </c>
      <c r="AK358" s="7" t="s">
        <v>1064</v>
      </c>
      <c r="AL358" s="7" t="b">
        <v>0</v>
      </c>
      <c r="AM358" s="7" t="b">
        <v>0</v>
      </c>
      <c r="AN358" s="7" t="b">
        <v>0</v>
      </c>
      <c r="AO358" s="7" t="b">
        <v>0</v>
      </c>
      <c r="AP358" s="7" t="b">
        <v>0</v>
      </c>
      <c r="AQ358" s="7" t="s">
        <v>84</v>
      </c>
      <c r="AR358" s="7" t="b">
        <v>0</v>
      </c>
      <c r="AS358" s="7" t="s">
        <v>710</v>
      </c>
      <c r="AT358" s="7" t="s">
        <v>78</v>
      </c>
      <c r="AU358" s="7" t="s">
        <v>78</v>
      </c>
      <c r="AV358" s="8">
        <v>45064</v>
      </c>
      <c r="AW358" s="7" t="s">
        <v>85</v>
      </c>
      <c r="AX358" s="7" t="s">
        <v>86</v>
      </c>
      <c r="AY358" s="7" t="s">
        <v>87</v>
      </c>
      <c r="AZ358" s="7" t="b">
        <v>0</v>
      </c>
      <c r="BA358" s="7">
        <v>0</v>
      </c>
      <c r="BB358" s="7">
        <v>0</v>
      </c>
      <c r="BC358" s="33"/>
      <c r="BD358" s="7">
        <v>0</v>
      </c>
      <c r="BE358" s="33"/>
      <c r="BF358" s="55">
        <v>0</v>
      </c>
      <c r="BG358" s="33">
        <v>0</v>
      </c>
      <c r="BH358" s="33">
        <v>144.36000000000001</v>
      </c>
      <c r="BI358" s="33">
        <v>144.36000000000001</v>
      </c>
      <c r="BJ358" s="33">
        <v>158.52000000000001</v>
      </c>
      <c r="BK358" s="30">
        <f t="shared" si="17"/>
        <v>0</v>
      </c>
      <c r="BL358" s="62">
        <f t="shared" si="18"/>
        <v>0</v>
      </c>
      <c r="BM358" s="33">
        <v>31.76</v>
      </c>
      <c r="BN358" s="9">
        <v>0</v>
      </c>
      <c r="BO358" s="11" t="s">
        <v>6897</v>
      </c>
      <c r="BP358" s="11" t="s">
        <v>6898</v>
      </c>
      <c r="BQ358" s="11" t="s">
        <v>4101</v>
      </c>
      <c r="BR358" s="11" t="s">
        <v>504</v>
      </c>
      <c r="BS358" s="11" t="s">
        <v>4148</v>
      </c>
      <c r="BT358" s="11" t="s">
        <v>6899</v>
      </c>
      <c r="BU358" s="11" t="s">
        <v>6900</v>
      </c>
      <c r="BV358" s="11" t="s">
        <v>6901</v>
      </c>
      <c r="BW358" s="11" t="s">
        <v>6902</v>
      </c>
      <c r="BX358" s="11" t="s">
        <v>4138</v>
      </c>
      <c r="BY358" s="11">
        <v>0</v>
      </c>
      <c r="BZ358" s="11">
        <v>0</v>
      </c>
      <c r="CA358" s="11">
        <v>0</v>
      </c>
      <c r="CB358" s="11">
        <v>0</v>
      </c>
      <c r="CC358" s="11">
        <v>0</v>
      </c>
      <c r="CD358" s="13">
        <v>0</v>
      </c>
    </row>
    <row r="359" spans="1:82" hidden="1" x14ac:dyDescent="0.25">
      <c r="A359" s="72" t="s">
        <v>2020</v>
      </c>
      <c r="B359" s="11" t="s">
        <v>1395</v>
      </c>
      <c r="C359" s="11" t="s">
        <v>1396</v>
      </c>
      <c r="D359" s="11" t="s">
        <v>2021</v>
      </c>
      <c r="E359" s="11" t="s">
        <v>2021</v>
      </c>
      <c r="F359" s="11" t="s">
        <v>64</v>
      </c>
      <c r="G359" s="11" t="s">
        <v>2021</v>
      </c>
      <c r="H359" s="11" t="s">
        <v>281</v>
      </c>
      <c r="I359" s="11" t="s">
        <v>1397</v>
      </c>
      <c r="J359" s="11" t="s">
        <v>1406</v>
      </c>
      <c r="K359" s="11">
        <v>143.13</v>
      </c>
      <c r="L359" s="11" t="s">
        <v>67</v>
      </c>
      <c r="M359" s="11" t="s">
        <v>68</v>
      </c>
      <c r="N359" s="11" t="s">
        <v>69</v>
      </c>
      <c r="O359" s="12">
        <v>45077.542534722219</v>
      </c>
      <c r="P359" s="12">
        <v>45443.481921296298</v>
      </c>
      <c r="Q359" s="11" t="s">
        <v>70</v>
      </c>
      <c r="R359" s="12">
        <v>45443</v>
      </c>
      <c r="S359" s="11" t="s">
        <v>71</v>
      </c>
      <c r="T359" s="11" t="s">
        <v>104</v>
      </c>
      <c r="U359" s="11" t="s">
        <v>73</v>
      </c>
      <c r="V359" s="11" t="s">
        <v>73</v>
      </c>
      <c r="W359" s="11" t="s">
        <v>74</v>
      </c>
      <c r="X359" s="11" t="s">
        <v>106</v>
      </c>
      <c r="Y359" s="11" t="s">
        <v>1450</v>
      </c>
      <c r="Z359" s="11" t="s">
        <v>2022</v>
      </c>
      <c r="AA359" s="11" t="s">
        <v>78</v>
      </c>
      <c r="AB359" s="12"/>
      <c r="AC359" s="12"/>
      <c r="AD359" s="11"/>
      <c r="AE359" s="11" t="s">
        <v>78</v>
      </c>
      <c r="AF359" s="11" t="s">
        <v>78</v>
      </c>
      <c r="AG359" s="12"/>
      <c r="AH359" s="11" t="s">
        <v>2023</v>
      </c>
      <c r="AI359" s="11" t="s">
        <v>78</v>
      </c>
      <c r="AJ359" s="11" t="b">
        <v>0</v>
      </c>
      <c r="AK359" s="11" t="s">
        <v>2024</v>
      </c>
      <c r="AL359" s="11" t="b">
        <v>0</v>
      </c>
      <c r="AM359" s="11" t="b">
        <v>0</v>
      </c>
      <c r="AN359" s="11" t="b">
        <v>0</v>
      </c>
      <c r="AO359" s="11" t="b">
        <v>0</v>
      </c>
      <c r="AP359" s="11" t="b">
        <v>0</v>
      </c>
      <c r="AQ359" s="11" t="s">
        <v>84</v>
      </c>
      <c r="AR359" s="11" t="b">
        <v>0</v>
      </c>
      <c r="AS359" s="11" t="s">
        <v>710</v>
      </c>
      <c r="AT359" s="11" t="s">
        <v>78</v>
      </c>
      <c r="AU359" s="11" t="s">
        <v>78</v>
      </c>
      <c r="AV359" s="12">
        <v>45064</v>
      </c>
      <c r="AW359" s="11" t="s">
        <v>85</v>
      </c>
      <c r="AX359" s="11" t="s">
        <v>86</v>
      </c>
      <c r="AY359" s="11" t="s">
        <v>87</v>
      </c>
      <c r="AZ359" s="11" t="b">
        <v>0</v>
      </c>
      <c r="BA359" s="11">
        <v>0</v>
      </c>
      <c r="BB359" s="11">
        <v>0</v>
      </c>
      <c r="BC359" s="28"/>
      <c r="BD359" s="11">
        <v>0</v>
      </c>
      <c r="BE359" s="28"/>
      <c r="BF359" s="54">
        <v>0</v>
      </c>
      <c r="BG359" s="28">
        <v>0</v>
      </c>
      <c r="BH359" s="28">
        <v>143.13</v>
      </c>
      <c r="BI359" s="28">
        <v>143.13</v>
      </c>
      <c r="BJ359" s="28">
        <v>164.36</v>
      </c>
      <c r="BK359" s="30">
        <f t="shared" si="17"/>
        <v>0</v>
      </c>
      <c r="BL359" s="62">
        <f t="shared" si="18"/>
        <v>0</v>
      </c>
      <c r="BM359" s="28">
        <v>52.96</v>
      </c>
      <c r="BN359" s="13">
        <v>0</v>
      </c>
      <c r="BO359" s="11" t="s">
        <v>6908</v>
      </c>
      <c r="BP359" s="11" t="s">
        <v>6909</v>
      </c>
      <c r="BQ359" s="11" t="s">
        <v>4101</v>
      </c>
      <c r="BR359" s="11" t="s">
        <v>504</v>
      </c>
      <c r="BS359" s="11" t="s">
        <v>4148</v>
      </c>
      <c r="BT359" s="11" t="s">
        <v>4110</v>
      </c>
      <c r="BU359" s="11" t="s">
        <v>78</v>
      </c>
      <c r="BV359" s="11" t="s">
        <v>6910</v>
      </c>
      <c r="BW359" s="11" t="s">
        <v>6911</v>
      </c>
      <c r="BX359" s="11" t="s">
        <v>4181</v>
      </c>
      <c r="BY359" s="11">
        <v>0</v>
      </c>
      <c r="BZ359" s="11">
        <v>0</v>
      </c>
      <c r="CA359" s="11">
        <v>0</v>
      </c>
      <c r="CB359" s="11">
        <v>0</v>
      </c>
      <c r="CC359" s="11">
        <v>0</v>
      </c>
      <c r="CD359" s="13">
        <v>0</v>
      </c>
    </row>
    <row r="360" spans="1:82" hidden="1" x14ac:dyDescent="0.25">
      <c r="A360" s="73" t="s">
        <v>3114</v>
      </c>
      <c r="B360" s="7" t="s">
        <v>2967</v>
      </c>
      <c r="C360" s="7" t="s">
        <v>2968</v>
      </c>
      <c r="D360" s="7" t="s">
        <v>3115</v>
      </c>
      <c r="E360" s="7" t="s">
        <v>3115</v>
      </c>
      <c r="F360" s="7" t="s">
        <v>181</v>
      </c>
      <c r="G360" s="7" t="s">
        <v>3115</v>
      </c>
      <c r="H360" s="7" t="s">
        <v>2970</v>
      </c>
      <c r="I360" s="7" t="s">
        <v>3116</v>
      </c>
      <c r="J360" s="7" t="s">
        <v>2983</v>
      </c>
      <c r="K360" s="7">
        <v>617.57000000000005</v>
      </c>
      <c r="L360" s="7" t="s">
        <v>67</v>
      </c>
      <c r="M360" s="7" t="s">
        <v>68</v>
      </c>
      <c r="N360" s="7" t="s">
        <v>160</v>
      </c>
      <c r="O360" s="8">
        <v>40977.714247685188</v>
      </c>
      <c r="P360" s="8">
        <v>45360.350347222222</v>
      </c>
      <c r="Q360" s="7" t="s">
        <v>70</v>
      </c>
      <c r="R360" s="8">
        <v>45360</v>
      </c>
      <c r="S360" s="7" t="s">
        <v>71</v>
      </c>
      <c r="T360" s="7" t="s">
        <v>104</v>
      </c>
      <c r="U360" s="7" t="s">
        <v>73</v>
      </c>
      <c r="V360" s="7" t="s">
        <v>73</v>
      </c>
      <c r="W360" s="7" t="s">
        <v>92</v>
      </c>
      <c r="X360" s="7" t="s">
        <v>171</v>
      </c>
      <c r="Y360" s="7" t="s">
        <v>2972</v>
      </c>
      <c r="Z360" s="7" t="s">
        <v>3117</v>
      </c>
      <c r="AA360" s="7" t="s">
        <v>3118</v>
      </c>
      <c r="AB360" s="8"/>
      <c r="AC360" s="8"/>
      <c r="AD360" s="7"/>
      <c r="AE360" s="7" t="s">
        <v>78</v>
      </c>
      <c r="AF360" s="7" t="s">
        <v>78</v>
      </c>
      <c r="AG360" s="8"/>
      <c r="AH360" s="7" t="s">
        <v>3119</v>
      </c>
      <c r="AI360" s="7" t="s">
        <v>78</v>
      </c>
      <c r="AJ360" s="7" t="b">
        <v>0</v>
      </c>
      <c r="AK360" s="7" t="s">
        <v>3120</v>
      </c>
      <c r="AL360" s="7" t="b">
        <v>0</v>
      </c>
      <c r="AM360" s="7" t="b">
        <v>0</v>
      </c>
      <c r="AN360" s="7" t="b">
        <v>0</v>
      </c>
      <c r="AO360" s="7" t="b">
        <v>0</v>
      </c>
      <c r="AP360" s="7" t="b">
        <v>0</v>
      </c>
      <c r="AQ360" s="7" t="s">
        <v>84</v>
      </c>
      <c r="AR360" s="7" t="b">
        <v>0</v>
      </c>
      <c r="AS360" s="7" t="s">
        <v>2991</v>
      </c>
      <c r="AT360" s="7" t="s">
        <v>78</v>
      </c>
      <c r="AU360" s="7" t="s">
        <v>78</v>
      </c>
      <c r="AV360" s="8">
        <v>42080</v>
      </c>
      <c r="AW360" s="7" t="s">
        <v>85</v>
      </c>
      <c r="AX360" s="7" t="s">
        <v>86</v>
      </c>
      <c r="AY360" s="7" t="s">
        <v>87</v>
      </c>
      <c r="AZ360" s="7" t="b">
        <v>0</v>
      </c>
      <c r="BA360" s="7">
        <v>0</v>
      </c>
      <c r="BB360" s="7">
        <v>0</v>
      </c>
      <c r="BC360" s="33"/>
      <c r="BD360" s="7">
        <v>0</v>
      </c>
      <c r="BE360" s="33"/>
      <c r="BF360" s="55">
        <v>0</v>
      </c>
      <c r="BG360" s="33">
        <v>0</v>
      </c>
      <c r="BH360" s="33">
        <v>617.57000000000005</v>
      </c>
      <c r="BI360" s="33">
        <v>617.57000000000005</v>
      </c>
      <c r="BJ360" s="33">
        <v>667.91</v>
      </c>
      <c r="BK360" s="30">
        <f t="shared" si="17"/>
        <v>0</v>
      </c>
      <c r="BL360" s="62">
        <f t="shared" si="18"/>
        <v>0</v>
      </c>
      <c r="BM360" s="33">
        <v>123.51</v>
      </c>
      <c r="BN360" s="9">
        <v>0</v>
      </c>
      <c r="BO360" s="11" t="s">
        <v>5112</v>
      </c>
      <c r="BP360" s="11" t="s">
        <v>5113</v>
      </c>
      <c r="BQ360" s="11" t="s">
        <v>4393</v>
      </c>
      <c r="BR360" s="11" t="s">
        <v>5114</v>
      </c>
      <c r="BS360" s="11" t="s">
        <v>5115</v>
      </c>
      <c r="BT360" s="11" t="s">
        <v>5116</v>
      </c>
      <c r="BU360" s="11" t="s">
        <v>5117</v>
      </c>
      <c r="BV360" s="11" t="s">
        <v>5118</v>
      </c>
      <c r="BW360" s="11" t="s">
        <v>5119</v>
      </c>
      <c r="BX360" s="11" t="s">
        <v>4585</v>
      </c>
      <c r="BY360" s="11">
        <v>0</v>
      </c>
      <c r="BZ360" s="11">
        <v>0</v>
      </c>
      <c r="CA360" s="11">
        <v>0</v>
      </c>
      <c r="CB360" s="11">
        <v>0</v>
      </c>
      <c r="CC360" s="11">
        <v>0</v>
      </c>
      <c r="CD360" s="13">
        <v>0</v>
      </c>
    </row>
    <row r="361" spans="1:82" hidden="1" x14ac:dyDescent="0.25">
      <c r="A361" s="73" t="s">
        <v>957</v>
      </c>
      <c r="B361" s="7" t="s">
        <v>61</v>
      </c>
      <c r="C361" s="7" t="s">
        <v>62</v>
      </c>
      <c r="D361" s="7" t="s">
        <v>958</v>
      </c>
      <c r="E361" s="7" t="s">
        <v>958</v>
      </c>
      <c r="F361" s="7" t="s">
        <v>64</v>
      </c>
      <c r="G361" s="7"/>
      <c r="H361" s="7" t="s">
        <v>281</v>
      </c>
      <c r="I361" s="7" t="s">
        <v>66</v>
      </c>
      <c r="J361" s="7" t="s">
        <v>282</v>
      </c>
      <c r="K361" s="7">
        <v>530.09</v>
      </c>
      <c r="L361" s="7" t="s">
        <v>67</v>
      </c>
      <c r="M361" s="7" t="s">
        <v>68</v>
      </c>
      <c r="N361" s="7" t="s">
        <v>69</v>
      </c>
      <c r="O361" s="8">
        <v>45071.614189814813</v>
      </c>
      <c r="P361" s="8">
        <v>45437.484131944446</v>
      </c>
      <c r="Q361" s="7" t="s">
        <v>70</v>
      </c>
      <c r="R361" s="8">
        <v>45437</v>
      </c>
      <c r="S361" s="7" t="s">
        <v>71</v>
      </c>
      <c r="T361" s="7" t="s">
        <v>104</v>
      </c>
      <c r="U361" s="7" t="s">
        <v>73</v>
      </c>
      <c r="V361" s="7" t="s">
        <v>73</v>
      </c>
      <c r="W361" s="7" t="s">
        <v>92</v>
      </c>
      <c r="X361" s="7" t="s">
        <v>75</v>
      </c>
      <c r="Y361" s="7" t="s">
        <v>122</v>
      </c>
      <c r="Z361" s="7" t="s">
        <v>959</v>
      </c>
      <c r="AA361" s="7" t="s">
        <v>78</v>
      </c>
      <c r="AB361" s="8"/>
      <c r="AC361" s="8"/>
      <c r="AD361" s="7"/>
      <c r="AE361" s="7" t="s">
        <v>78</v>
      </c>
      <c r="AF361" s="7" t="s">
        <v>78</v>
      </c>
      <c r="AG361" s="8"/>
      <c r="AH361" s="7" t="s">
        <v>78</v>
      </c>
      <c r="AI361" s="7" t="s">
        <v>78</v>
      </c>
      <c r="AJ361" s="7" t="b">
        <v>0</v>
      </c>
      <c r="AK361" s="7" t="s">
        <v>960</v>
      </c>
      <c r="AL361" s="7" t="b">
        <v>0</v>
      </c>
      <c r="AM361" s="7" t="b">
        <v>0</v>
      </c>
      <c r="AN361" s="7" t="b">
        <v>0</v>
      </c>
      <c r="AO361" s="7" t="b">
        <v>0</v>
      </c>
      <c r="AP361" s="7" t="b">
        <v>0</v>
      </c>
      <c r="AQ361" s="7" t="s">
        <v>84</v>
      </c>
      <c r="AR361" s="7" t="b">
        <v>0</v>
      </c>
      <c r="AS361" s="7" t="s">
        <v>710</v>
      </c>
      <c r="AT361" s="7" t="s">
        <v>78</v>
      </c>
      <c r="AU361" s="7" t="s">
        <v>78</v>
      </c>
      <c r="AV361" s="8">
        <v>45083</v>
      </c>
      <c r="AW361" s="7" t="s">
        <v>85</v>
      </c>
      <c r="AX361" s="7" t="s">
        <v>86</v>
      </c>
      <c r="AY361" s="7" t="s">
        <v>87</v>
      </c>
      <c r="AZ361" s="7" t="b">
        <v>0</v>
      </c>
      <c r="BA361" s="7">
        <v>0</v>
      </c>
      <c r="BB361" s="7">
        <v>0</v>
      </c>
      <c r="BC361" s="33"/>
      <c r="BD361" s="7">
        <v>0</v>
      </c>
      <c r="BE361" s="33"/>
      <c r="BF361" s="55">
        <v>0</v>
      </c>
      <c r="BG361" s="33">
        <v>0</v>
      </c>
      <c r="BH361" s="33">
        <v>530.09</v>
      </c>
      <c r="BI361" s="33">
        <v>530.09</v>
      </c>
      <c r="BJ361" s="33">
        <v>578.63</v>
      </c>
      <c r="BK361" s="30">
        <f t="shared" si="17"/>
        <v>0</v>
      </c>
      <c r="BL361" s="62">
        <f t="shared" si="18"/>
        <v>0</v>
      </c>
      <c r="BM361" s="33">
        <v>106.02</v>
      </c>
      <c r="BN361" s="9">
        <v>0</v>
      </c>
      <c r="BO361" s="7" t="s">
        <v>6912</v>
      </c>
      <c r="BP361" s="7" t="s">
        <v>6913</v>
      </c>
      <c r="BQ361" s="7" t="s">
        <v>4101</v>
      </c>
      <c r="BR361" s="7" t="s">
        <v>504</v>
      </c>
      <c r="BS361" s="7" t="s">
        <v>4109</v>
      </c>
      <c r="BT361" s="7" t="s">
        <v>6914</v>
      </c>
      <c r="BU361" s="7" t="s">
        <v>6914</v>
      </c>
      <c r="BV361" s="7" t="s">
        <v>6915</v>
      </c>
      <c r="BW361" s="7" t="s">
        <v>6916</v>
      </c>
      <c r="BX361" s="7" t="s">
        <v>6213</v>
      </c>
      <c r="BY361" s="7">
        <v>0</v>
      </c>
      <c r="BZ361" s="7">
        <v>0</v>
      </c>
      <c r="CA361" s="7">
        <v>0</v>
      </c>
      <c r="CB361" s="7">
        <v>0</v>
      </c>
      <c r="CC361" s="7">
        <v>0</v>
      </c>
      <c r="CD361" s="9">
        <v>0</v>
      </c>
    </row>
    <row r="362" spans="1:82" hidden="1" x14ac:dyDescent="0.25">
      <c r="A362" s="72" t="s">
        <v>794</v>
      </c>
      <c r="B362" s="11" t="s">
        <v>61</v>
      </c>
      <c r="C362" s="11" t="s">
        <v>62</v>
      </c>
      <c r="D362" s="11" t="s">
        <v>795</v>
      </c>
      <c r="E362" s="11" t="s">
        <v>795</v>
      </c>
      <c r="F362" s="11" t="s">
        <v>64</v>
      </c>
      <c r="G362" s="11" t="s">
        <v>795</v>
      </c>
      <c r="H362" s="11" t="s">
        <v>281</v>
      </c>
      <c r="I362" s="11" t="s">
        <v>66</v>
      </c>
      <c r="J362" s="11" t="s">
        <v>282</v>
      </c>
      <c r="K362" s="11">
        <v>390.78</v>
      </c>
      <c r="L362" s="11" t="s">
        <v>67</v>
      </c>
      <c r="M362" s="11" t="s">
        <v>68</v>
      </c>
      <c r="N362" s="11" t="s">
        <v>69</v>
      </c>
      <c r="O362" s="12">
        <v>44927.583287037036</v>
      </c>
      <c r="P362" s="12">
        <v>45292.308263888888</v>
      </c>
      <c r="Q362" s="11" t="s">
        <v>70</v>
      </c>
      <c r="R362" s="12">
        <v>45292</v>
      </c>
      <c r="S362" s="11" t="s">
        <v>71</v>
      </c>
      <c r="T362" s="11" t="s">
        <v>104</v>
      </c>
      <c r="U362" s="11" t="s">
        <v>73</v>
      </c>
      <c r="V362" s="11" t="s">
        <v>73</v>
      </c>
      <c r="W362" s="11" t="s">
        <v>105</v>
      </c>
      <c r="X362" s="11" t="s">
        <v>75</v>
      </c>
      <c r="Y362" s="11" t="s">
        <v>122</v>
      </c>
      <c r="Z362" s="11" t="s">
        <v>796</v>
      </c>
      <c r="AA362" s="11" t="s">
        <v>78</v>
      </c>
      <c r="AB362" s="12"/>
      <c r="AC362" s="12"/>
      <c r="AD362" s="11"/>
      <c r="AE362" s="11" t="s">
        <v>78</v>
      </c>
      <c r="AF362" s="11" t="s">
        <v>78</v>
      </c>
      <c r="AG362" s="12"/>
      <c r="AH362" s="11" t="s">
        <v>797</v>
      </c>
      <c r="AI362" s="11" t="s">
        <v>78</v>
      </c>
      <c r="AJ362" s="11" t="b">
        <v>0</v>
      </c>
      <c r="AK362" s="11" t="s">
        <v>798</v>
      </c>
      <c r="AL362" s="11" t="b">
        <v>0</v>
      </c>
      <c r="AM362" s="11" t="b">
        <v>0</v>
      </c>
      <c r="AN362" s="11" t="b">
        <v>0</v>
      </c>
      <c r="AO362" s="11" t="b">
        <v>0</v>
      </c>
      <c r="AP362" s="11" t="b">
        <v>0</v>
      </c>
      <c r="AQ362" s="11" t="s">
        <v>84</v>
      </c>
      <c r="AR362" s="11" t="b">
        <v>0</v>
      </c>
      <c r="AS362" s="11" t="s">
        <v>710</v>
      </c>
      <c r="AT362" s="11" t="s">
        <v>78</v>
      </c>
      <c r="AU362" s="11" t="s">
        <v>78</v>
      </c>
      <c r="AV362" s="12">
        <v>44918</v>
      </c>
      <c r="AW362" s="11" t="s">
        <v>85</v>
      </c>
      <c r="AX362" s="11" t="s">
        <v>86</v>
      </c>
      <c r="AY362" s="11" t="s">
        <v>87</v>
      </c>
      <c r="AZ362" s="11" t="b">
        <v>0</v>
      </c>
      <c r="BA362" s="11">
        <v>0</v>
      </c>
      <c r="BB362" s="11">
        <v>0</v>
      </c>
      <c r="BC362" s="28"/>
      <c r="BD362" s="11">
        <v>0</v>
      </c>
      <c r="BE362" s="28"/>
      <c r="BF362" s="54">
        <v>0</v>
      </c>
      <c r="BG362" s="28">
        <v>0</v>
      </c>
      <c r="BH362" s="28">
        <v>390.78</v>
      </c>
      <c r="BI362" s="28">
        <v>390.78</v>
      </c>
      <c r="BJ362" s="28">
        <v>429.04</v>
      </c>
      <c r="BK362" s="30">
        <f t="shared" si="17"/>
        <v>0</v>
      </c>
      <c r="BL362" s="62">
        <f t="shared" si="18"/>
        <v>0</v>
      </c>
      <c r="BM362" s="28">
        <v>93.78</v>
      </c>
      <c r="BN362" s="13">
        <v>0</v>
      </c>
      <c r="BO362" s="11" t="s">
        <v>6756</v>
      </c>
      <c r="BP362" s="11" t="s">
        <v>6757</v>
      </c>
      <c r="BQ362" s="11" t="s">
        <v>4393</v>
      </c>
      <c r="BR362" s="11" t="s">
        <v>4879</v>
      </c>
      <c r="BS362" s="11" t="s">
        <v>4880</v>
      </c>
      <c r="BT362" s="11" t="s">
        <v>6758</v>
      </c>
      <c r="BU362" s="11" t="s">
        <v>6759</v>
      </c>
      <c r="BV362" s="11" t="s">
        <v>6760</v>
      </c>
      <c r="BW362" s="11" t="s">
        <v>6761</v>
      </c>
      <c r="BX362" s="11" t="s">
        <v>6762</v>
      </c>
      <c r="BY362" s="11">
        <v>0</v>
      </c>
      <c r="BZ362" s="11">
        <v>0</v>
      </c>
      <c r="CA362" s="11">
        <v>0</v>
      </c>
      <c r="CB362" s="11">
        <v>0</v>
      </c>
      <c r="CC362" s="11">
        <v>0</v>
      </c>
      <c r="CD362" s="13">
        <v>0</v>
      </c>
    </row>
    <row r="363" spans="1:82" hidden="1" x14ac:dyDescent="0.25">
      <c r="A363" s="73" t="s">
        <v>2438</v>
      </c>
      <c r="B363" s="7" t="s">
        <v>61</v>
      </c>
      <c r="C363" s="7" t="s">
        <v>62</v>
      </c>
      <c r="D363" s="7" t="s">
        <v>2439</v>
      </c>
      <c r="E363" s="7" t="s">
        <v>2439</v>
      </c>
      <c r="F363" s="7" t="s">
        <v>64</v>
      </c>
      <c r="G363" s="7" t="s">
        <v>2439</v>
      </c>
      <c r="H363" s="7" t="s">
        <v>2330</v>
      </c>
      <c r="I363" s="7" t="s">
        <v>66</v>
      </c>
      <c r="J363" s="7" t="s">
        <v>2342</v>
      </c>
      <c r="K363" s="7">
        <v>384.37</v>
      </c>
      <c r="L363" s="7" t="s">
        <v>67</v>
      </c>
      <c r="M363" s="7" t="s">
        <v>68</v>
      </c>
      <c r="N363" s="7" t="s">
        <v>69</v>
      </c>
      <c r="O363" s="8">
        <v>43584.351377314815</v>
      </c>
      <c r="P363" s="8">
        <v>45411.351377314815</v>
      </c>
      <c r="Q363" s="7" t="s">
        <v>70</v>
      </c>
      <c r="R363" s="8">
        <v>45411</v>
      </c>
      <c r="S363" s="7" t="s">
        <v>71</v>
      </c>
      <c r="T363" s="7" t="s">
        <v>104</v>
      </c>
      <c r="U363" s="7" t="s">
        <v>73</v>
      </c>
      <c r="V363" s="7" t="s">
        <v>73</v>
      </c>
      <c r="W363" s="7" t="s">
        <v>105</v>
      </c>
      <c r="X363" s="7" t="s">
        <v>75</v>
      </c>
      <c r="Y363" s="7" t="s">
        <v>76</v>
      </c>
      <c r="Z363" s="7" t="s">
        <v>2440</v>
      </c>
      <c r="AA363" s="7" t="s">
        <v>78</v>
      </c>
      <c r="AB363" s="8"/>
      <c r="AC363" s="8"/>
      <c r="AD363" s="7"/>
      <c r="AE363" s="7" t="s">
        <v>78</v>
      </c>
      <c r="AF363" s="7" t="s">
        <v>78</v>
      </c>
      <c r="AG363" s="8"/>
      <c r="AH363" s="7" t="s">
        <v>78</v>
      </c>
      <c r="AI363" s="7" t="s">
        <v>78</v>
      </c>
      <c r="AJ363" s="7" t="b">
        <v>0</v>
      </c>
      <c r="AK363" s="7" t="s">
        <v>2441</v>
      </c>
      <c r="AL363" s="7" t="b">
        <v>0</v>
      </c>
      <c r="AM363" s="7" t="b">
        <v>0</v>
      </c>
      <c r="AN363" s="7" t="b">
        <v>0</v>
      </c>
      <c r="AO363" s="7" t="b">
        <v>0</v>
      </c>
      <c r="AP363" s="7" t="b">
        <v>0</v>
      </c>
      <c r="AQ363" s="7" t="s">
        <v>84</v>
      </c>
      <c r="AR363" s="7" t="b">
        <v>0</v>
      </c>
      <c r="AS363" s="7" t="s">
        <v>2437</v>
      </c>
      <c r="AT363" s="7" t="s">
        <v>78</v>
      </c>
      <c r="AU363" s="7" t="s">
        <v>78</v>
      </c>
      <c r="AV363" s="8">
        <v>43607</v>
      </c>
      <c r="AW363" s="7" t="s">
        <v>85</v>
      </c>
      <c r="AX363" s="7" t="s">
        <v>86</v>
      </c>
      <c r="AY363" s="7" t="s">
        <v>87</v>
      </c>
      <c r="AZ363" s="7" t="b">
        <v>0</v>
      </c>
      <c r="BA363" s="7">
        <v>2</v>
      </c>
      <c r="BB363" s="7">
        <v>2</v>
      </c>
      <c r="BC363" s="33">
        <v>1764</v>
      </c>
      <c r="BD363" s="7">
        <v>0</v>
      </c>
      <c r="BE363" s="33"/>
      <c r="BF363" s="55">
        <v>0</v>
      </c>
      <c r="BG363" s="33">
        <v>0</v>
      </c>
      <c r="BH363" s="33">
        <v>384.37</v>
      </c>
      <c r="BI363" s="33">
        <v>384.37</v>
      </c>
      <c r="BJ363" s="33">
        <v>422.63</v>
      </c>
      <c r="BK363" s="30">
        <f t="shared" si="17"/>
        <v>0</v>
      </c>
      <c r="BL363" s="62">
        <f t="shared" si="18"/>
        <v>0</v>
      </c>
      <c r="BM363" s="33">
        <v>46.12</v>
      </c>
      <c r="BN363" s="9">
        <v>0</v>
      </c>
      <c r="BO363" s="11" t="s">
        <v>5999</v>
      </c>
      <c r="BP363" s="11" t="s">
        <v>6000</v>
      </c>
      <c r="BQ363" s="11" t="s">
        <v>6001</v>
      </c>
      <c r="BR363" s="11" t="s">
        <v>6002</v>
      </c>
      <c r="BS363" s="11" t="s">
        <v>6003</v>
      </c>
      <c r="BT363" s="11" t="s">
        <v>5517</v>
      </c>
      <c r="BU363" s="11" t="s">
        <v>6004</v>
      </c>
      <c r="BV363" s="11" t="s">
        <v>6005</v>
      </c>
      <c r="BW363" s="11" t="s">
        <v>6006</v>
      </c>
      <c r="BX363" s="11" t="s">
        <v>4417</v>
      </c>
      <c r="BY363" s="11">
        <v>0</v>
      </c>
      <c r="BZ363" s="11">
        <v>0</v>
      </c>
      <c r="CA363" s="11">
        <v>0</v>
      </c>
      <c r="CB363" s="11">
        <v>0</v>
      </c>
      <c r="CC363" s="11">
        <v>0</v>
      </c>
      <c r="CD363" s="13">
        <v>0</v>
      </c>
    </row>
    <row r="364" spans="1:82" hidden="1" x14ac:dyDescent="0.25">
      <c r="A364" s="72" t="s">
        <v>1267</v>
      </c>
      <c r="B364" s="11" t="s">
        <v>1174</v>
      </c>
      <c r="C364" s="11" t="s">
        <v>1175</v>
      </c>
      <c r="D364" s="11" t="s">
        <v>1268</v>
      </c>
      <c r="E364" s="11" t="s">
        <v>1268</v>
      </c>
      <c r="F364" s="11" t="s">
        <v>64</v>
      </c>
      <c r="G364" s="11" t="s">
        <v>1268</v>
      </c>
      <c r="H364" s="11" t="s">
        <v>281</v>
      </c>
      <c r="I364" s="11" t="s">
        <v>1176</v>
      </c>
      <c r="J364" s="11" t="s">
        <v>1177</v>
      </c>
      <c r="K364" s="11">
        <v>232</v>
      </c>
      <c r="L364" s="11" t="s">
        <v>67</v>
      </c>
      <c r="M364" s="11" t="s">
        <v>68</v>
      </c>
      <c r="N364" s="11" t="s">
        <v>69</v>
      </c>
      <c r="O364" s="12">
        <v>42767.567430555559</v>
      </c>
      <c r="P364" s="12">
        <v>45323.567430555559</v>
      </c>
      <c r="Q364" s="11" t="s">
        <v>70</v>
      </c>
      <c r="R364" s="12">
        <v>45323</v>
      </c>
      <c r="S364" s="11" t="s">
        <v>71</v>
      </c>
      <c r="T364" s="11" t="s">
        <v>104</v>
      </c>
      <c r="U364" s="11" t="s">
        <v>73</v>
      </c>
      <c r="V364" s="11" t="s">
        <v>73</v>
      </c>
      <c r="W364" s="11" t="s">
        <v>105</v>
      </c>
      <c r="X364" s="11" t="s">
        <v>106</v>
      </c>
      <c r="Y364" s="11" t="s">
        <v>1178</v>
      </c>
      <c r="Z364" s="11" t="s">
        <v>1269</v>
      </c>
      <c r="AA364" s="11" t="s">
        <v>78</v>
      </c>
      <c r="AB364" s="12"/>
      <c r="AC364" s="12"/>
      <c r="AD364" s="11"/>
      <c r="AE364" s="11" t="s">
        <v>78</v>
      </c>
      <c r="AF364" s="11" t="s">
        <v>78</v>
      </c>
      <c r="AG364" s="12"/>
      <c r="AH364" s="11" t="s">
        <v>78</v>
      </c>
      <c r="AI364" s="11" t="s">
        <v>78</v>
      </c>
      <c r="AJ364" s="11" t="b">
        <v>0</v>
      </c>
      <c r="AK364" s="11" t="s">
        <v>1270</v>
      </c>
      <c r="AL364" s="11" t="b">
        <v>0</v>
      </c>
      <c r="AM364" s="11" t="b">
        <v>0</v>
      </c>
      <c r="AN364" s="11" t="b">
        <v>0</v>
      </c>
      <c r="AO364" s="11" t="b">
        <v>0</v>
      </c>
      <c r="AP364" s="11" t="b">
        <v>0</v>
      </c>
      <c r="AQ364" s="11" t="s">
        <v>84</v>
      </c>
      <c r="AR364" s="11" t="b">
        <v>0</v>
      </c>
      <c r="AS364" s="11" t="s">
        <v>317</v>
      </c>
      <c r="AT364" s="11" t="s">
        <v>78</v>
      </c>
      <c r="AU364" s="11" t="s">
        <v>78</v>
      </c>
      <c r="AV364" s="12">
        <v>42775</v>
      </c>
      <c r="AW364" s="11" t="s">
        <v>85</v>
      </c>
      <c r="AX364" s="11" t="s">
        <v>86</v>
      </c>
      <c r="AY364" s="11" t="s">
        <v>87</v>
      </c>
      <c r="AZ364" s="11" t="b">
        <v>0</v>
      </c>
      <c r="BA364" s="11">
        <v>0</v>
      </c>
      <c r="BB364" s="11">
        <v>0</v>
      </c>
      <c r="BC364" s="28"/>
      <c r="BD364" s="11">
        <v>0</v>
      </c>
      <c r="BE364" s="28"/>
      <c r="BF364" s="54">
        <v>0</v>
      </c>
      <c r="BG364" s="28">
        <v>0</v>
      </c>
      <c r="BH364" s="28">
        <v>232</v>
      </c>
      <c r="BI364" s="28">
        <v>232</v>
      </c>
      <c r="BJ364" s="28">
        <v>235.89</v>
      </c>
      <c r="BK364" s="30">
        <f t="shared" si="17"/>
        <v>0</v>
      </c>
      <c r="BL364" s="62">
        <f t="shared" si="18"/>
        <v>0</v>
      </c>
      <c r="BM364" s="28">
        <v>46.4</v>
      </c>
      <c r="BN364" s="13">
        <v>0</v>
      </c>
      <c r="BO364" s="11" t="s">
        <v>5489</v>
      </c>
      <c r="BP364" s="11" t="s">
        <v>5490</v>
      </c>
      <c r="BQ364" s="11" t="s">
        <v>4101</v>
      </c>
      <c r="BR364" s="11" t="s">
        <v>5139</v>
      </c>
      <c r="BS364" s="11" t="s">
        <v>5140</v>
      </c>
      <c r="BT364" s="11" t="s">
        <v>4110</v>
      </c>
      <c r="BU364" s="11" t="s">
        <v>5491</v>
      </c>
      <c r="BV364" s="11" t="s">
        <v>5492</v>
      </c>
      <c r="BW364" s="11" t="s">
        <v>5493</v>
      </c>
      <c r="BX364" s="11" t="s">
        <v>4145</v>
      </c>
      <c r="BY364" s="11">
        <v>0</v>
      </c>
      <c r="BZ364" s="11">
        <v>0</v>
      </c>
      <c r="CA364" s="11">
        <v>0</v>
      </c>
      <c r="CB364" s="11">
        <v>0</v>
      </c>
      <c r="CC364" s="11">
        <v>0</v>
      </c>
      <c r="CD364" s="13">
        <v>0</v>
      </c>
    </row>
    <row r="365" spans="1:82" hidden="1" x14ac:dyDescent="0.25">
      <c r="A365" s="73" t="s">
        <v>1461</v>
      </c>
      <c r="B365" s="7" t="s">
        <v>1395</v>
      </c>
      <c r="C365" s="7" t="s">
        <v>1396</v>
      </c>
      <c r="D365" s="7" t="s">
        <v>1462</v>
      </c>
      <c r="E365" s="7" t="s">
        <v>1462</v>
      </c>
      <c r="F365" s="7" t="s">
        <v>64</v>
      </c>
      <c r="G365" s="7" t="s">
        <v>1462</v>
      </c>
      <c r="H365" s="7" t="s">
        <v>281</v>
      </c>
      <c r="I365" s="7" t="s">
        <v>1397</v>
      </c>
      <c r="J365" s="7" t="s">
        <v>1406</v>
      </c>
      <c r="K365" s="7">
        <v>241.58</v>
      </c>
      <c r="L365" s="7" t="s">
        <v>67</v>
      </c>
      <c r="M365" s="7" t="s">
        <v>68</v>
      </c>
      <c r="N365" s="7" t="s">
        <v>69</v>
      </c>
      <c r="O365" s="8">
        <v>41627.616597222222</v>
      </c>
      <c r="P365" s="8">
        <v>45279.616597222222</v>
      </c>
      <c r="Q365" s="7" t="s">
        <v>70</v>
      </c>
      <c r="R365" s="8">
        <v>45279</v>
      </c>
      <c r="S365" s="7" t="s">
        <v>71</v>
      </c>
      <c r="T365" s="7" t="s">
        <v>104</v>
      </c>
      <c r="U365" s="7" t="s">
        <v>73</v>
      </c>
      <c r="V365" s="7" t="s">
        <v>73</v>
      </c>
      <c r="W365" s="7" t="s">
        <v>433</v>
      </c>
      <c r="X365" s="7" t="s">
        <v>106</v>
      </c>
      <c r="Y365" s="7" t="s">
        <v>1463</v>
      </c>
      <c r="Z365" s="7" t="s">
        <v>1464</v>
      </c>
      <c r="AA365" s="7" t="s">
        <v>78</v>
      </c>
      <c r="AB365" s="8"/>
      <c r="AC365" s="8"/>
      <c r="AD365" s="7"/>
      <c r="AE365" s="7" t="s">
        <v>78</v>
      </c>
      <c r="AF365" s="7" t="s">
        <v>78</v>
      </c>
      <c r="AG365" s="8"/>
      <c r="AH365" s="7" t="s">
        <v>1465</v>
      </c>
      <c r="AI365" s="7" t="s">
        <v>78</v>
      </c>
      <c r="AJ365" s="7" t="b">
        <v>0</v>
      </c>
      <c r="AK365" s="7" t="s">
        <v>1466</v>
      </c>
      <c r="AL365" s="7" t="b">
        <v>0</v>
      </c>
      <c r="AM365" s="7" t="b">
        <v>0</v>
      </c>
      <c r="AN365" s="7" t="b">
        <v>0</v>
      </c>
      <c r="AO365" s="7" t="b">
        <v>0</v>
      </c>
      <c r="AP365" s="7" t="b">
        <v>0</v>
      </c>
      <c r="AQ365" s="7" t="s">
        <v>84</v>
      </c>
      <c r="AR365" s="7" t="b">
        <v>0</v>
      </c>
      <c r="AS365" s="7" t="s">
        <v>1167</v>
      </c>
      <c r="AT365" s="7" t="s">
        <v>78</v>
      </c>
      <c r="AU365" s="7" t="s">
        <v>78</v>
      </c>
      <c r="AV365" s="8">
        <v>41653</v>
      </c>
      <c r="AW365" s="7" t="s">
        <v>85</v>
      </c>
      <c r="AX365" s="7" t="s">
        <v>86</v>
      </c>
      <c r="AY365" s="7" t="s">
        <v>87</v>
      </c>
      <c r="AZ365" s="7" t="b">
        <v>0</v>
      </c>
      <c r="BA365" s="7">
        <v>0</v>
      </c>
      <c r="BB365" s="7">
        <v>0</v>
      </c>
      <c r="BC365" s="33"/>
      <c r="BD365" s="7">
        <v>0</v>
      </c>
      <c r="BE365" s="33"/>
      <c r="BF365" s="55">
        <v>0</v>
      </c>
      <c r="BG365" s="33">
        <v>0</v>
      </c>
      <c r="BH365" s="33">
        <v>241.58</v>
      </c>
      <c r="BI365" s="33">
        <v>241.58</v>
      </c>
      <c r="BJ365" s="33">
        <v>276.10000000000002</v>
      </c>
      <c r="BK365" s="30">
        <f t="shared" si="17"/>
        <v>0</v>
      </c>
      <c r="BL365" s="62">
        <f t="shared" si="18"/>
        <v>0</v>
      </c>
      <c r="BM365" s="33">
        <v>66.44</v>
      </c>
      <c r="BN365" s="9">
        <v>0</v>
      </c>
      <c r="BO365" s="11" t="s">
        <v>4776</v>
      </c>
      <c r="BP365" s="11" t="s">
        <v>4777</v>
      </c>
      <c r="BQ365" s="11" t="s">
        <v>4101</v>
      </c>
      <c r="BR365" s="11" t="s">
        <v>504</v>
      </c>
      <c r="BS365" s="11" t="s">
        <v>4148</v>
      </c>
      <c r="BT365" s="11" t="s">
        <v>4110</v>
      </c>
      <c r="BU365" s="11" t="s">
        <v>4110</v>
      </c>
      <c r="BV365" s="11" t="s">
        <v>4778</v>
      </c>
      <c r="BW365" s="11" t="s">
        <v>4779</v>
      </c>
      <c r="BX365" s="11" t="s">
        <v>4145</v>
      </c>
      <c r="BY365" s="11">
        <v>0</v>
      </c>
      <c r="BZ365" s="11">
        <v>0</v>
      </c>
      <c r="CA365" s="11">
        <v>0</v>
      </c>
      <c r="CB365" s="11">
        <v>0</v>
      </c>
      <c r="CC365" s="11">
        <v>0</v>
      </c>
      <c r="CD365" s="13">
        <v>0</v>
      </c>
    </row>
    <row r="366" spans="1:82" hidden="1" x14ac:dyDescent="0.25">
      <c r="A366" s="73" t="s">
        <v>1506</v>
      </c>
      <c r="B366" s="7" t="s">
        <v>1395</v>
      </c>
      <c r="C366" s="7" t="s">
        <v>1396</v>
      </c>
      <c r="D366" s="7" t="s">
        <v>1462</v>
      </c>
      <c r="E366" s="7" t="s">
        <v>1462</v>
      </c>
      <c r="F366" s="7" t="s">
        <v>64</v>
      </c>
      <c r="G366" s="7" t="s">
        <v>1462</v>
      </c>
      <c r="H366" s="7" t="s">
        <v>281</v>
      </c>
      <c r="I366" s="7" t="s">
        <v>1397</v>
      </c>
      <c r="J366" s="7" t="s">
        <v>1406</v>
      </c>
      <c r="K366" s="7">
        <v>156.19999999999999</v>
      </c>
      <c r="L366" s="7" t="s">
        <v>67</v>
      </c>
      <c r="M366" s="7" t="s">
        <v>68</v>
      </c>
      <c r="N366" s="7" t="s">
        <v>69</v>
      </c>
      <c r="O366" s="8">
        <v>41906.640833333331</v>
      </c>
      <c r="P366" s="8">
        <v>45559.640833333331</v>
      </c>
      <c r="Q366" s="7" t="s">
        <v>70</v>
      </c>
      <c r="R366" s="8">
        <v>45559</v>
      </c>
      <c r="S366" s="7" t="s">
        <v>71</v>
      </c>
      <c r="T366" s="7" t="s">
        <v>104</v>
      </c>
      <c r="U366" s="7" t="s">
        <v>73</v>
      </c>
      <c r="V366" s="7" t="s">
        <v>73</v>
      </c>
      <c r="W366" s="7" t="s">
        <v>74</v>
      </c>
      <c r="X366" s="7" t="s">
        <v>106</v>
      </c>
      <c r="Y366" s="7" t="s">
        <v>1485</v>
      </c>
      <c r="Z366" s="7" t="s">
        <v>1507</v>
      </c>
      <c r="AA366" s="7" t="s">
        <v>78</v>
      </c>
      <c r="AB366" s="8"/>
      <c r="AC366" s="8"/>
      <c r="AD366" s="7"/>
      <c r="AE366" s="7" t="s">
        <v>78</v>
      </c>
      <c r="AF366" s="7" t="s">
        <v>78</v>
      </c>
      <c r="AG366" s="8"/>
      <c r="AH366" s="7" t="s">
        <v>78</v>
      </c>
      <c r="AI366" s="7" t="s">
        <v>78</v>
      </c>
      <c r="AJ366" s="7" t="b">
        <v>0</v>
      </c>
      <c r="AK366" s="7" t="s">
        <v>1508</v>
      </c>
      <c r="AL366" s="7" t="b">
        <v>0</v>
      </c>
      <c r="AM366" s="7" t="b">
        <v>0</v>
      </c>
      <c r="AN366" s="7" t="b">
        <v>0</v>
      </c>
      <c r="AO366" s="7" t="b">
        <v>0</v>
      </c>
      <c r="AP366" s="7" t="b">
        <v>0</v>
      </c>
      <c r="AQ366" s="7" t="s">
        <v>84</v>
      </c>
      <c r="AR366" s="7" t="b">
        <v>0</v>
      </c>
      <c r="AS366" s="7" t="s">
        <v>317</v>
      </c>
      <c r="AT366" s="7" t="s">
        <v>78</v>
      </c>
      <c r="AU366" s="7" t="s">
        <v>78</v>
      </c>
      <c r="AV366" s="8">
        <v>41913</v>
      </c>
      <c r="AW366" s="7" t="s">
        <v>85</v>
      </c>
      <c r="AX366" s="7" t="s">
        <v>86</v>
      </c>
      <c r="AY366" s="7" t="s">
        <v>87</v>
      </c>
      <c r="AZ366" s="7" t="b">
        <v>0</v>
      </c>
      <c r="BA366" s="7">
        <v>1</v>
      </c>
      <c r="BB366" s="7">
        <v>1</v>
      </c>
      <c r="BC366" s="33">
        <v>125.81</v>
      </c>
      <c r="BD366" s="7">
        <v>0</v>
      </c>
      <c r="BE366" s="33"/>
      <c r="BF366" s="55">
        <v>0</v>
      </c>
      <c r="BG366" s="33">
        <v>0</v>
      </c>
      <c r="BH366" s="33">
        <v>156.19999999999999</v>
      </c>
      <c r="BI366" s="33">
        <v>140.71</v>
      </c>
      <c r="BJ366" s="33">
        <v>159.06</v>
      </c>
      <c r="BK366" s="30">
        <f t="shared" si="17"/>
        <v>15.489999999999981</v>
      </c>
      <c r="BL366" s="62">
        <f t="shared" si="18"/>
        <v>9.9167733674775813E-2</v>
      </c>
      <c r="BM366" s="33">
        <v>38.700000000000003</v>
      </c>
      <c r="BN366" s="9">
        <v>0</v>
      </c>
      <c r="BO366" s="11" t="s">
        <v>4776</v>
      </c>
      <c r="BP366" s="11" t="s">
        <v>4777</v>
      </c>
      <c r="BQ366" s="11" t="s">
        <v>4101</v>
      </c>
      <c r="BR366" s="11" t="s">
        <v>504</v>
      </c>
      <c r="BS366" s="11" t="s">
        <v>4148</v>
      </c>
      <c r="BT366" s="11" t="s">
        <v>4110</v>
      </c>
      <c r="BU366" s="11" t="s">
        <v>4110</v>
      </c>
      <c r="BV366" s="11" t="s">
        <v>4778</v>
      </c>
      <c r="BW366" s="11" t="s">
        <v>4779</v>
      </c>
      <c r="BX366" s="11" t="s">
        <v>4145</v>
      </c>
      <c r="BY366" s="11">
        <v>0</v>
      </c>
      <c r="BZ366" s="11">
        <v>0</v>
      </c>
      <c r="CA366" s="11">
        <v>0</v>
      </c>
      <c r="CB366" s="11">
        <v>0</v>
      </c>
      <c r="CC366" s="11">
        <v>0</v>
      </c>
      <c r="CD366" s="13">
        <v>0</v>
      </c>
    </row>
    <row r="367" spans="1:82" hidden="1" x14ac:dyDescent="0.25">
      <c r="A367" s="72" t="s">
        <v>2015</v>
      </c>
      <c r="B367" s="11" t="s">
        <v>1395</v>
      </c>
      <c r="C367" s="11" t="s">
        <v>1396</v>
      </c>
      <c r="D367" s="11" t="s">
        <v>422</v>
      </c>
      <c r="E367" s="11" t="s">
        <v>422</v>
      </c>
      <c r="F367" s="11" t="s">
        <v>64</v>
      </c>
      <c r="G367" s="11" t="s">
        <v>422</v>
      </c>
      <c r="H367" s="11" t="s">
        <v>281</v>
      </c>
      <c r="I367" s="11" t="s">
        <v>1397</v>
      </c>
      <c r="J367" s="11" t="s">
        <v>1406</v>
      </c>
      <c r="K367" s="11">
        <v>163.12</v>
      </c>
      <c r="L367" s="11" t="s">
        <v>67</v>
      </c>
      <c r="M367" s="11" t="s">
        <v>68</v>
      </c>
      <c r="N367" s="11" t="s">
        <v>69</v>
      </c>
      <c r="O367" s="12">
        <v>45066.628657407404</v>
      </c>
      <c r="P367" s="12">
        <v>45432.301018518519</v>
      </c>
      <c r="Q367" s="11" t="s">
        <v>70</v>
      </c>
      <c r="R367" s="12">
        <v>45432</v>
      </c>
      <c r="S367" s="11" t="s">
        <v>71</v>
      </c>
      <c r="T367" s="11" t="s">
        <v>104</v>
      </c>
      <c r="U367" s="11" t="s">
        <v>73</v>
      </c>
      <c r="V367" s="11" t="s">
        <v>73</v>
      </c>
      <c r="W367" s="11" t="s">
        <v>135</v>
      </c>
      <c r="X367" s="11" t="s">
        <v>106</v>
      </c>
      <c r="Y367" s="11" t="s">
        <v>1398</v>
      </c>
      <c r="Z367" s="11" t="s">
        <v>2016</v>
      </c>
      <c r="AA367" s="11" t="s">
        <v>2017</v>
      </c>
      <c r="AB367" s="12"/>
      <c r="AC367" s="12"/>
      <c r="AD367" s="11"/>
      <c r="AE367" s="11" t="s">
        <v>78</v>
      </c>
      <c r="AF367" s="11" t="s">
        <v>78</v>
      </c>
      <c r="AG367" s="12"/>
      <c r="AH367" s="11" t="s">
        <v>2018</v>
      </c>
      <c r="AI367" s="11" t="s">
        <v>78</v>
      </c>
      <c r="AJ367" s="11" t="b">
        <v>0</v>
      </c>
      <c r="AK367" s="11" t="s">
        <v>2019</v>
      </c>
      <c r="AL367" s="11" t="b">
        <v>0</v>
      </c>
      <c r="AM367" s="11" t="b">
        <v>0</v>
      </c>
      <c r="AN367" s="11" t="b">
        <v>0</v>
      </c>
      <c r="AO367" s="11" t="b">
        <v>0</v>
      </c>
      <c r="AP367" s="11" t="b">
        <v>0</v>
      </c>
      <c r="AQ367" s="11" t="s">
        <v>84</v>
      </c>
      <c r="AR367" s="11" t="b">
        <v>0</v>
      </c>
      <c r="AS367" s="11" t="s">
        <v>710</v>
      </c>
      <c r="AT367" s="11" t="s">
        <v>78</v>
      </c>
      <c r="AU367" s="11" t="s">
        <v>78</v>
      </c>
      <c r="AV367" s="12">
        <v>45048</v>
      </c>
      <c r="AW367" s="11" t="s">
        <v>85</v>
      </c>
      <c r="AX367" s="11" t="s">
        <v>86</v>
      </c>
      <c r="AY367" s="11" t="s">
        <v>87</v>
      </c>
      <c r="AZ367" s="11" t="b">
        <v>0</v>
      </c>
      <c r="BA367" s="11">
        <v>0</v>
      </c>
      <c r="BB367" s="11">
        <v>0</v>
      </c>
      <c r="BC367" s="28"/>
      <c r="BD367" s="11">
        <v>0</v>
      </c>
      <c r="BE367" s="28"/>
      <c r="BF367" s="54">
        <v>0</v>
      </c>
      <c r="BG367" s="28">
        <v>0</v>
      </c>
      <c r="BH367" s="28">
        <v>163.12</v>
      </c>
      <c r="BI367" s="28">
        <v>163.12</v>
      </c>
      <c r="BJ367" s="28">
        <v>191.14</v>
      </c>
      <c r="BK367" s="30">
        <f t="shared" si="17"/>
        <v>0</v>
      </c>
      <c r="BL367" s="62">
        <f t="shared" si="18"/>
        <v>0</v>
      </c>
      <c r="BM367" s="28">
        <v>60.35</v>
      </c>
      <c r="BN367" s="13">
        <v>0</v>
      </c>
      <c r="BO367" s="7" t="s">
        <v>6879</v>
      </c>
      <c r="BP367" s="7" t="s">
        <v>6880</v>
      </c>
      <c r="BQ367" s="7" t="s">
        <v>4101</v>
      </c>
      <c r="BR367" s="7" t="s">
        <v>504</v>
      </c>
      <c r="BS367" s="7" t="s">
        <v>4148</v>
      </c>
      <c r="BT367" s="7" t="s">
        <v>6881</v>
      </c>
      <c r="BU367" s="7" t="s">
        <v>6882</v>
      </c>
      <c r="BV367" s="7" t="s">
        <v>4778</v>
      </c>
      <c r="BW367" s="7" t="s">
        <v>4779</v>
      </c>
      <c r="BX367" s="7" t="s">
        <v>4145</v>
      </c>
      <c r="BY367" s="7">
        <v>0</v>
      </c>
      <c r="BZ367" s="7">
        <v>0</v>
      </c>
      <c r="CA367" s="7">
        <v>0</v>
      </c>
      <c r="CB367" s="7">
        <v>0</v>
      </c>
      <c r="CC367" s="7">
        <v>0</v>
      </c>
      <c r="CD367" s="9">
        <v>0</v>
      </c>
    </row>
    <row r="368" spans="1:82" hidden="1" x14ac:dyDescent="0.25">
      <c r="A368" s="73" t="s">
        <v>1226</v>
      </c>
      <c r="B368" s="7" t="s">
        <v>1174</v>
      </c>
      <c r="C368" s="7" t="s">
        <v>1175</v>
      </c>
      <c r="D368" s="7" t="s">
        <v>362</v>
      </c>
      <c r="E368" s="7" t="s">
        <v>362</v>
      </c>
      <c r="F368" s="7" t="s">
        <v>64</v>
      </c>
      <c r="G368" s="7" t="s">
        <v>362</v>
      </c>
      <c r="H368" s="7" t="s">
        <v>281</v>
      </c>
      <c r="I368" s="7" t="s">
        <v>1176</v>
      </c>
      <c r="J368" s="7" t="s">
        <v>1177</v>
      </c>
      <c r="K368" s="7">
        <v>312.08</v>
      </c>
      <c r="L368" s="7" t="s">
        <v>67</v>
      </c>
      <c r="M368" s="7" t="s">
        <v>68</v>
      </c>
      <c r="N368" s="7" t="s">
        <v>69</v>
      </c>
      <c r="O368" s="8">
        <v>41662.711365740739</v>
      </c>
      <c r="P368" s="8">
        <v>45314.711365740739</v>
      </c>
      <c r="Q368" s="7" t="s">
        <v>70</v>
      </c>
      <c r="R368" s="8">
        <v>45314</v>
      </c>
      <c r="S368" s="7" t="s">
        <v>71</v>
      </c>
      <c r="T368" s="7" t="s">
        <v>1223</v>
      </c>
      <c r="U368" s="7" t="s">
        <v>73</v>
      </c>
      <c r="V368" s="7" t="s">
        <v>73</v>
      </c>
      <c r="W368" s="7" t="s">
        <v>74</v>
      </c>
      <c r="X368" s="7" t="s">
        <v>106</v>
      </c>
      <c r="Y368" s="7" t="s">
        <v>1178</v>
      </c>
      <c r="Z368" s="7" t="s">
        <v>1224</v>
      </c>
      <c r="AA368" s="7" t="s">
        <v>78</v>
      </c>
      <c r="AB368" s="8"/>
      <c r="AC368" s="8"/>
      <c r="AD368" s="7"/>
      <c r="AE368" s="7" t="s">
        <v>78</v>
      </c>
      <c r="AF368" s="7" t="s">
        <v>78</v>
      </c>
      <c r="AG368" s="8"/>
      <c r="AH368" s="7" t="s">
        <v>78</v>
      </c>
      <c r="AI368" s="7" t="s">
        <v>78</v>
      </c>
      <c r="AJ368" s="7" t="b">
        <v>0</v>
      </c>
      <c r="AK368" s="7" t="s">
        <v>1227</v>
      </c>
      <c r="AL368" s="7" t="b">
        <v>0</v>
      </c>
      <c r="AM368" s="7" t="b">
        <v>0</v>
      </c>
      <c r="AN368" s="7" t="b">
        <v>0</v>
      </c>
      <c r="AO368" s="7" t="b">
        <v>0</v>
      </c>
      <c r="AP368" s="7" t="b">
        <v>0</v>
      </c>
      <c r="AQ368" s="7" t="s">
        <v>84</v>
      </c>
      <c r="AR368" s="7" t="b">
        <v>0</v>
      </c>
      <c r="AS368" s="7" t="s">
        <v>1210</v>
      </c>
      <c r="AT368" s="7" t="s">
        <v>78</v>
      </c>
      <c r="AU368" s="7" t="s">
        <v>78</v>
      </c>
      <c r="AV368" s="8">
        <v>41668</v>
      </c>
      <c r="AW368" s="7" t="s">
        <v>85</v>
      </c>
      <c r="AX368" s="7" t="s">
        <v>86</v>
      </c>
      <c r="AY368" s="7" t="s">
        <v>87</v>
      </c>
      <c r="AZ368" s="7" t="b">
        <v>0</v>
      </c>
      <c r="BA368" s="7">
        <v>0</v>
      </c>
      <c r="BB368" s="7">
        <v>0</v>
      </c>
      <c r="BC368" s="33"/>
      <c r="BD368" s="7">
        <v>0</v>
      </c>
      <c r="BE368" s="33"/>
      <c r="BF368" s="55">
        <v>0</v>
      </c>
      <c r="BG368" s="33">
        <v>0</v>
      </c>
      <c r="BH368" s="33">
        <v>312.08</v>
      </c>
      <c r="BI368" s="33">
        <v>306.08999999999997</v>
      </c>
      <c r="BJ368" s="33">
        <v>311.89</v>
      </c>
      <c r="BK368" s="30">
        <f t="shared" si="17"/>
        <v>5.9900000000000091</v>
      </c>
      <c r="BL368" s="62">
        <f t="shared" si="18"/>
        <v>1.9193796462445557E-2</v>
      </c>
      <c r="BM368" s="33">
        <v>61.21</v>
      </c>
      <c r="BN368" s="9">
        <v>0</v>
      </c>
      <c r="BO368" s="7" t="s">
        <v>4803</v>
      </c>
      <c r="BP368" s="7" t="s">
        <v>4804</v>
      </c>
      <c r="BQ368" s="7" t="s">
        <v>4101</v>
      </c>
      <c r="BR368" s="7" t="s">
        <v>504</v>
      </c>
      <c r="BS368" s="7" t="s">
        <v>4120</v>
      </c>
      <c r="BT368" s="7" t="s">
        <v>4110</v>
      </c>
      <c r="BU368" s="7" t="s">
        <v>4805</v>
      </c>
      <c r="BV368" s="7" t="s">
        <v>4806</v>
      </c>
      <c r="BW368" s="7" t="s">
        <v>4807</v>
      </c>
      <c r="BX368" s="7" t="s">
        <v>4138</v>
      </c>
      <c r="BY368" s="7">
        <v>0</v>
      </c>
      <c r="BZ368" s="7">
        <v>0</v>
      </c>
      <c r="CA368" s="7">
        <v>0</v>
      </c>
      <c r="CB368" s="7">
        <v>0</v>
      </c>
      <c r="CC368" s="7">
        <v>0</v>
      </c>
      <c r="CD368" s="9">
        <v>0</v>
      </c>
    </row>
    <row r="369" spans="1:82" hidden="1" x14ac:dyDescent="0.25">
      <c r="A369" s="72" t="s">
        <v>3628</v>
      </c>
      <c r="B369" s="11" t="s">
        <v>1395</v>
      </c>
      <c r="C369" s="11" t="s">
        <v>1396</v>
      </c>
      <c r="D369" s="11" t="s">
        <v>3595</v>
      </c>
      <c r="E369" s="11" t="s">
        <v>3595</v>
      </c>
      <c r="F369" s="11" t="s">
        <v>64</v>
      </c>
      <c r="G369" s="11" t="s">
        <v>3595</v>
      </c>
      <c r="H369" s="11" t="s">
        <v>281</v>
      </c>
      <c r="I369" s="11" t="s">
        <v>1397</v>
      </c>
      <c r="J369" s="11" t="s">
        <v>1406</v>
      </c>
      <c r="K369" s="11">
        <v>239.77</v>
      </c>
      <c r="L369" s="11" t="s">
        <v>67</v>
      </c>
      <c r="M369" s="11" t="s">
        <v>3402</v>
      </c>
      <c r="N369" s="11" t="s">
        <v>69</v>
      </c>
      <c r="O369" s="12">
        <v>41416</v>
      </c>
      <c r="P369" s="12">
        <v>45434.359039351853</v>
      </c>
      <c r="Q369" s="11" t="s">
        <v>70</v>
      </c>
      <c r="R369" s="12">
        <v>45434</v>
      </c>
      <c r="S369" s="11" t="s">
        <v>71</v>
      </c>
      <c r="T369" s="11" t="s">
        <v>104</v>
      </c>
      <c r="U369" s="11" t="s">
        <v>3387</v>
      </c>
      <c r="V369" s="11" t="s">
        <v>3387</v>
      </c>
      <c r="W369" s="11" t="s">
        <v>287</v>
      </c>
      <c r="X369" s="11" t="s">
        <v>106</v>
      </c>
      <c r="Y369" s="11" t="s">
        <v>1398</v>
      </c>
      <c r="Z369" s="11" t="s">
        <v>3629</v>
      </c>
      <c r="AA369" s="11" t="s">
        <v>78</v>
      </c>
      <c r="AB369" s="12"/>
      <c r="AC369" s="12"/>
      <c r="AD369" s="11"/>
      <c r="AE369" s="11" t="s">
        <v>78</v>
      </c>
      <c r="AF369" s="11" t="s">
        <v>78</v>
      </c>
      <c r="AG369" s="12"/>
      <c r="AH369" s="11" t="s">
        <v>3630</v>
      </c>
      <c r="AI369" s="11" t="s">
        <v>78</v>
      </c>
      <c r="AJ369" s="11" t="b">
        <v>0</v>
      </c>
      <c r="AK369" s="11" t="s">
        <v>3955</v>
      </c>
      <c r="AL369" s="11" t="b">
        <v>0</v>
      </c>
      <c r="AM369" s="11" t="b">
        <v>0</v>
      </c>
      <c r="AN369" s="11" t="b">
        <v>0</v>
      </c>
      <c r="AO369" s="11" t="b">
        <v>0</v>
      </c>
      <c r="AP369" s="11" t="b">
        <v>0</v>
      </c>
      <c r="AQ369" s="11" t="s">
        <v>84</v>
      </c>
      <c r="AR369" s="11" t="b">
        <v>0</v>
      </c>
      <c r="AS369" s="11" t="s">
        <v>1167</v>
      </c>
      <c r="AT369" s="11" t="s">
        <v>78</v>
      </c>
      <c r="AU369" s="11" t="s">
        <v>78</v>
      </c>
      <c r="AV369" s="12">
        <v>41424</v>
      </c>
      <c r="AW369" s="11" t="s">
        <v>85</v>
      </c>
      <c r="AX369" s="11" t="s">
        <v>86</v>
      </c>
      <c r="AY369" s="11" t="s">
        <v>87</v>
      </c>
      <c r="AZ369" s="11" t="b">
        <v>0</v>
      </c>
      <c r="BA369" s="11">
        <v>2</v>
      </c>
      <c r="BB369" s="11">
        <v>2</v>
      </c>
      <c r="BC369" s="28">
        <v>430.72</v>
      </c>
      <c r="BD369" s="11">
        <v>0</v>
      </c>
      <c r="BE369" s="28"/>
      <c r="BF369" s="54">
        <v>0</v>
      </c>
      <c r="BG369" s="28">
        <v>0</v>
      </c>
      <c r="BH369" s="28">
        <v>239.77</v>
      </c>
      <c r="BI369" s="28">
        <v>239.77</v>
      </c>
      <c r="BJ369" s="28">
        <v>277.49</v>
      </c>
      <c r="BK369" s="30">
        <f t="shared" si="17"/>
        <v>0</v>
      </c>
      <c r="BL369" s="62">
        <f t="shared" si="18"/>
        <v>0</v>
      </c>
      <c r="BM369" s="28">
        <v>65.91</v>
      </c>
      <c r="BN369" s="13">
        <v>0</v>
      </c>
      <c r="BO369" s="11" t="s">
        <v>4571</v>
      </c>
      <c r="BP369" s="11" t="s">
        <v>4572</v>
      </c>
      <c r="BQ369" s="11" t="s">
        <v>4101</v>
      </c>
      <c r="BR369" s="11" t="s">
        <v>504</v>
      </c>
      <c r="BS369" s="11" t="s">
        <v>4148</v>
      </c>
      <c r="BT369" s="11" t="s">
        <v>4573</v>
      </c>
      <c r="BU369" s="11" t="s">
        <v>4574</v>
      </c>
      <c r="BV369" s="11" t="s">
        <v>4575</v>
      </c>
      <c r="BW369" s="11" t="s">
        <v>4576</v>
      </c>
      <c r="BX369" s="11" t="s">
        <v>4181</v>
      </c>
      <c r="BY369" s="11">
        <v>0</v>
      </c>
      <c r="BZ369" s="11">
        <v>0</v>
      </c>
      <c r="CA369" s="11">
        <v>0</v>
      </c>
      <c r="CB369" s="11">
        <v>0</v>
      </c>
      <c r="CC369" s="11">
        <v>0</v>
      </c>
      <c r="CD369" s="13">
        <v>0</v>
      </c>
    </row>
    <row r="370" spans="1:82" hidden="1" x14ac:dyDescent="0.25">
      <c r="A370" s="73" t="s">
        <v>3903</v>
      </c>
      <c r="B370" s="7" t="s">
        <v>1299</v>
      </c>
      <c r="C370" s="7" t="s">
        <v>1300</v>
      </c>
      <c r="D370" s="7" t="s">
        <v>3595</v>
      </c>
      <c r="E370" s="7" t="s">
        <v>3595</v>
      </c>
      <c r="F370" s="7" t="s">
        <v>64</v>
      </c>
      <c r="G370" s="7" t="s">
        <v>3595</v>
      </c>
      <c r="H370" s="7" t="s">
        <v>281</v>
      </c>
      <c r="I370" s="7" t="s">
        <v>1303</v>
      </c>
      <c r="J370" s="7" t="s">
        <v>1326</v>
      </c>
      <c r="K370" s="7">
        <v>899.76</v>
      </c>
      <c r="L370" s="7" t="s">
        <v>67</v>
      </c>
      <c r="M370" s="7" t="s">
        <v>3402</v>
      </c>
      <c r="N370" s="7" t="s">
        <v>69</v>
      </c>
      <c r="O370" s="8">
        <v>41724.61923611111</v>
      </c>
      <c r="P370" s="8">
        <v>50490.61923611111</v>
      </c>
      <c r="Q370" s="7" t="s">
        <v>1312</v>
      </c>
      <c r="R370" s="8">
        <v>45256</v>
      </c>
      <c r="S370" s="7" t="s">
        <v>91</v>
      </c>
      <c r="T370" s="7" t="s">
        <v>514</v>
      </c>
      <c r="U370" s="7" t="s">
        <v>3387</v>
      </c>
      <c r="V370" s="7" t="s">
        <v>3387</v>
      </c>
      <c r="W370" s="7" t="s">
        <v>74</v>
      </c>
      <c r="X370" s="7" t="s">
        <v>106</v>
      </c>
      <c r="Y370" s="7" t="s">
        <v>1314</v>
      </c>
      <c r="Z370" s="7" t="s">
        <v>3904</v>
      </c>
      <c r="AA370" s="7" t="s">
        <v>78</v>
      </c>
      <c r="AB370" s="8"/>
      <c r="AC370" s="8"/>
      <c r="AD370" s="7"/>
      <c r="AE370" s="7" t="s">
        <v>78</v>
      </c>
      <c r="AF370" s="7" t="s">
        <v>78</v>
      </c>
      <c r="AG370" s="8"/>
      <c r="AH370" s="7" t="s">
        <v>3905</v>
      </c>
      <c r="AI370" s="7" t="s">
        <v>78</v>
      </c>
      <c r="AJ370" s="7" t="b">
        <v>0</v>
      </c>
      <c r="AK370" s="7" t="s">
        <v>3966</v>
      </c>
      <c r="AL370" s="7" t="b">
        <v>0</v>
      </c>
      <c r="AM370" s="7" t="b">
        <v>0</v>
      </c>
      <c r="AN370" s="7" t="b">
        <v>0</v>
      </c>
      <c r="AO370" s="7" t="b">
        <v>0</v>
      </c>
      <c r="AP370" s="7" t="b">
        <v>0</v>
      </c>
      <c r="AQ370" s="7" t="s">
        <v>96</v>
      </c>
      <c r="AR370" s="7" t="b">
        <v>0</v>
      </c>
      <c r="AS370" s="7" t="s">
        <v>1167</v>
      </c>
      <c r="AT370" s="7" t="s">
        <v>1244</v>
      </c>
      <c r="AU370" s="7" t="s">
        <v>78</v>
      </c>
      <c r="AV370" s="8">
        <v>41745</v>
      </c>
      <c r="AW370" s="7" t="s">
        <v>85</v>
      </c>
      <c r="AX370" s="7" t="s">
        <v>86</v>
      </c>
      <c r="AY370" s="7" t="s">
        <v>87</v>
      </c>
      <c r="AZ370" s="7" t="b">
        <v>0</v>
      </c>
      <c r="BA370" s="7">
        <v>0</v>
      </c>
      <c r="BB370" s="7">
        <v>0</v>
      </c>
      <c r="BC370" s="33"/>
      <c r="BD370" s="7">
        <v>0</v>
      </c>
      <c r="BE370" s="33"/>
      <c r="BF370" s="55">
        <v>0</v>
      </c>
      <c r="BG370" s="33">
        <v>0</v>
      </c>
      <c r="BH370" s="33">
        <v>899.76</v>
      </c>
      <c r="BI370" s="33">
        <v>886.68</v>
      </c>
      <c r="BJ370" s="33">
        <v>886.68</v>
      </c>
      <c r="BK370" s="30">
        <f t="shared" si="17"/>
        <v>13.080000000000041</v>
      </c>
      <c r="BL370" s="62">
        <f t="shared" si="18"/>
        <v>1.4537209922646085E-2</v>
      </c>
      <c r="BM370" s="33">
        <v>0.01</v>
      </c>
      <c r="BN370" s="9">
        <v>0</v>
      </c>
      <c r="BO370" s="7" t="s">
        <v>4571</v>
      </c>
      <c r="BP370" s="7" t="s">
        <v>4572</v>
      </c>
      <c r="BQ370" s="7" t="s">
        <v>4101</v>
      </c>
      <c r="BR370" s="7" t="s">
        <v>504</v>
      </c>
      <c r="BS370" s="7" t="s">
        <v>4148</v>
      </c>
      <c r="BT370" s="7" t="s">
        <v>4573</v>
      </c>
      <c r="BU370" s="7" t="s">
        <v>4574</v>
      </c>
      <c r="BV370" s="7" t="s">
        <v>4575</v>
      </c>
      <c r="BW370" s="7" t="s">
        <v>4576</v>
      </c>
      <c r="BX370" s="7" t="s">
        <v>4181</v>
      </c>
      <c r="BY370" s="7">
        <v>0</v>
      </c>
      <c r="BZ370" s="7">
        <v>0</v>
      </c>
      <c r="CA370" s="7">
        <v>0</v>
      </c>
      <c r="CB370" s="7">
        <v>0</v>
      </c>
      <c r="CC370" s="7">
        <v>0</v>
      </c>
      <c r="CD370" s="9">
        <v>0</v>
      </c>
    </row>
    <row r="371" spans="1:82" hidden="1" x14ac:dyDescent="0.25">
      <c r="A371" s="72" t="s">
        <v>3594</v>
      </c>
      <c r="B371" s="11" t="s">
        <v>1174</v>
      </c>
      <c r="C371" s="11" t="s">
        <v>1175</v>
      </c>
      <c r="D371" s="11" t="s">
        <v>3595</v>
      </c>
      <c r="E371" s="11" t="s">
        <v>3595</v>
      </c>
      <c r="F371" s="11" t="s">
        <v>64</v>
      </c>
      <c r="G371" s="11" t="s">
        <v>3595</v>
      </c>
      <c r="H371" s="11" t="s">
        <v>336</v>
      </c>
      <c r="I371" s="11" t="s">
        <v>1176</v>
      </c>
      <c r="J371" s="11"/>
      <c r="K371" s="11">
        <v>375.2</v>
      </c>
      <c r="L371" s="11" t="s">
        <v>67</v>
      </c>
      <c r="M371" s="11" t="s">
        <v>3402</v>
      </c>
      <c r="N371" s="11" t="s">
        <v>69</v>
      </c>
      <c r="O371" s="12">
        <v>43524.40966435185</v>
      </c>
      <c r="P371" s="12">
        <v>45323</v>
      </c>
      <c r="Q371" s="11" t="s">
        <v>70</v>
      </c>
      <c r="R371" s="12">
        <v>45323</v>
      </c>
      <c r="S371" s="11" t="s">
        <v>91</v>
      </c>
      <c r="T371" s="11" t="s">
        <v>72</v>
      </c>
      <c r="U371" s="11" t="s">
        <v>3387</v>
      </c>
      <c r="V371" s="11" t="s">
        <v>3387</v>
      </c>
      <c r="W371" s="11" t="s">
        <v>74</v>
      </c>
      <c r="X371" s="11" t="s">
        <v>106</v>
      </c>
      <c r="Y371" s="11" t="s">
        <v>1178</v>
      </c>
      <c r="Z371" s="11" t="s">
        <v>3596</v>
      </c>
      <c r="AA371" s="11" t="s">
        <v>78</v>
      </c>
      <c r="AB371" s="12"/>
      <c r="AC371" s="12"/>
      <c r="AD371" s="11"/>
      <c r="AE371" s="11" t="s">
        <v>78</v>
      </c>
      <c r="AF371" s="11" t="s">
        <v>78</v>
      </c>
      <c r="AG371" s="12"/>
      <c r="AH371" s="11" t="s">
        <v>3597</v>
      </c>
      <c r="AI371" s="11" t="s">
        <v>78</v>
      </c>
      <c r="AJ371" s="11" t="b">
        <v>0</v>
      </c>
      <c r="AK371" s="11" t="s">
        <v>4020</v>
      </c>
      <c r="AL371" s="11" t="b">
        <v>0</v>
      </c>
      <c r="AM371" s="11" t="b">
        <v>0</v>
      </c>
      <c r="AN371" s="11" t="b">
        <v>0</v>
      </c>
      <c r="AO371" s="11" t="b">
        <v>0</v>
      </c>
      <c r="AP371" s="11" t="b">
        <v>0</v>
      </c>
      <c r="AQ371" s="11" t="s">
        <v>96</v>
      </c>
      <c r="AR371" s="11" t="b">
        <v>0</v>
      </c>
      <c r="AS371" s="11" t="s">
        <v>670</v>
      </c>
      <c r="AT371" s="11" t="s">
        <v>78</v>
      </c>
      <c r="AU371" s="11" t="s">
        <v>78</v>
      </c>
      <c r="AV371" s="12">
        <v>43544</v>
      </c>
      <c r="AW371" s="11" t="s">
        <v>85</v>
      </c>
      <c r="AX371" s="11" t="s">
        <v>86</v>
      </c>
      <c r="AY371" s="11" t="s">
        <v>87</v>
      </c>
      <c r="AZ371" s="11" t="b">
        <v>0</v>
      </c>
      <c r="BA371" s="11">
        <v>0</v>
      </c>
      <c r="BB371" s="11">
        <v>0</v>
      </c>
      <c r="BC371" s="28"/>
      <c r="BD371" s="11">
        <v>0</v>
      </c>
      <c r="BE371" s="28"/>
      <c r="BF371" s="54">
        <v>0</v>
      </c>
      <c r="BG371" s="28">
        <v>0</v>
      </c>
      <c r="BH371" s="28">
        <v>375.2</v>
      </c>
      <c r="BI371" s="28">
        <v>375.2</v>
      </c>
      <c r="BJ371" s="28">
        <v>385.48</v>
      </c>
      <c r="BK371" s="30">
        <f t="shared" si="17"/>
        <v>0</v>
      </c>
      <c r="BL371" s="62">
        <f t="shared" si="18"/>
        <v>0</v>
      </c>
      <c r="BM371" s="28">
        <v>75.040000000000006</v>
      </c>
      <c r="BN371" s="13">
        <v>0</v>
      </c>
      <c r="BO371" s="7" t="s">
        <v>4571</v>
      </c>
      <c r="BP371" s="7" t="s">
        <v>4572</v>
      </c>
      <c r="BQ371" s="7" t="s">
        <v>4101</v>
      </c>
      <c r="BR371" s="7" t="s">
        <v>504</v>
      </c>
      <c r="BS371" s="7" t="s">
        <v>4148</v>
      </c>
      <c r="BT371" s="7" t="s">
        <v>4573</v>
      </c>
      <c r="BU371" s="7" t="s">
        <v>4574</v>
      </c>
      <c r="BV371" s="7" t="s">
        <v>4575</v>
      </c>
      <c r="BW371" s="7" t="s">
        <v>4576</v>
      </c>
      <c r="BX371" s="7" t="s">
        <v>4181</v>
      </c>
      <c r="BY371" s="7">
        <v>0</v>
      </c>
      <c r="BZ371" s="7">
        <v>0</v>
      </c>
      <c r="CA371" s="7">
        <v>0</v>
      </c>
      <c r="CB371" s="7">
        <v>0</v>
      </c>
      <c r="CC371" s="7">
        <v>0</v>
      </c>
      <c r="CD371" s="9">
        <v>0</v>
      </c>
    </row>
    <row r="372" spans="1:82" hidden="1" x14ac:dyDescent="0.25">
      <c r="A372" s="73" t="s">
        <v>3782</v>
      </c>
      <c r="B372" s="7" t="s">
        <v>234</v>
      </c>
      <c r="C372" s="7" t="s">
        <v>235</v>
      </c>
      <c r="D372" s="7" t="s">
        <v>3595</v>
      </c>
      <c r="E372" s="7" t="s">
        <v>3595</v>
      </c>
      <c r="F372" s="7" t="s">
        <v>64</v>
      </c>
      <c r="G372" s="7" t="s">
        <v>3595</v>
      </c>
      <c r="H372" s="7" t="s">
        <v>281</v>
      </c>
      <c r="I372" s="7" t="s">
        <v>237</v>
      </c>
      <c r="J372" s="7" t="s">
        <v>1022</v>
      </c>
      <c r="K372" s="7">
        <v>117.59</v>
      </c>
      <c r="L372" s="7" t="s">
        <v>67</v>
      </c>
      <c r="M372" s="7" t="s">
        <v>3402</v>
      </c>
      <c r="N372" s="7" t="s">
        <v>69</v>
      </c>
      <c r="O372" s="8">
        <v>44989.451458333337</v>
      </c>
      <c r="P372" s="8">
        <v>45355.604953703703</v>
      </c>
      <c r="Q372" s="7" t="s">
        <v>70</v>
      </c>
      <c r="R372" s="8">
        <v>45355</v>
      </c>
      <c r="S372" s="7" t="s">
        <v>71</v>
      </c>
      <c r="T372" s="7" t="s">
        <v>104</v>
      </c>
      <c r="U372" s="7" t="s">
        <v>3387</v>
      </c>
      <c r="V372" s="7" t="s">
        <v>3387</v>
      </c>
      <c r="W372" s="7" t="s">
        <v>74</v>
      </c>
      <c r="X372" s="7" t="s">
        <v>75</v>
      </c>
      <c r="Y372" s="7" t="s">
        <v>1044</v>
      </c>
      <c r="Z372" s="7" t="s">
        <v>3783</v>
      </c>
      <c r="AA372" s="7" t="s">
        <v>78</v>
      </c>
      <c r="AB372" s="8"/>
      <c r="AC372" s="8"/>
      <c r="AD372" s="7"/>
      <c r="AE372" s="7" t="s">
        <v>78</v>
      </c>
      <c r="AF372" s="7" t="s">
        <v>78</v>
      </c>
      <c r="AG372" s="8"/>
      <c r="AH372" s="7" t="s">
        <v>3784</v>
      </c>
      <c r="AI372" s="7" t="s">
        <v>78</v>
      </c>
      <c r="AJ372" s="7" t="b">
        <v>0</v>
      </c>
      <c r="AK372" s="7" t="s">
        <v>4077</v>
      </c>
      <c r="AL372" s="7" t="b">
        <v>0</v>
      </c>
      <c r="AM372" s="7" t="b">
        <v>0</v>
      </c>
      <c r="AN372" s="7" t="b">
        <v>0</v>
      </c>
      <c r="AO372" s="7" t="b">
        <v>0</v>
      </c>
      <c r="AP372" s="7" t="b">
        <v>0</v>
      </c>
      <c r="AQ372" s="7" t="s">
        <v>84</v>
      </c>
      <c r="AR372" s="7" t="b">
        <v>0</v>
      </c>
      <c r="AS372" s="7" t="s">
        <v>710</v>
      </c>
      <c r="AT372" s="7" t="s">
        <v>78</v>
      </c>
      <c r="AU372" s="7" t="s">
        <v>78</v>
      </c>
      <c r="AV372" s="8">
        <v>44960</v>
      </c>
      <c r="AW372" s="7" t="s">
        <v>85</v>
      </c>
      <c r="AX372" s="7" t="s">
        <v>86</v>
      </c>
      <c r="AY372" s="7" t="s">
        <v>87</v>
      </c>
      <c r="AZ372" s="7" t="b">
        <v>0</v>
      </c>
      <c r="BA372" s="7">
        <v>0</v>
      </c>
      <c r="BB372" s="7">
        <v>0</v>
      </c>
      <c r="BC372" s="33"/>
      <c r="BD372" s="7">
        <v>0</v>
      </c>
      <c r="BE372" s="33"/>
      <c r="BF372" s="55">
        <v>0</v>
      </c>
      <c r="BG372" s="33">
        <v>0</v>
      </c>
      <c r="BH372" s="33">
        <v>117.59</v>
      </c>
      <c r="BI372" s="33">
        <v>117.59</v>
      </c>
      <c r="BJ372" s="33">
        <v>129.33000000000001</v>
      </c>
      <c r="BK372" s="30">
        <f t="shared" si="17"/>
        <v>0</v>
      </c>
      <c r="BL372" s="62">
        <f t="shared" si="18"/>
        <v>0</v>
      </c>
      <c r="BM372" s="33">
        <v>25.87</v>
      </c>
      <c r="BN372" s="9">
        <v>0</v>
      </c>
      <c r="BO372" s="11" t="s">
        <v>4571</v>
      </c>
      <c r="BP372" s="11" t="s">
        <v>4572</v>
      </c>
      <c r="BQ372" s="11" t="s">
        <v>4101</v>
      </c>
      <c r="BR372" s="11" t="s">
        <v>504</v>
      </c>
      <c r="BS372" s="11" t="s">
        <v>4148</v>
      </c>
      <c r="BT372" s="11" t="s">
        <v>4573</v>
      </c>
      <c r="BU372" s="11" t="s">
        <v>4574</v>
      </c>
      <c r="BV372" s="11" t="s">
        <v>4575</v>
      </c>
      <c r="BW372" s="11" t="s">
        <v>4576</v>
      </c>
      <c r="BX372" s="11" t="s">
        <v>4181</v>
      </c>
      <c r="BY372" s="11">
        <v>0</v>
      </c>
      <c r="BZ372" s="11">
        <v>0</v>
      </c>
      <c r="CA372" s="11">
        <v>0</v>
      </c>
      <c r="CB372" s="11">
        <v>0</v>
      </c>
      <c r="CC372" s="11">
        <v>0</v>
      </c>
      <c r="CD372" s="13">
        <v>0</v>
      </c>
    </row>
    <row r="373" spans="1:82" hidden="1" x14ac:dyDescent="0.25">
      <c r="A373" s="72" t="s">
        <v>589</v>
      </c>
      <c r="B373" s="11" t="s">
        <v>61</v>
      </c>
      <c r="C373" s="11" t="s">
        <v>62</v>
      </c>
      <c r="D373" s="11" t="s">
        <v>590</v>
      </c>
      <c r="E373" s="11" t="s">
        <v>590</v>
      </c>
      <c r="F373" s="11" t="s">
        <v>64</v>
      </c>
      <c r="G373" s="11" t="s">
        <v>590</v>
      </c>
      <c r="H373" s="11" t="s">
        <v>121</v>
      </c>
      <c r="I373" s="11" t="s">
        <v>66</v>
      </c>
      <c r="J373" s="11" t="s">
        <v>486</v>
      </c>
      <c r="K373" s="11">
        <v>251.7</v>
      </c>
      <c r="L373" s="11" t="s">
        <v>67</v>
      </c>
      <c r="M373" s="11" t="s">
        <v>68</v>
      </c>
      <c r="N373" s="11" t="s">
        <v>69</v>
      </c>
      <c r="O373" s="12">
        <v>44004.488842592589</v>
      </c>
      <c r="P373" s="12">
        <v>45465.493472222224</v>
      </c>
      <c r="Q373" s="11" t="s">
        <v>70</v>
      </c>
      <c r="R373" s="12">
        <v>45465</v>
      </c>
      <c r="S373" s="11" t="s">
        <v>71</v>
      </c>
      <c r="T373" s="11" t="s">
        <v>104</v>
      </c>
      <c r="U373" s="11" t="s">
        <v>73</v>
      </c>
      <c r="V373" s="11" t="s">
        <v>73</v>
      </c>
      <c r="W373" s="11" t="s">
        <v>92</v>
      </c>
      <c r="X373" s="11" t="s">
        <v>75</v>
      </c>
      <c r="Y373" s="11" t="s">
        <v>76</v>
      </c>
      <c r="Z373" s="11" t="s">
        <v>591</v>
      </c>
      <c r="AA373" s="11" t="s">
        <v>78</v>
      </c>
      <c r="AB373" s="12"/>
      <c r="AC373" s="12"/>
      <c r="AD373" s="11"/>
      <c r="AE373" s="11" t="s">
        <v>78</v>
      </c>
      <c r="AF373" s="11" t="s">
        <v>78</v>
      </c>
      <c r="AG373" s="12"/>
      <c r="AH373" s="11" t="s">
        <v>592</v>
      </c>
      <c r="AI373" s="11" t="s">
        <v>78</v>
      </c>
      <c r="AJ373" s="11" t="b">
        <v>0</v>
      </c>
      <c r="AK373" s="11" t="s">
        <v>593</v>
      </c>
      <c r="AL373" s="11" t="b">
        <v>0</v>
      </c>
      <c r="AM373" s="11" t="b">
        <v>0</v>
      </c>
      <c r="AN373" s="11" t="b">
        <v>0</v>
      </c>
      <c r="AO373" s="11" t="b">
        <v>0</v>
      </c>
      <c r="AP373" s="11" t="b">
        <v>0</v>
      </c>
      <c r="AQ373" s="11" t="s">
        <v>84</v>
      </c>
      <c r="AR373" s="11" t="b">
        <v>0</v>
      </c>
      <c r="AS373" s="11" t="s">
        <v>487</v>
      </c>
      <c r="AT373" s="11" t="s">
        <v>78</v>
      </c>
      <c r="AU373" s="11" t="s">
        <v>78</v>
      </c>
      <c r="AV373" s="12">
        <v>43977</v>
      </c>
      <c r="AW373" s="11" t="s">
        <v>85</v>
      </c>
      <c r="AX373" s="11" t="s">
        <v>86</v>
      </c>
      <c r="AY373" s="11" t="s">
        <v>87</v>
      </c>
      <c r="AZ373" s="11" t="b">
        <v>0</v>
      </c>
      <c r="BA373" s="11">
        <v>0</v>
      </c>
      <c r="BB373" s="11">
        <v>0</v>
      </c>
      <c r="BC373" s="28"/>
      <c r="BD373" s="11">
        <v>0</v>
      </c>
      <c r="BE373" s="28"/>
      <c r="BF373" s="54">
        <v>0</v>
      </c>
      <c r="BG373" s="28">
        <v>0</v>
      </c>
      <c r="BH373" s="28">
        <v>251.7</v>
      </c>
      <c r="BI373" s="28">
        <v>251.7</v>
      </c>
      <c r="BJ373" s="28">
        <v>276.32</v>
      </c>
      <c r="BK373" s="30">
        <f t="shared" si="17"/>
        <v>0</v>
      </c>
      <c r="BL373" s="62">
        <f t="shared" si="18"/>
        <v>0</v>
      </c>
      <c r="BM373" s="28">
        <v>32.72</v>
      </c>
      <c r="BN373" s="13">
        <v>0</v>
      </c>
      <c r="BO373" s="11" t="s">
        <v>6224</v>
      </c>
      <c r="BP373" s="11" t="s">
        <v>6225</v>
      </c>
      <c r="BQ373" s="11" t="s">
        <v>4101</v>
      </c>
      <c r="BR373" s="11" t="s">
        <v>4215</v>
      </c>
      <c r="BS373" s="11" t="s">
        <v>4216</v>
      </c>
      <c r="BT373" s="11" t="s">
        <v>6226</v>
      </c>
      <c r="BU373" s="11" t="s">
        <v>6227</v>
      </c>
      <c r="BV373" s="11" t="s">
        <v>6228</v>
      </c>
      <c r="BW373" s="11" t="s">
        <v>6229</v>
      </c>
      <c r="BX373" s="11" t="s">
        <v>4130</v>
      </c>
      <c r="BY373" s="11">
        <v>0</v>
      </c>
      <c r="BZ373" s="11">
        <v>0</v>
      </c>
      <c r="CA373" s="11">
        <v>0</v>
      </c>
      <c r="CB373" s="11">
        <v>0</v>
      </c>
      <c r="CC373" s="11">
        <v>0</v>
      </c>
      <c r="CD373" s="13">
        <v>0</v>
      </c>
    </row>
    <row r="374" spans="1:82" hidden="1" x14ac:dyDescent="0.25">
      <c r="A374" s="72" t="s">
        <v>1298</v>
      </c>
      <c r="B374" s="11" t="s">
        <v>1299</v>
      </c>
      <c r="C374" s="11" t="s">
        <v>1300</v>
      </c>
      <c r="D374" s="11" t="s">
        <v>1301</v>
      </c>
      <c r="E374" s="11" t="s">
        <v>1302</v>
      </c>
      <c r="F374" s="11" t="s">
        <v>64</v>
      </c>
      <c r="G374" s="11" t="s">
        <v>1302</v>
      </c>
      <c r="H374" s="11" t="s">
        <v>281</v>
      </c>
      <c r="I374" s="11" t="s">
        <v>1303</v>
      </c>
      <c r="J374" s="11"/>
      <c r="K374" s="11">
        <v>1330.62</v>
      </c>
      <c r="L374" s="11" t="s">
        <v>67</v>
      </c>
      <c r="M374" s="11" t="s">
        <v>68</v>
      </c>
      <c r="N374" s="11" t="s">
        <v>69</v>
      </c>
      <c r="O374" s="12">
        <v>35251</v>
      </c>
      <c r="P374" s="12">
        <v>46939</v>
      </c>
      <c r="Q374" s="11" t="s">
        <v>70</v>
      </c>
      <c r="R374" s="12">
        <v>45235</v>
      </c>
      <c r="S374" s="11" t="s">
        <v>71</v>
      </c>
      <c r="T374" s="11" t="s">
        <v>1304</v>
      </c>
      <c r="U374" s="11" t="s">
        <v>73</v>
      </c>
      <c r="V374" s="11" t="s">
        <v>73</v>
      </c>
      <c r="W374" s="11" t="s">
        <v>74</v>
      </c>
      <c r="X374" s="11" t="s">
        <v>106</v>
      </c>
      <c r="Y374" s="11" t="s">
        <v>1305</v>
      </c>
      <c r="Z374" s="11" t="s">
        <v>1306</v>
      </c>
      <c r="AA374" s="11" t="s">
        <v>78</v>
      </c>
      <c r="AB374" s="12"/>
      <c r="AC374" s="12"/>
      <c r="AD374" s="11"/>
      <c r="AE374" s="11" t="s">
        <v>78</v>
      </c>
      <c r="AF374" s="11" t="s">
        <v>78</v>
      </c>
      <c r="AG374" s="12"/>
      <c r="AH374" s="11" t="s">
        <v>78</v>
      </c>
      <c r="AI374" s="11" t="s">
        <v>78</v>
      </c>
      <c r="AJ374" s="11" t="b">
        <v>1</v>
      </c>
      <c r="AK374" s="11" t="s">
        <v>1307</v>
      </c>
      <c r="AL374" s="11" t="b">
        <v>0</v>
      </c>
      <c r="AM374" s="11" t="b">
        <v>0</v>
      </c>
      <c r="AN374" s="11" t="b">
        <v>0</v>
      </c>
      <c r="AO374" s="11" t="b">
        <v>0</v>
      </c>
      <c r="AP374" s="11" t="b">
        <v>0</v>
      </c>
      <c r="AQ374" s="11" t="s">
        <v>84</v>
      </c>
      <c r="AR374" s="11" t="b">
        <v>0</v>
      </c>
      <c r="AS374" s="11" t="s">
        <v>78</v>
      </c>
      <c r="AT374" s="11" t="s">
        <v>78</v>
      </c>
      <c r="AU374" s="11" t="s">
        <v>78</v>
      </c>
      <c r="AV374" s="12">
        <v>35835</v>
      </c>
      <c r="AW374" s="11" t="s">
        <v>85</v>
      </c>
      <c r="AX374" s="11" t="s">
        <v>86</v>
      </c>
      <c r="AY374" s="11" t="s">
        <v>87</v>
      </c>
      <c r="AZ374" s="11" t="b">
        <v>0</v>
      </c>
      <c r="BA374" s="11">
        <v>1</v>
      </c>
      <c r="BB374" s="11">
        <v>0</v>
      </c>
      <c r="BC374" s="28">
        <v>0</v>
      </c>
      <c r="BD374" s="11">
        <v>0</v>
      </c>
      <c r="BE374" s="28"/>
      <c r="BF374" s="54">
        <v>0</v>
      </c>
      <c r="BG374" s="28">
        <v>0</v>
      </c>
      <c r="BH374" s="28">
        <v>1330.62</v>
      </c>
      <c r="BI374" s="28">
        <v>1288.3800000000001</v>
      </c>
      <c r="BJ374" s="28">
        <v>1288.3800000000001</v>
      </c>
      <c r="BK374" s="30">
        <f t="shared" si="17"/>
        <v>42.239999999999782</v>
      </c>
      <c r="BL374" s="62">
        <f t="shared" si="18"/>
        <v>3.1744600261532058E-2</v>
      </c>
      <c r="BM374" s="28">
        <v>64.42</v>
      </c>
      <c r="BN374" s="13">
        <v>0</v>
      </c>
      <c r="BO374" s="7" t="s">
        <v>4124</v>
      </c>
      <c r="BP374" s="7" t="s">
        <v>4125</v>
      </c>
      <c r="BQ374" s="7" t="s">
        <v>4101</v>
      </c>
      <c r="BR374" s="7" t="s">
        <v>504</v>
      </c>
      <c r="BS374" s="7" t="s">
        <v>4126</v>
      </c>
      <c r="BT374" s="7" t="s">
        <v>4110</v>
      </c>
      <c r="BU374" s="7" t="s">
        <v>4127</v>
      </c>
      <c r="BV374" s="7" t="s">
        <v>4128</v>
      </c>
      <c r="BW374" s="7" t="s">
        <v>4129</v>
      </c>
      <c r="BX374" s="7" t="s">
        <v>4130</v>
      </c>
      <c r="BY374" s="7">
        <v>0</v>
      </c>
      <c r="BZ374" s="7">
        <v>0</v>
      </c>
      <c r="CA374" s="7">
        <v>0</v>
      </c>
      <c r="CB374" s="7">
        <v>0</v>
      </c>
      <c r="CC374" s="7">
        <v>0</v>
      </c>
      <c r="CD374" s="9">
        <v>0</v>
      </c>
    </row>
    <row r="375" spans="1:82" hidden="1" x14ac:dyDescent="0.25">
      <c r="A375" s="72" t="s">
        <v>661</v>
      </c>
      <c r="B375" s="11" t="s">
        <v>61</v>
      </c>
      <c r="C375" s="11" t="s">
        <v>62</v>
      </c>
      <c r="D375" s="11" t="s">
        <v>662</v>
      </c>
      <c r="E375" s="11" t="s">
        <v>662</v>
      </c>
      <c r="F375" s="11" t="s">
        <v>64</v>
      </c>
      <c r="G375" s="11"/>
      <c r="H375" s="11" t="s">
        <v>336</v>
      </c>
      <c r="I375" s="11" t="s">
        <v>66</v>
      </c>
      <c r="J375" s="11"/>
      <c r="K375" s="11">
        <v>271.51</v>
      </c>
      <c r="L375" s="11" t="s">
        <v>67</v>
      </c>
      <c r="M375" s="11" t="s">
        <v>68</v>
      </c>
      <c r="N375" s="11" t="s">
        <v>69</v>
      </c>
      <c r="O375" s="12">
        <v>44273.556064814817</v>
      </c>
      <c r="P375" s="12">
        <v>45369.556064814817</v>
      </c>
      <c r="Q375" s="11" t="s">
        <v>70</v>
      </c>
      <c r="R375" s="12">
        <v>45369</v>
      </c>
      <c r="S375" s="11" t="s">
        <v>71</v>
      </c>
      <c r="T375" s="11" t="s">
        <v>104</v>
      </c>
      <c r="U375" s="11" t="s">
        <v>73</v>
      </c>
      <c r="V375" s="11" t="s">
        <v>73</v>
      </c>
      <c r="W375" s="11" t="s">
        <v>74</v>
      </c>
      <c r="X375" s="11" t="s">
        <v>75</v>
      </c>
      <c r="Y375" s="11" t="s">
        <v>122</v>
      </c>
      <c r="Z375" s="11" t="s">
        <v>663</v>
      </c>
      <c r="AA375" s="11" t="s">
        <v>78</v>
      </c>
      <c r="AB375" s="12"/>
      <c r="AC375" s="12"/>
      <c r="AD375" s="11"/>
      <c r="AE375" s="11" t="s">
        <v>78</v>
      </c>
      <c r="AF375" s="11" t="s">
        <v>78</v>
      </c>
      <c r="AG375" s="12"/>
      <c r="AH375" s="11" t="s">
        <v>78</v>
      </c>
      <c r="AI375" s="11" t="s">
        <v>78</v>
      </c>
      <c r="AJ375" s="11" t="b">
        <v>0</v>
      </c>
      <c r="AK375" s="11" t="s">
        <v>664</v>
      </c>
      <c r="AL375" s="11" t="b">
        <v>0</v>
      </c>
      <c r="AM375" s="11" t="b">
        <v>0</v>
      </c>
      <c r="AN375" s="11" t="b">
        <v>0</v>
      </c>
      <c r="AO375" s="11" t="b">
        <v>0</v>
      </c>
      <c r="AP375" s="11" t="b">
        <v>0</v>
      </c>
      <c r="AQ375" s="11" t="s">
        <v>84</v>
      </c>
      <c r="AR375" s="11" t="b">
        <v>0</v>
      </c>
      <c r="AS375" s="11" t="s">
        <v>78</v>
      </c>
      <c r="AT375" s="11" t="s">
        <v>78</v>
      </c>
      <c r="AU375" s="11" t="s">
        <v>78</v>
      </c>
      <c r="AV375" s="12">
        <v>44285</v>
      </c>
      <c r="AW375" s="11" t="s">
        <v>85</v>
      </c>
      <c r="AX375" s="11" t="s">
        <v>86</v>
      </c>
      <c r="AY375" s="11" t="s">
        <v>87</v>
      </c>
      <c r="AZ375" s="11" t="b">
        <v>0</v>
      </c>
      <c r="BA375" s="11">
        <v>1</v>
      </c>
      <c r="BB375" s="11">
        <v>1</v>
      </c>
      <c r="BC375" s="28">
        <v>500</v>
      </c>
      <c r="BD375" s="11">
        <v>1</v>
      </c>
      <c r="BE375" s="28">
        <v>500</v>
      </c>
      <c r="BF375" s="54">
        <v>1</v>
      </c>
      <c r="BG375" s="28">
        <v>500</v>
      </c>
      <c r="BH375" s="28">
        <v>271.51</v>
      </c>
      <c r="BI375" s="28">
        <v>271.51</v>
      </c>
      <c r="BJ375" s="28">
        <v>297.23</v>
      </c>
      <c r="BK375" s="30">
        <f t="shared" si="17"/>
        <v>0</v>
      </c>
      <c r="BL375" s="62">
        <f t="shared" si="18"/>
        <v>0</v>
      </c>
      <c r="BM375" s="28">
        <v>27.15</v>
      </c>
      <c r="BN375" s="13">
        <v>0</v>
      </c>
      <c r="BO375" s="11" t="s">
        <v>6409</v>
      </c>
      <c r="BP375" s="11" t="s">
        <v>6410</v>
      </c>
      <c r="BQ375" s="11" t="s">
        <v>4101</v>
      </c>
      <c r="BR375" s="11" t="s">
        <v>504</v>
      </c>
      <c r="BS375" s="11" t="s">
        <v>4187</v>
      </c>
      <c r="BT375" s="11" t="s">
        <v>4330</v>
      </c>
      <c r="BU375" s="11" t="s">
        <v>6411</v>
      </c>
      <c r="BV375" s="11" t="s">
        <v>6412</v>
      </c>
      <c r="BW375" s="11" t="s">
        <v>6413</v>
      </c>
      <c r="BX375" s="11" t="s">
        <v>4302</v>
      </c>
      <c r="BY375" s="11">
        <v>0</v>
      </c>
      <c r="BZ375" s="11">
        <v>0</v>
      </c>
      <c r="CA375" s="11">
        <v>1</v>
      </c>
      <c r="CB375" s="11">
        <v>0</v>
      </c>
      <c r="CC375" s="11">
        <v>0</v>
      </c>
      <c r="CD375" s="13">
        <v>0</v>
      </c>
    </row>
    <row r="376" spans="1:82" hidden="1" x14ac:dyDescent="0.25">
      <c r="A376" s="72" t="s">
        <v>3400</v>
      </c>
      <c r="B376" s="7" t="s">
        <v>244</v>
      </c>
      <c r="C376" s="7" t="s">
        <v>245</v>
      </c>
      <c r="D376" s="7" t="s">
        <v>3401</v>
      </c>
      <c r="E376" s="7" t="s">
        <v>3401</v>
      </c>
      <c r="F376" s="7" t="s">
        <v>247</v>
      </c>
      <c r="G376" s="7" t="s">
        <v>3401</v>
      </c>
      <c r="H376" s="7" t="s">
        <v>281</v>
      </c>
      <c r="I376" s="7" t="s">
        <v>248</v>
      </c>
      <c r="J376" s="7" t="s">
        <v>1366</v>
      </c>
      <c r="K376" s="7">
        <v>7515.84</v>
      </c>
      <c r="L376" s="7" t="s">
        <v>67</v>
      </c>
      <c r="M376" s="7" t="s">
        <v>3402</v>
      </c>
      <c r="N376" s="7" t="s">
        <v>69</v>
      </c>
      <c r="O376" s="8">
        <v>43966.513182870367</v>
      </c>
      <c r="P376" s="8">
        <v>45427</v>
      </c>
      <c r="Q376" s="7" t="s">
        <v>70</v>
      </c>
      <c r="R376" s="8">
        <v>45245</v>
      </c>
      <c r="S376" s="7" t="s">
        <v>71</v>
      </c>
      <c r="T376" s="7" t="s">
        <v>1223</v>
      </c>
      <c r="U376" s="7" t="s">
        <v>3387</v>
      </c>
      <c r="V376" s="7" t="s">
        <v>3387</v>
      </c>
      <c r="W376" s="7" t="s">
        <v>74</v>
      </c>
      <c r="X376" s="7" t="s">
        <v>250</v>
      </c>
      <c r="Y376" s="7" t="s">
        <v>251</v>
      </c>
      <c r="Z376" s="7" t="s">
        <v>3403</v>
      </c>
      <c r="AA376" s="7" t="s">
        <v>78</v>
      </c>
      <c r="AB376" s="8"/>
      <c r="AC376" s="8"/>
      <c r="AD376" s="7" t="s">
        <v>254</v>
      </c>
      <c r="AE376" s="7" t="s">
        <v>80</v>
      </c>
      <c r="AF376" s="7" t="s">
        <v>3404</v>
      </c>
      <c r="AG376" s="8">
        <v>44664</v>
      </c>
      <c r="AH376" s="7" t="s">
        <v>78</v>
      </c>
      <c r="AI376" s="7" t="s">
        <v>78</v>
      </c>
      <c r="AJ376" s="7" t="b">
        <v>0</v>
      </c>
      <c r="AK376" s="7" t="s">
        <v>4031</v>
      </c>
      <c r="AL376" s="7" t="b">
        <v>0</v>
      </c>
      <c r="AM376" s="7" t="b">
        <v>0</v>
      </c>
      <c r="AN376" s="7" t="b">
        <v>0</v>
      </c>
      <c r="AO376" s="7" t="b">
        <v>0</v>
      </c>
      <c r="AP376" s="7" t="b">
        <v>0</v>
      </c>
      <c r="AQ376" s="7" t="s">
        <v>84</v>
      </c>
      <c r="AR376" s="7" t="b">
        <v>0</v>
      </c>
      <c r="AS376" s="7" t="s">
        <v>734</v>
      </c>
      <c r="AT376" s="7" t="s">
        <v>78</v>
      </c>
      <c r="AU376" s="7" t="s">
        <v>78</v>
      </c>
      <c r="AV376" s="8">
        <v>43951</v>
      </c>
      <c r="AW376" s="7" t="s">
        <v>85</v>
      </c>
      <c r="AX376" s="7" t="s">
        <v>86</v>
      </c>
      <c r="AY376" s="7" t="s">
        <v>87</v>
      </c>
      <c r="AZ376" s="7" t="b">
        <v>0</v>
      </c>
      <c r="BA376" s="7">
        <v>39</v>
      </c>
      <c r="BB376" s="7">
        <v>38</v>
      </c>
      <c r="BC376" s="33">
        <v>20621.8</v>
      </c>
      <c r="BD376" s="7">
        <v>7</v>
      </c>
      <c r="BE376" s="33">
        <v>1891.24</v>
      </c>
      <c r="BF376" s="55">
        <v>7</v>
      </c>
      <c r="BG376" s="33">
        <v>1891.24</v>
      </c>
      <c r="BH376" s="33">
        <v>7515.84</v>
      </c>
      <c r="BI376" s="33">
        <v>7253.62</v>
      </c>
      <c r="BJ376" s="33">
        <v>9722.7999999999993</v>
      </c>
      <c r="BK376" s="30">
        <f t="shared" si="17"/>
        <v>262.22000000000025</v>
      </c>
      <c r="BL376" s="62">
        <f t="shared" si="18"/>
        <v>3.4888981138502181E-2</v>
      </c>
      <c r="BM376" s="33">
        <v>1588.18</v>
      </c>
      <c r="BN376" s="9">
        <v>0</v>
      </c>
      <c r="BO376" s="7" t="s">
        <v>6214</v>
      </c>
      <c r="BP376" s="7" t="s">
        <v>6215</v>
      </c>
      <c r="BQ376" s="7" t="s">
        <v>4101</v>
      </c>
      <c r="BR376" s="7" t="s">
        <v>504</v>
      </c>
      <c r="BS376" s="7" t="s">
        <v>4187</v>
      </c>
      <c r="BT376" s="7" t="s">
        <v>5036</v>
      </c>
      <c r="BU376" s="7" t="s">
        <v>6216</v>
      </c>
      <c r="BV376" s="7" t="s">
        <v>6217</v>
      </c>
      <c r="BW376" s="7" t="s">
        <v>6218</v>
      </c>
      <c r="BX376" s="7" t="s">
        <v>4123</v>
      </c>
      <c r="BY376" s="7">
        <v>0</v>
      </c>
      <c r="BZ376" s="7">
        <v>2</v>
      </c>
      <c r="CA376" s="7">
        <v>0</v>
      </c>
      <c r="CB376" s="7">
        <v>3</v>
      </c>
      <c r="CC376" s="7">
        <v>3</v>
      </c>
      <c r="CD376" s="9">
        <v>0</v>
      </c>
    </row>
    <row r="377" spans="1:82" hidden="1" x14ac:dyDescent="0.25">
      <c r="A377" s="73" t="s">
        <v>3405</v>
      </c>
      <c r="B377" s="7" t="s">
        <v>1174</v>
      </c>
      <c r="C377" s="7" t="s">
        <v>1175</v>
      </c>
      <c r="D377" s="7" t="s">
        <v>3406</v>
      </c>
      <c r="E377" s="7" t="s">
        <v>3406</v>
      </c>
      <c r="F377" s="7" t="s">
        <v>64</v>
      </c>
      <c r="G377" s="7" t="s">
        <v>3406</v>
      </c>
      <c r="H377" s="7" t="s">
        <v>281</v>
      </c>
      <c r="I377" s="7" t="s">
        <v>1176</v>
      </c>
      <c r="J377" s="7" t="s">
        <v>1292</v>
      </c>
      <c r="K377" s="7">
        <v>1900</v>
      </c>
      <c r="L377" s="7" t="s">
        <v>67</v>
      </c>
      <c r="M377" s="7" t="s">
        <v>3402</v>
      </c>
      <c r="N377" s="7" t="s">
        <v>69</v>
      </c>
      <c r="O377" s="8">
        <v>44655.425474537034</v>
      </c>
      <c r="P377" s="8">
        <v>45386.425474537034</v>
      </c>
      <c r="Q377" s="7" t="s">
        <v>70</v>
      </c>
      <c r="R377" s="8">
        <v>45386</v>
      </c>
      <c r="S377" s="7" t="s">
        <v>91</v>
      </c>
      <c r="T377" s="7" t="s">
        <v>104</v>
      </c>
      <c r="U377" s="7" t="s">
        <v>3387</v>
      </c>
      <c r="V377" s="7" t="s">
        <v>3387</v>
      </c>
      <c r="W377" s="7" t="s">
        <v>74</v>
      </c>
      <c r="X377" s="7" t="s">
        <v>106</v>
      </c>
      <c r="Y377" s="7" t="s">
        <v>1178</v>
      </c>
      <c r="Z377" s="7" t="s">
        <v>3407</v>
      </c>
      <c r="AA377" s="7" t="s">
        <v>78</v>
      </c>
      <c r="AB377" s="8"/>
      <c r="AC377" s="8"/>
      <c r="AD377" s="7"/>
      <c r="AE377" s="7" t="s">
        <v>78</v>
      </c>
      <c r="AF377" s="7" t="s">
        <v>78</v>
      </c>
      <c r="AG377" s="8"/>
      <c r="AH377" s="7" t="s">
        <v>78</v>
      </c>
      <c r="AI377" s="7" t="s">
        <v>78</v>
      </c>
      <c r="AJ377" s="7" t="b">
        <v>0</v>
      </c>
      <c r="AK377" s="7" t="s">
        <v>4044</v>
      </c>
      <c r="AL377" s="7" t="b">
        <v>0</v>
      </c>
      <c r="AM377" s="7" t="b">
        <v>0</v>
      </c>
      <c r="AN377" s="7" t="b">
        <v>0</v>
      </c>
      <c r="AO377" s="7" t="b">
        <v>0</v>
      </c>
      <c r="AP377" s="7" t="b">
        <v>0</v>
      </c>
      <c r="AQ377" s="7" t="s">
        <v>96</v>
      </c>
      <c r="AR377" s="7" t="b">
        <v>0</v>
      </c>
      <c r="AS377" s="7" t="s">
        <v>1258</v>
      </c>
      <c r="AT377" s="7" t="s">
        <v>78</v>
      </c>
      <c r="AU377" s="7" t="s">
        <v>78</v>
      </c>
      <c r="AV377" s="8">
        <v>44656</v>
      </c>
      <c r="AW377" s="7" t="s">
        <v>85</v>
      </c>
      <c r="AX377" s="7" t="s">
        <v>86</v>
      </c>
      <c r="AY377" s="7" t="s">
        <v>87</v>
      </c>
      <c r="AZ377" s="7" t="b">
        <v>0</v>
      </c>
      <c r="BA377" s="7">
        <v>0</v>
      </c>
      <c r="BB377" s="7">
        <v>0</v>
      </c>
      <c r="BC377" s="33"/>
      <c r="BD377" s="7">
        <v>0</v>
      </c>
      <c r="BE377" s="33"/>
      <c r="BF377" s="55">
        <v>0</v>
      </c>
      <c r="BG377" s="33">
        <v>0</v>
      </c>
      <c r="BH377" s="33">
        <v>1900</v>
      </c>
      <c r="BI377" s="33">
        <v>1900</v>
      </c>
      <c r="BJ377" s="33">
        <v>1938.91</v>
      </c>
      <c r="BK377" s="30">
        <f t="shared" si="17"/>
        <v>0</v>
      </c>
      <c r="BL377" s="62">
        <f t="shared" si="18"/>
        <v>0</v>
      </c>
      <c r="BM377" s="33">
        <v>665</v>
      </c>
      <c r="BN377" s="9">
        <v>0</v>
      </c>
      <c r="BO377" s="11" t="s">
        <v>6568</v>
      </c>
      <c r="BP377" s="11" t="s">
        <v>6569</v>
      </c>
      <c r="BQ377" s="11" t="s">
        <v>4101</v>
      </c>
      <c r="BR377" s="11" t="s">
        <v>504</v>
      </c>
      <c r="BS377" s="11" t="s">
        <v>4120</v>
      </c>
      <c r="BT377" s="11" t="s">
        <v>4342</v>
      </c>
      <c r="BU377" s="11" t="s">
        <v>6570</v>
      </c>
      <c r="BV377" s="11" t="s">
        <v>5638</v>
      </c>
      <c r="BW377" s="11" t="s">
        <v>6571</v>
      </c>
      <c r="BX377" s="11" t="s">
        <v>4417</v>
      </c>
      <c r="BY377" s="11">
        <v>0</v>
      </c>
      <c r="BZ377" s="11">
        <v>0</v>
      </c>
      <c r="CA377" s="11">
        <v>0</v>
      </c>
      <c r="CB377" s="11">
        <v>0</v>
      </c>
      <c r="CC377" s="11">
        <v>0</v>
      </c>
      <c r="CD377" s="13">
        <v>0</v>
      </c>
    </row>
    <row r="378" spans="1:82" hidden="1" x14ac:dyDescent="0.25">
      <c r="A378" s="72" t="s">
        <v>2740</v>
      </c>
      <c r="B378" s="11" t="s">
        <v>1395</v>
      </c>
      <c r="C378" s="11" t="s">
        <v>1396</v>
      </c>
      <c r="D378" s="11" t="s">
        <v>2741</v>
      </c>
      <c r="E378" s="11" t="s">
        <v>2741</v>
      </c>
      <c r="F378" s="11" t="s">
        <v>64</v>
      </c>
      <c r="G378" s="11" t="s">
        <v>2741</v>
      </c>
      <c r="H378" s="11" t="s">
        <v>2330</v>
      </c>
      <c r="I378" s="11" t="s">
        <v>1397</v>
      </c>
      <c r="J378" s="11"/>
      <c r="K378" s="11">
        <v>224.23</v>
      </c>
      <c r="L378" s="11" t="s">
        <v>67</v>
      </c>
      <c r="M378" s="11" t="s">
        <v>68</v>
      </c>
      <c r="N378" s="11" t="s">
        <v>69</v>
      </c>
      <c r="O378" s="12">
        <v>41984.528124999997</v>
      </c>
      <c r="P378" s="12">
        <v>45271.528124999997</v>
      </c>
      <c r="Q378" s="11"/>
      <c r="R378" s="12">
        <v>45271</v>
      </c>
      <c r="S378" s="11" t="s">
        <v>71</v>
      </c>
      <c r="T378" s="11" t="s">
        <v>104</v>
      </c>
      <c r="U378" s="11" t="s">
        <v>73</v>
      </c>
      <c r="V378" s="11" t="s">
        <v>73</v>
      </c>
      <c r="W378" s="11" t="s">
        <v>105</v>
      </c>
      <c r="X378" s="11" t="s">
        <v>106</v>
      </c>
      <c r="Y378" s="11" t="s">
        <v>1450</v>
      </c>
      <c r="Z378" s="11" t="s">
        <v>2742</v>
      </c>
      <c r="AA378" s="11" t="s">
        <v>2743</v>
      </c>
      <c r="AB378" s="12"/>
      <c r="AC378" s="12"/>
      <c r="AD378" s="11"/>
      <c r="AE378" s="11" t="s">
        <v>78</v>
      </c>
      <c r="AF378" s="11" t="s">
        <v>78</v>
      </c>
      <c r="AG378" s="12"/>
      <c r="AH378" s="11" t="s">
        <v>2744</v>
      </c>
      <c r="AI378" s="11" t="s">
        <v>78</v>
      </c>
      <c r="AJ378" s="11" t="b">
        <v>0</v>
      </c>
      <c r="AK378" s="11" t="s">
        <v>2745</v>
      </c>
      <c r="AL378" s="11" t="b">
        <v>0</v>
      </c>
      <c r="AM378" s="11" t="b">
        <v>0</v>
      </c>
      <c r="AN378" s="11" t="b">
        <v>0</v>
      </c>
      <c r="AO378" s="11" t="b">
        <v>0</v>
      </c>
      <c r="AP378" s="11" t="b">
        <v>0</v>
      </c>
      <c r="AQ378" s="11" t="s">
        <v>84</v>
      </c>
      <c r="AR378" s="11" t="b">
        <v>0</v>
      </c>
      <c r="AS378" s="11" t="s">
        <v>1700</v>
      </c>
      <c r="AT378" s="11" t="s">
        <v>78</v>
      </c>
      <c r="AU378" s="11" t="s">
        <v>78</v>
      </c>
      <c r="AV378" s="12">
        <v>41997</v>
      </c>
      <c r="AW378" s="11" t="s">
        <v>85</v>
      </c>
      <c r="AX378" s="11" t="s">
        <v>86</v>
      </c>
      <c r="AY378" s="11" t="s">
        <v>87</v>
      </c>
      <c r="AZ378" s="11" t="b">
        <v>0</v>
      </c>
      <c r="BA378" s="11">
        <v>3</v>
      </c>
      <c r="BB378" s="11">
        <v>2</v>
      </c>
      <c r="BC378" s="28">
        <v>274.3</v>
      </c>
      <c r="BD378" s="11">
        <v>0</v>
      </c>
      <c r="BE378" s="28"/>
      <c r="BF378" s="54">
        <v>0</v>
      </c>
      <c r="BG378" s="28">
        <v>0</v>
      </c>
      <c r="BH378" s="28">
        <v>224.23</v>
      </c>
      <c r="BI378" s="28">
        <v>224.23</v>
      </c>
      <c r="BJ378" s="28">
        <v>255.81</v>
      </c>
      <c r="BK378" s="30">
        <f t="shared" si="17"/>
        <v>0</v>
      </c>
      <c r="BL378" s="62">
        <f t="shared" si="18"/>
        <v>0</v>
      </c>
      <c r="BM378" s="28">
        <v>56.06</v>
      </c>
      <c r="BN378" s="13">
        <v>0</v>
      </c>
      <c r="BO378" s="11" t="s">
        <v>5040</v>
      </c>
      <c r="BP378" s="11" t="s">
        <v>5041</v>
      </c>
      <c r="BQ378" s="11" t="s">
        <v>4274</v>
      </c>
      <c r="BR378" s="11" t="s">
        <v>5042</v>
      </c>
      <c r="BS378" s="11" t="s">
        <v>5043</v>
      </c>
      <c r="BT378" s="11" t="s">
        <v>4110</v>
      </c>
      <c r="BU378" s="11" t="s">
        <v>5044</v>
      </c>
      <c r="BV378" s="11" t="s">
        <v>5045</v>
      </c>
      <c r="BW378" s="11" t="s">
        <v>5046</v>
      </c>
      <c r="BX378" s="11" t="s">
        <v>4106</v>
      </c>
      <c r="BY378" s="11">
        <v>0</v>
      </c>
      <c r="BZ378" s="11">
        <v>0</v>
      </c>
      <c r="CA378" s="11">
        <v>0</v>
      </c>
      <c r="CB378" s="11">
        <v>0</v>
      </c>
      <c r="CC378" s="11">
        <v>0</v>
      </c>
      <c r="CD378" s="13">
        <v>0</v>
      </c>
    </row>
    <row r="379" spans="1:82" hidden="1" x14ac:dyDescent="0.25">
      <c r="A379" s="72" t="s">
        <v>2323</v>
      </c>
      <c r="B379" s="11" t="s">
        <v>1395</v>
      </c>
      <c r="C379" s="11" t="s">
        <v>1396</v>
      </c>
      <c r="D379" s="11" t="s">
        <v>2324</v>
      </c>
      <c r="E379" s="11" t="s">
        <v>2324</v>
      </c>
      <c r="F379" s="11" t="s">
        <v>64</v>
      </c>
      <c r="G379" s="11" t="s">
        <v>2324</v>
      </c>
      <c r="H379" s="11" t="s">
        <v>296</v>
      </c>
      <c r="I379" s="11" t="s">
        <v>1397</v>
      </c>
      <c r="J379" s="11" t="s">
        <v>2205</v>
      </c>
      <c r="K379" s="11">
        <v>212.84</v>
      </c>
      <c r="L379" s="11" t="s">
        <v>67</v>
      </c>
      <c r="M379" s="11" t="s">
        <v>68</v>
      </c>
      <c r="N379" s="11" t="s">
        <v>69</v>
      </c>
      <c r="O379" s="12">
        <v>43070.356990740744</v>
      </c>
      <c r="P379" s="12">
        <v>45261.388854166667</v>
      </c>
      <c r="Q379" s="11" t="s">
        <v>70</v>
      </c>
      <c r="R379" s="12">
        <v>45261</v>
      </c>
      <c r="S379" s="11" t="s">
        <v>71</v>
      </c>
      <c r="T379" s="11" t="s">
        <v>104</v>
      </c>
      <c r="U379" s="11" t="s">
        <v>73</v>
      </c>
      <c r="V379" s="11" t="s">
        <v>73</v>
      </c>
      <c r="W379" s="11" t="s">
        <v>287</v>
      </c>
      <c r="X379" s="11" t="s">
        <v>106</v>
      </c>
      <c r="Y379" s="11" t="s">
        <v>1457</v>
      </c>
      <c r="Z379" s="11" t="s">
        <v>2325</v>
      </c>
      <c r="AA379" s="11" t="s">
        <v>2325</v>
      </c>
      <c r="AB379" s="12"/>
      <c r="AC379" s="12"/>
      <c r="AD379" s="11"/>
      <c r="AE379" s="11" t="s">
        <v>78</v>
      </c>
      <c r="AF379" s="11" t="s">
        <v>78</v>
      </c>
      <c r="AG379" s="12"/>
      <c r="AH379" s="11" t="s">
        <v>2326</v>
      </c>
      <c r="AI379" s="11" t="s">
        <v>78</v>
      </c>
      <c r="AJ379" s="11" t="b">
        <v>0</v>
      </c>
      <c r="AK379" s="11" t="s">
        <v>2327</v>
      </c>
      <c r="AL379" s="11" t="b">
        <v>0</v>
      </c>
      <c r="AM379" s="11" t="b">
        <v>0</v>
      </c>
      <c r="AN379" s="11" t="b">
        <v>0</v>
      </c>
      <c r="AO379" s="11" t="b">
        <v>0</v>
      </c>
      <c r="AP379" s="11" t="b">
        <v>0</v>
      </c>
      <c r="AQ379" s="11" t="s">
        <v>84</v>
      </c>
      <c r="AR379" s="11" t="b">
        <v>0</v>
      </c>
      <c r="AS379" s="11" t="s">
        <v>78</v>
      </c>
      <c r="AT379" s="11" t="s">
        <v>78</v>
      </c>
      <c r="AU379" s="11" t="s">
        <v>78</v>
      </c>
      <c r="AV379" s="12">
        <v>43082</v>
      </c>
      <c r="AW379" s="11" t="s">
        <v>85</v>
      </c>
      <c r="AX379" s="11" t="s">
        <v>86</v>
      </c>
      <c r="AY379" s="11" t="s">
        <v>87</v>
      </c>
      <c r="AZ379" s="11" t="b">
        <v>0</v>
      </c>
      <c r="BA379" s="11">
        <v>4</v>
      </c>
      <c r="BB379" s="11">
        <v>3</v>
      </c>
      <c r="BC379" s="28">
        <v>229</v>
      </c>
      <c r="BD379" s="11">
        <v>0</v>
      </c>
      <c r="BE379" s="28"/>
      <c r="BF379" s="54">
        <v>0</v>
      </c>
      <c r="BG379" s="28">
        <v>0</v>
      </c>
      <c r="BH379" s="28">
        <v>212.84</v>
      </c>
      <c r="BI379" s="28">
        <v>212.84</v>
      </c>
      <c r="BJ379" s="28">
        <v>238.22</v>
      </c>
      <c r="BK379" s="30">
        <f t="shared" si="17"/>
        <v>0</v>
      </c>
      <c r="BL379" s="62">
        <f t="shared" si="18"/>
        <v>0</v>
      </c>
      <c r="BM379" s="28">
        <v>53.21</v>
      </c>
      <c r="BN379" s="13">
        <v>0</v>
      </c>
      <c r="BO379" s="7" t="s">
        <v>5292</v>
      </c>
      <c r="BP379" s="7" t="s">
        <v>5293</v>
      </c>
      <c r="BQ379" s="7" t="s">
        <v>4101</v>
      </c>
      <c r="BR379" s="7" t="s">
        <v>504</v>
      </c>
      <c r="BS379" s="7" t="s">
        <v>4187</v>
      </c>
      <c r="BT379" s="7" t="s">
        <v>5294</v>
      </c>
      <c r="BU379" s="7" t="s">
        <v>5295</v>
      </c>
      <c r="BV379" s="7" t="s">
        <v>5296</v>
      </c>
      <c r="BW379" s="7" t="s">
        <v>5297</v>
      </c>
      <c r="BX379" s="7" t="s">
        <v>4138</v>
      </c>
      <c r="BY379" s="7">
        <v>0</v>
      </c>
      <c r="BZ379" s="7">
        <v>0</v>
      </c>
      <c r="CA379" s="7">
        <v>0</v>
      </c>
      <c r="CB379" s="7">
        <v>0</v>
      </c>
      <c r="CC379" s="7">
        <v>1</v>
      </c>
      <c r="CD379" s="9">
        <v>0</v>
      </c>
    </row>
    <row r="380" spans="1:82" hidden="1" x14ac:dyDescent="0.25">
      <c r="A380" s="72" t="s">
        <v>3327</v>
      </c>
      <c r="B380" s="11" t="s">
        <v>2271</v>
      </c>
      <c r="C380" s="11" t="s">
        <v>2272</v>
      </c>
      <c r="D380" s="11" t="s">
        <v>2324</v>
      </c>
      <c r="E380" s="11" t="s">
        <v>2324</v>
      </c>
      <c r="F380" s="11" t="s">
        <v>64</v>
      </c>
      <c r="G380" s="11" t="s">
        <v>2324</v>
      </c>
      <c r="H380" s="11" t="s">
        <v>2330</v>
      </c>
      <c r="I380" s="11" t="s">
        <v>2274</v>
      </c>
      <c r="J380" s="11" t="s">
        <v>3318</v>
      </c>
      <c r="K380" s="11">
        <v>404.56</v>
      </c>
      <c r="L380" s="11" t="s">
        <v>67</v>
      </c>
      <c r="M380" s="11" t="s">
        <v>68</v>
      </c>
      <c r="N380" s="11" t="s">
        <v>69</v>
      </c>
      <c r="O380" s="12">
        <v>42464.346006944441</v>
      </c>
      <c r="P380" s="12">
        <v>45386.346006944441</v>
      </c>
      <c r="Q380" s="11" t="s">
        <v>70</v>
      </c>
      <c r="R380" s="12">
        <v>45386</v>
      </c>
      <c r="S380" s="11" t="s">
        <v>71</v>
      </c>
      <c r="T380" s="11" t="s">
        <v>104</v>
      </c>
      <c r="U380" s="11" t="s">
        <v>73</v>
      </c>
      <c r="V380" s="11" t="s">
        <v>73</v>
      </c>
      <c r="W380" s="11" t="s">
        <v>105</v>
      </c>
      <c r="X380" s="11" t="s">
        <v>106</v>
      </c>
      <c r="Y380" s="11" t="s">
        <v>2276</v>
      </c>
      <c r="Z380" s="11" t="s">
        <v>3328</v>
      </c>
      <c r="AA380" s="11" t="s">
        <v>78</v>
      </c>
      <c r="AB380" s="12"/>
      <c r="AC380" s="12"/>
      <c r="AD380" s="11"/>
      <c r="AE380" s="11" t="s">
        <v>78</v>
      </c>
      <c r="AF380" s="11" t="s">
        <v>78</v>
      </c>
      <c r="AG380" s="12"/>
      <c r="AH380" s="11" t="s">
        <v>3329</v>
      </c>
      <c r="AI380" s="11" t="s">
        <v>78</v>
      </c>
      <c r="AJ380" s="11" t="b">
        <v>0</v>
      </c>
      <c r="AK380" s="11" t="s">
        <v>3330</v>
      </c>
      <c r="AL380" s="11" t="b">
        <v>0</v>
      </c>
      <c r="AM380" s="11" t="b">
        <v>0</v>
      </c>
      <c r="AN380" s="11" t="b">
        <v>0</v>
      </c>
      <c r="AO380" s="11" t="b">
        <v>0</v>
      </c>
      <c r="AP380" s="11" t="b">
        <v>0</v>
      </c>
      <c r="AQ380" s="11" t="s">
        <v>84</v>
      </c>
      <c r="AR380" s="11" t="b">
        <v>0</v>
      </c>
      <c r="AS380" s="11" t="s">
        <v>1700</v>
      </c>
      <c r="AT380" s="11" t="s">
        <v>78</v>
      </c>
      <c r="AU380" s="11" t="s">
        <v>78</v>
      </c>
      <c r="AV380" s="12">
        <v>42446</v>
      </c>
      <c r="AW380" s="11" t="s">
        <v>85</v>
      </c>
      <c r="AX380" s="11" t="s">
        <v>86</v>
      </c>
      <c r="AY380" s="11" t="s">
        <v>87</v>
      </c>
      <c r="AZ380" s="11" t="b">
        <v>0</v>
      </c>
      <c r="BA380" s="11">
        <v>0</v>
      </c>
      <c r="BB380" s="11">
        <v>0</v>
      </c>
      <c r="BC380" s="28"/>
      <c r="BD380" s="11">
        <v>0</v>
      </c>
      <c r="BE380" s="28"/>
      <c r="BF380" s="54">
        <v>0</v>
      </c>
      <c r="BG380" s="28">
        <v>0</v>
      </c>
      <c r="BH380" s="28">
        <v>404.56</v>
      </c>
      <c r="BI380" s="28">
        <v>404.56</v>
      </c>
      <c r="BJ380" s="28">
        <v>437.52</v>
      </c>
      <c r="BK380" s="30">
        <f t="shared" si="17"/>
        <v>0</v>
      </c>
      <c r="BL380" s="62">
        <f t="shared" si="18"/>
        <v>0</v>
      </c>
      <c r="BM380" s="28">
        <v>80.91</v>
      </c>
      <c r="BN380" s="13">
        <v>0</v>
      </c>
      <c r="BO380" s="7" t="s">
        <v>5292</v>
      </c>
      <c r="BP380" s="7" t="s">
        <v>5293</v>
      </c>
      <c r="BQ380" s="7" t="s">
        <v>4101</v>
      </c>
      <c r="BR380" s="7" t="s">
        <v>504</v>
      </c>
      <c r="BS380" s="7" t="s">
        <v>4187</v>
      </c>
      <c r="BT380" s="7" t="s">
        <v>5294</v>
      </c>
      <c r="BU380" s="7" t="s">
        <v>5295</v>
      </c>
      <c r="BV380" s="7" t="s">
        <v>5296</v>
      </c>
      <c r="BW380" s="7" t="s">
        <v>5297</v>
      </c>
      <c r="BX380" s="7" t="s">
        <v>4138</v>
      </c>
      <c r="BY380" s="7">
        <v>0</v>
      </c>
      <c r="BZ380" s="7">
        <v>0</v>
      </c>
      <c r="CA380" s="7">
        <v>0</v>
      </c>
      <c r="CB380" s="7">
        <v>0</v>
      </c>
      <c r="CC380" s="7">
        <v>0</v>
      </c>
      <c r="CD380" s="9">
        <v>0</v>
      </c>
    </row>
    <row r="381" spans="1:82" hidden="1" x14ac:dyDescent="0.25">
      <c r="A381" s="73" t="s">
        <v>1173</v>
      </c>
      <c r="B381" s="7" t="s">
        <v>1174</v>
      </c>
      <c r="C381" s="7" t="s">
        <v>1175</v>
      </c>
      <c r="D381" s="7" t="s">
        <v>576</v>
      </c>
      <c r="E381" s="7" t="s">
        <v>576</v>
      </c>
      <c r="F381" s="7" t="s">
        <v>64</v>
      </c>
      <c r="G381" s="7" t="s">
        <v>391</v>
      </c>
      <c r="H381" s="7" t="s">
        <v>281</v>
      </c>
      <c r="I381" s="7" t="s">
        <v>1176</v>
      </c>
      <c r="J381" s="7" t="s">
        <v>1177</v>
      </c>
      <c r="K381" s="7">
        <v>695.66</v>
      </c>
      <c r="L381" s="7" t="s">
        <v>67</v>
      </c>
      <c r="M381" s="7" t="s">
        <v>68</v>
      </c>
      <c r="N381" s="7" t="s">
        <v>69</v>
      </c>
      <c r="O381" s="8">
        <v>40909</v>
      </c>
      <c r="P381" s="8">
        <v>45292</v>
      </c>
      <c r="Q381" s="7" t="s">
        <v>70</v>
      </c>
      <c r="R381" s="8">
        <v>45292</v>
      </c>
      <c r="S381" s="7" t="s">
        <v>71</v>
      </c>
      <c r="T381" s="7" t="s">
        <v>72</v>
      </c>
      <c r="U381" s="7" t="s">
        <v>73</v>
      </c>
      <c r="V381" s="7" t="s">
        <v>73</v>
      </c>
      <c r="W381" s="7" t="s">
        <v>74</v>
      </c>
      <c r="X381" s="7" t="s">
        <v>106</v>
      </c>
      <c r="Y381" s="7" t="s">
        <v>1178</v>
      </c>
      <c r="Z381" s="7" t="s">
        <v>1179</v>
      </c>
      <c r="AA381" s="7" t="s">
        <v>78</v>
      </c>
      <c r="AB381" s="8"/>
      <c r="AC381" s="8"/>
      <c r="AD381" s="7"/>
      <c r="AE381" s="7" t="s">
        <v>78</v>
      </c>
      <c r="AF381" s="7" t="s">
        <v>78</v>
      </c>
      <c r="AG381" s="8"/>
      <c r="AH381" s="7" t="s">
        <v>1180</v>
      </c>
      <c r="AI381" s="7" t="s">
        <v>78</v>
      </c>
      <c r="AJ381" s="7" t="b">
        <v>0</v>
      </c>
      <c r="AK381" s="7" t="s">
        <v>1181</v>
      </c>
      <c r="AL381" s="7" t="b">
        <v>0</v>
      </c>
      <c r="AM381" s="7" t="b">
        <v>0</v>
      </c>
      <c r="AN381" s="7" t="b">
        <v>0</v>
      </c>
      <c r="AO381" s="7" t="b">
        <v>0</v>
      </c>
      <c r="AP381" s="7" t="b">
        <v>0</v>
      </c>
      <c r="AQ381" s="7" t="s">
        <v>84</v>
      </c>
      <c r="AR381" s="7" t="b">
        <v>0</v>
      </c>
      <c r="AS381" s="7" t="s">
        <v>1182</v>
      </c>
      <c r="AT381" s="7" t="s">
        <v>78</v>
      </c>
      <c r="AU381" s="7" t="s">
        <v>78</v>
      </c>
      <c r="AV381" s="8">
        <v>40941</v>
      </c>
      <c r="AW381" s="7" t="s">
        <v>85</v>
      </c>
      <c r="AX381" s="7" t="s">
        <v>86</v>
      </c>
      <c r="AY381" s="7" t="s">
        <v>87</v>
      </c>
      <c r="AZ381" s="7" t="b">
        <v>0</v>
      </c>
      <c r="BA381" s="7">
        <v>0</v>
      </c>
      <c r="BB381" s="7">
        <v>0</v>
      </c>
      <c r="BC381" s="33"/>
      <c r="BD381" s="7">
        <v>0</v>
      </c>
      <c r="BE381" s="33"/>
      <c r="BF381" s="55">
        <v>0</v>
      </c>
      <c r="BG381" s="33">
        <v>0</v>
      </c>
      <c r="BH381" s="33">
        <v>695.66</v>
      </c>
      <c r="BI381" s="33">
        <v>695.66</v>
      </c>
      <c r="BJ381" s="33">
        <v>706.66</v>
      </c>
      <c r="BK381" s="30">
        <f t="shared" si="17"/>
        <v>0</v>
      </c>
      <c r="BL381" s="62">
        <f t="shared" si="18"/>
        <v>0</v>
      </c>
      <c r="BM381" s="33">
        <v>147.84</v>
      </c>
      <c r="BN381" s="9">
        <v>0</v>
      </c>
      <c r="BO381" s="7" t="s">
        <v>4405</v>
      </c>
      <c r="BP381" s="7" t="s">
        <v>4406</v>
      </c>
      <c r="BQ381" s="7" t="s">
        <v>4101</v>
      </c>
      <c r="BR381" s="7" t="s">
        <v>504</v>
      </c>
      <c r="BS381" s="7" t="s">
        <v>4367</v>
      </c>
      <c r="BT381" s="7" t="s">
        <v>4110</v>
      </c>
      <c r="BU381" s="7" t="s">
        <v>4407</v>
      </c>
      <c r="BV381" s="7" t="s">
        <v>4408</v>
      </c>
      <c r="BW381" s="7" t="s">
        <v>4409</v>
      </c>
      <c r="BX381" s="7" t="s">
        <v>4138</v>
      </c>
      <c r="BY381" s="7">
        <v>0</v>
      </c>
      <c r="BZ381" s="7">
        <v>0</v>
      </c>
      <c r="CA381" s="7">
        <v>0</v>
      </c>
      <c r="CB381" s="7">
        <v>0</v>
      </c>
      <c r="CC381" s="7">
        <v>0</v>
      </c>
      <c r="CD381" s="9">
        <v>0</v>
      </c>
    </row>
    <row r="382" spans="1:82" hidden="1" x14ac:dyDescent="0.25">
      <c r="A382" s="73" t="s">
        <v>3292</v>
      </c>
      <c r="B382" s="7" t="s">
        <v>2147</v>
      </c>
      <c r="C382" s="7" t="s">
        <v>2148</v>
      </c>
      <c r="D382" s="7" t="s">
        <v>576</v>
      </c>
      <c r="E382" s="7" t="s">
        <v>576</v>
      </c>
      <c r="F382" s="7" t="s">
        <v>64</v>
      </c>
      <c r="G382" s="7" t="s">
        <v>391</v>
      </c>
      <c r="H382" s="7" t="s">
        <v>2330</v>
      </c>
      <c r="I382" s="7" t="s">
        <v>2274</v>
      </c>
      <c r="J382" s="7" t="s">
        <v>3286</v>
      </c>
      <c r="K382" s="7">
        <v>237.32</v>
      </c>
      <c r="L382" s="7" t="s">
        <v>67</v>
      </c>
      <c r="M382" s="7" t="s">
        <v>68</v>
      </c>
      <c r="N382" s="7" t="s">
        <v>69</v>
      </c>
      <c r="O382" s="8">
        <v>41473.576319444444</v>
      </c>
      <c r="P382" s="8">
        <v>45491.576319444444</v>
      </c>
      <c r="Q382" s="7" t="s">
        <v>70</v>
      </c>
      <c r="R382" s="8">
        <v>45309</v>
      </c>
      <c r="S382" s="7" t="s">
        <v>71</v>
      </c>
      <c r="T382" s="7" t="s">
        <v>1223</v>
      </c>
      <c r="U382" s="7" t="s">
        <v>73</v>
      </c>
      <c r="V382" s="7" t="s">
        <v>73</v>
      </c>
      <c r="W382" s="7" t="s">
        <v>74</v>
      </c>
      <c r="X382" s="7" t="s">
        <v>106</v>
      </c>
      <c r="Y382" s="7" t="s">
        <v>2276</v>
      </c>
      <c r="Z382" s="7" t="s">
        <v>3293</v>
      </c>
      <c r="AA382" s="7" t="s">
        <v>78</v>
      </c>
      <c r="AB382" s="8"/>
      <c r="AC382" s="8"/>
      <c r="AD382" s="7"/>
      <c r="AE382" s="7" t="s">
        <v>78</v>
      </c>
      <c r="AF382" s="7" t="s">
        <v>78</v>
      </c>
      <c r="AG382" s="8"/>
      <c r="AH382" s="7" t="s">
        <v>3294</v>
      </c>
      <c r="AI382" s="7" t="s">
        <v>78</v>
      </c>
      <c r="AJ382" s="7" t="b">
        <v>0</v>
      </c>
      <c r="AK382" s="7" t="s">
        <v>3295</v>
      </c>
      <c r="AL382" s="7" t="b">
        <v>0</v>
      </c>
      <c r="AM382" s="7" t="b">
        <v>0</v>
      </c>
      <c r="AN382" s="7" t="b">
        <v>0</v>
      </c>
      <c r="AO382" s="7" t="b">
        <v>0</v>
      </c>
      <c r="AP382" s="7" t="b">
        <v>0</v>
      </c>
      <c r="AQ382" s="7" t="s">
        <v>84</v>
      </c>
      <c r="AR382" s="7" t="b">
        <v>0</v>
      </c>
      <c r="AS382" s="7" t="s">
        <v>3296</v>
      </c>
      <c r="AT382" s="7" t="s">
        <v>78</v>
      </c>
      <c r="AU382" s="7" t="s">
        <v>78</v>
      </c>
      <c r="AV382" s="8">
        <v>41487</v>
      </c>
      <c r="AW382" s="7" t="s">
        <v>85</v>
      </c>
      <c r="AX382" s="7" t="s">
        <v>86</v>
      </c>
      <c r="AY382" s="7" t="s">
        <v>87</v>
      </c>
      <c r="AZ382" s="7" t="b">
        <v>0</v>
      </c>
      <c r="BA382" s="7">
        <v>0</v>
      </c>
      <c r="BB382" s="7">
        <v>0</v>
      </c>
      <c r="BC382" s="33"/>
      <c r="BD382" s="7">
        <v>0</v>
      </c>
      <c r="BE382" s="33"/>
      <c r="BF382" s="55">
        <v>0</v>
      </c>
      <c r="BG382" s="33">
        <v>0</v>
      </c>
      <c r="BH382" s="33">
        <v>237.32</v>
      </c>
      <c r="BI382" s="33">
        <v>230.63</v>
      </c>
      <c r="BJ382" s="33">
        <v>255.65</v>
      </c>
      <c r="BK382" s="30">
        <f t="shared" si="17"/>
        <v>6.6899999999999977</v>
      </c>
      <c r="BL382" s="62">
        <f t="shared" si="18"/>
        <v>2.8189785943030499E-2</v>
      </c>
      <c r="BM382" s="33">
        <v>46.13</v>
      </c>
      <c r="BN382" s="9">
        <v>0</v>
      </c>
      <c r="BO382" s="7" t="s">
        <v>4405</v>
      </c>
      <c r="BP382" s="7" t="s">
        <v>4406</v>
      </c>
      <c r="BQ382" s="7" t="s">
        <v>4101</v>
      </c>
      <c r="BR382" s="7" t="s">
        <v>504</v>
      </c>
      <c r="BS382" s="7" t="s">
        <v>4367</v>
      </c>
      <c r="BT382" s="7" t="s">
        <v>4110</v>
      </c>
      <c r="BU382" s="7" t="s">
        <v>4407</v>
      </c>
      <c r="BV382" s="7" t="s">
        <v>4408</v>
      </c>
      <c r="BW382" s="7" t="s">
        <v>4409</v>
      </c>
      <c r="BX382" s="7" t="s">
        <v>4138</v>
      </c>
      <c r="BY382" s="7">
        <v>0</v>
      </c>
      <c r="BZ382" s="7">
        <v>0</v>
      </c>
      <c r="CA382" s="7">
        <v>0</v>
      </c>
      <c r="CB382" s="7">
        <v>0</v>
      </c>
      <c r="CC382" s="7">
        <v>0</v>
      </c>
      <c r="CD382" s="9">
        <v>0</v>
      </c>
    </row>
    <row r="383" spans="1:82" hidden="1" x14ac:dyDescent="0.25">
      <c r="A383" s="72" t="s">
        <v>574</v>
      </c>
      <c r="B383" s="11" t="s">
        <v>61</v>
      </c>
      <c r="C383" s="11" t="s">
        <v>62</v>
      </c>
      <c r="D383" s="11" t="s">
        <v>575</v>
      </c>
      <c r="E383" s="11" t="s">
        <v>576</v>
      </c>
      <c r="F383" s="11" t="s">
        <v>64</v>
      </c>
      <c r="G383" s="11" t="s">
        <v>576</v>
      </c>
      <c r="H383" s="11" t="s">
        <v>281</v>
      </c>
      <c r="I383" s="11" t="s">
        <v>66</v>
      </c>
      <c r="J383" s="11" t="s">
        <v>282</v>
      </c>
      <c r="K383" s="11">
        <v>344.08</v>
      </c>
      <c r="L383" s="11" t="s">
        <v>67</v>
      </c>
      <c r="M383" s="11" t="s">
        <v>68</v>
      </c>
      <c r="N383" s="11" t="s">
        <v>69</v>
      </c>
      <c r="O383" s="12">
        <v>44183.449513888889</v>
      </c>
      <c r="P383" s="12">
        <v>45278.449513888889</v>
      </c>
      <c r="Q383" s="11" t="s">
        <v>70</v>
      </c>
      <c r="R383" s="12">
        <v>45278</v>
      </c>
      <c r="S383" s="11" t="s">
        <v>71</v>
      </c>
      <c r="T383" s="11" t="s">
        <v>104</v>
      </c>
      <c r="U383" s="11" t="s">
        <v>73</v>
      </c>
      <c r="V383" s="11" t="s">
        <v>73</v>
      </c>
      <c r="W383" s="11" t="s">
        <v>287</v>
      </c>
      <c r="X383" s="11" t="s">
        <v>75</v>
      </c>
      <c r="Y383" s="11" t="s">
        <v>122</v>
      </c>
      <c r="Z383" s="11" t="s">
        <v>577</v>
      </c>
      <c r="AA383" s="11" t="s">
        <v>78</v>
      </c>
      <c r="AB383" s="12"/>
      <c r="AC383" s="12"/>
      <c r="AD383" s="11"/>
      <c r="AE383" s="11" t="s">
        <v>78</v>
      </c>
      <c r="AF383" s="11" t="s">
        <v>78</v>
      </c>
      <c r="AG383" s="12"/>
      <c r="AH383" s="11" t="s">
        <v>578</v>
      </c>
      <c r="AI383" s="11" t="s">
        <v>78</v>
      </c>
      <c r="AJ383" s="11" t="b">
        <v>0</v>
      </c>
      <c r="AK383" s="11" t="s">
        <v>579</v>
      </c>
      <c r="AL383" s="11" t="b">
        <v>0</v>
      </c>
      <c r="AM383" s="11" t="b">
        <v>0</v>
      </c>
      <c r="AN383" s="11" t="b">
        <v>0</v>
      </c>
      <c r="AO383" s="11" t="b">
        <v>0</v>
      </c>
      <c r="AP383" s="11" t="b">
        <v>0</v>
      </c>
      <c r="AQ383" s="11" t="s">
        <v>84</v>
      </c>
      <c r="AR383" s="11" t="b">
        <v>0</v>
      </c>
      <c r="AS383" s="11" t="s">
        <v>317</v>
      </c>
      <c r="AT383" s="11" t="s">
        <v>78</v>
      </c>
      <c r="AU383" s="11" t="s">
        <v>78</v>
      </c>
      <c r="AV383" s="12">
        <v>44183</v>
      </c>
      <c r="AW383" s="11" t="s">
        <v>85</v>
      </c>
      <c r="AX383" s="11" t="s">
        <v>86</v>
      </c>
      <c r="AY383" s="11" t="s">
        <v>87</v>
      </c>
      <c r="AZ383" s="11" t="b">
        <v>0</v>
      </c>
      <c r="BA383" s="11">
        <v>0</v>
      </c>
      <c r="BB383" s="11">
        <v>0</v>
      </c>
      <c r="BC383" s="28"/>
      <c r="BD383" s="11">
        <v>0</v>
      </c>
      <c r="BE383" s="28"/>
      <c r="BF383" s="54">
        <v>0</v>
      </c>
      <c r="BG383" s="28">
        <v>0</v>
      </c>
      <c r="BH383" s="28">
        <v>344.08</v>
      </c>
      <c r="BI383" s="28">
        <v>344.08</v>
      </c>
      <c r="BJ383" s="28">
        <v>376.87</v>
      </c>
      <c r="BK383" s="30">
        <f t="shared" si="17"/>
        <v>0</v>
      </c>
      <c r="BL383" s="62">
        <f t="shared" si="18"/>
        <v>0</v>
      </c>
      <c r="BM383" s="28">
        <v>49.86</v>
      </c>
      <c r="BN383" s="13">
        <v>0</v>
      </c>
      <c r="BO383" s="7" t="s">
        <v>6366</v>
      </c>
      <c r="BP383" s="7" t="s">
        <v>4406</v>
      </c>
      <c r="BQ383" s="7" t="s">
        <v>4101</v>
      </c>
      <c r="BR383" s="7" t="s">
        <v>504</v>
      </c>
      <c r="BS383" s="7" t="s">
        <v>4367</v>
      </c>
      <c r="BT383" s="7" t="s">
        <v>4110</v>
      </c>
      <c r="BU383" s="7" t="s">
        <v>4407</v>
      </c>
      <c r="BV383" s="7" t="s">
        <v>6367</v>
      </c>
      <c r="BW383" s="7" t="s">
        <v>4409</v>
      </c>
      <c r="BX383" s="7" t="s">
        <v>4138</v>
      </c>
      <c r="BY383" s="7">
        <v>0</v>
      </c>
      <c r="BZ383" s="7">
        <v>0</v>
      </c>
      <c r="CA383" s="7">
        <v>0</v>
      </c>
      <c r="CB383" s="7">
        <v>0</v>
      </c>
      <c r="CC383" s="7">
        <v>0</v>
      </c>
      <c r="CD383" s="9">
        <v>0</v>
      </c>
    </row>
    <row r="384" spans="1:82" hidden="1" x14ac:dyDescent="0.25">
      <c r="A384" s="72" t="s">
        <v>2705</v>
      </c>
      <c r="B384" s="11" t="s">
        <v>1395</v>
      </c>
      <c r="C384" s="11" t="s">
        <v>1396</v>
      </c>
      <c r="D384" s="11" t="s">
        <v>2706</v>
      </c>
      <c r="E384" s="11" t="s">
        <v>2706</v>
      </c>
      <c r="F384" s="11" t="s">
        <v>64</v>
      </c>
      <c r="G384" s="11" t="s">
        <v>2706</v>
      </c>
      <c r="H384" s="11" t="s">
        <v>2330</v>
      </c>
      <c r="I384" s="11" t="s">
        <v>1397</v>
      </c>
      <c r="J384" s="11" t="s">
        <v>2691</v>
      </c>
      <c r="K384" s="11">
        <v>1084.55</v>
      </c>
      <c r="L384" s="11" t="s">
        <v>67</v>
      </c>
      <c r="M384" s="11" t="s">
        <v>68</v>
      </c>
      <c r="N384" s="11" t="s">
        <v>69</v>
      </c>
      <c r="O384" s="12">
        <v>41061.522638888891</v>
      </c>
      <c r="P384" s="12">
        <v>45444.721828703703</v>
      </c>
      <c r="Q384" s="11" t="s">
        <v>70</v>
      </c>
      <c r="R384" s="12">
        <v>45444</v>
      </c>
      <c r="S384" s="11" t="s">
        <v>71</v>
      </c>
      <c r="T384" s="11" t="s">
        <v>104</v>
      </c>
      <c r="U384" s="11" t="s">
        <v>73</v>
      </c>
      <c r="V384" s="11" t="s">
        <v>73</v>
      </c>
      <c r="W384" s="11" t="s">
        <v>287</v>
      </c>
      <c r="X384" s="11" t="s">
        <v>106</v>
      </c>
      <c r="Y384" s="11" t="s">
        <v>2707</v>
      </c>
      <c r="Z384" s="11" t="s">
        <v>2708</v>
      </c>
      <c r="AA384" s="11" t="s">
        <v>78</v>
      </c>
      <c r="AB384" s="11"/>
      <c r="AC384" s="12"/>
      <c r="AD384" s="11" t="s">
        <v>1679</v>
      </c>
      <c r="AE384" s="11" t="s">
        <v>1680</v>
      </c>
      <c r="AF384" s="11" t="s">
        <v>2709</v>
      </c>
      <c r="AG384" s="12">
        <v>44998</v>
      </c>
      <c r="AH384" s="11" t="s">
        <v>2710</v>
      </c>
      <c r="AI384" s="11" t="s">
        <v>78</v>
      </c>
      <c r="AJ384" s="11" t="b">
        <v>0</v>
      </c>
      <c r="AK384" s="11" t="s">
        <v>2711</v>
      </c>
      <c r="AL384" s="11" t="b">
        <v>0</v>
      </c>
      <c r="AM384" s="11" t="b">
        <v>0</v>
      </c>
      <c r="AN384" s="11" t="b">
        <v>0</v>
      </c>
      <c r="AO384" s="11" t="b">
        <v>0</v>
      </c>
      <c r="AP384" s="11" t="b">
        <v>0</v>
      </c>
      <c r="AQ384" s="11" t="s">
        <v>84</v>
      </c>
      <c r="AR384" s="11" t="b">
        <v>0</v>
      </c>
      <c r="AS384" s="11" t="s">
        <v>1700</v>
      </c>
      <c r="AT384" s="11" t="s">
        <v>78</v>
      </c>
      <c r="AU384" s="11" t="s">
        <v>78</v>
      </c>
      <c r="AV384" s="12">
        <v>41801</v>
      </c>
      <c r="AW384" s="11" t="s">
        <v>85</v>
      </c>
      <c r="AX384" s="11" t="s">
        <v>86</v>
      </c>
      <c r="AY384" s="11" t="s">
        <v>87</v>
      </c>
      <c r="AZ384" s="11" t="b">
        <v>0</v>
      </c>
      <c r="BA384" s="11">
        <v>14</v>
      </c>
      <c r="BB384" s="11">
        <v>13</v>
      </c>
      <c r="BC384" s="28">
        <v>4922.76</v>
      </c>
      <c r="BD384" s="11">
        <v>0</v>
      </c>
      <c r="BE384" s="28"/>
      <c r="BF384" s="54">
        <v>0</v>
      </c>
      <c r="BG384" s="28">
        <v>0</v>
      </c>
      <c r="BH384" s="28">
        <v>1084.55</v>
      </c>
      <c r="BI384" s="28">
        <v>932.69</v>
      </c>
      <c r="BJ384" s="28">
        <v>1081.33</v>
      </c>
      <c r="BK384" s="30">
        <f t="shared" si="17"/>
        <v>151.8599999999999</v>
      </c>
      <c r="BL384" s="62">
        <f t="shared" si="18"/>
        <v>0.14002120695219206</v>
      </c>
      <c r="BM384" s="28">
        <v>233.18</v>
      </c>
      <c r="BN384" s="13">
        <v>0</v>
      </c>
      <c r="BO384" s="7" t="s">
        <v>4891</v>
      </c>
      <c r="BP384" s="7" t="s">
        <v>4892</v>
      </c>
      <c r="BQ384" s="7" t="s">
        <v>4101</v>
      </c>
      <c r="BR384" s="7" t="s">
        <v>504</v>
      </c>
      <c r="BS384" s="7" t="s">
        <v>4120</v>
      </c>
      <c r="BT384" s="7" t="s">
        <v>4893</v>
      </c>
      <c r="BU384" s="7" t="s">
        <v>4894</v>
      </c>
      <c r="BV384" s="7" t="s">
        <v>4895</v>
      </c>
      <c r="BW384" s="7" t="s">
        <v>4896</v>
      </c>
      <c r="BX384" s="7" t="s">
        <v>4248</v>
      </c>
      <c r="BY384" s="7">
        <v>0</v>
      </c>
      <c r="BZ384" s="7">
        <v>0</v>
      </c>
      <c r="CA384" s="7">
        <v>0</v>
      </c>
      <c r="CB384" s="7">
        <v>0</v>
      </c>
      <c r="CC384" s="7">
        <v>1</v>
      </c>
      <c r="CD384" s="9">
        <v>0</v>
      </c>
    </row>
    <row r="385" spans="1:82" hidden="1" x14ac:dyDescent="0.25">
      <c r="A385" s="73" t="s">
        <v>1401</v>
      </c>
      <c r="B385" s="7" t="s">
        <v>1395</v>
      </c>
      <c r="C385" s="7" t="s">
        <v>1396</v>
      </c>
      <c r="D385" s="7" t="s">
        <v>1402</v>
      </c>
      <c r="E385" s="7" t="s">
        <v>1402</v>
      </c>
      <c r="F385" s="7" t="s">
        <v>64</v>
      </c>
      <c r="G385" s="7" t="s">
        <v>1402</v>
      </c>
      <c r="H385" s="7" t="s">
        <v>281</v>
      </c>
      <c r="I385" s="7" t="s">
        <v>1397</v>
      </c>
      <c r="J385" s="7"/>
      <c r="K385" s="7">
        <v>309.06</v>
      </c>
      <c r="L385" s="7" t="s">
        <v>67</v>
      </c>
      <c r="M385" s="7" t="s">
        <v>68</v>
      </c>
      <c r="N385" s="7" t="s">
        <v>69</v>
      </c>
      <c r="O385" s="8">
        <v>36348</v>
      </c>
      <c r="P385" s="8">
        <v>45480</v>
      </c>
      <c r="Q385" s="11" t="s">
        <v>70</v>
      </c>
      <c r="R385" s="8">
        <v>45480</v>
      </c>
      <c r="S385" s="7" t="s">
        <v>71</v>
      </c>
      <c r="T385" s="7" t="s">
        <v>104</v>
      </c>
      <c r="U385" s="7" t="s">
        <v>73</v>
      </c>
      <c r="V385" s="7" t="s">
        <v>73</v>
      </c>
      <c r="W385" s="7" t="s">
        <v>74</v>
      </c>
      <c r="X385" s="7" t="s">
        <v>106</v>
      </c>
      <c r="Y385" s="7" t="s">
        <v>1398</v>
      </c>
      <c r="Z385" s="7" t="s">
        <v>1403</v>
      </c>
      <c r="AA385" s="7" t="s">
        <v>78</v>
      </c>
      <c r="AB385" s="8"/>
      <c r="AC385" s="8"/>
      <c r="AD385" s="7"/>
      <c r="AE385" s="7" t="s">
        <v>78</v>
      </c>
      <c r="AF385" s="7" t="s">
        <v>78</v>
      </c>
      <c r="AG385" s="8"/>
      <c r="AH385" s="7" t="s">
        <v>78</v>
      </c>
      <c r="AI385" s="7" t="s">
        <v>78</v>
      </c>
      <c r="AJ385" s="7" t="b">
        <v>1</v>
      </c>
      <c r="AK385" s="7" t="s">
        <v>1404</v>
      </c>
      <c r="AL385" s="7" t="b">
        <v>0</v>
      </c>
      <c r="AM385" s="7" t="b">
        <v>0</v>
      </c>
      <c r="AN385" s="7" t="b">
        <v>0</v>
      </c>
      <c r="AO385" s="7" t="b">
        <v>0</v>
      </c>
      <c r="AP385" s="7" t="b">
        <v>0</v>
      </c>
      <c r="AQ385" s="7" t="s">
        <v>84</v>
      </c>
      <c r="AR385" s="7" t="b">
        <v>0</v>
      </c>
      <c r="AS385" s="7" t="s">
        <v>78</v>
      </c>
      <c r="AT385" s="7" t="s">
        <v>78</v>
      </c>
      <c r="AU385" s="7" t="s">
        <v>78</v>
      </c>
      <c r="AV385" s="8">
        <v>36350</v>
      </c>
      <c r="AW385" s="7" t="s">
        <v>85</v>
      </c>
      <c r="AX385" s="7" t="s">
        <v>86</v>
      </c>
      <c r="AY385" s="7" t="s">
        <v>87</v>
      </c>
      <c r="AZ385" s="7" t="b">
        <v>0</v>
      </c>
      <c r="BA385" s="7">
        <v>7</v>
      </c>
      <c r="BB385" s="7">
        <v>5</v>
      </c>
      <c r="BC385" s="33">
        <v>1392.75</v>
      </c>
      <c r="BD385" s="7">
        <v>0</v>
      </c>
      <c r="BE385" s="33"/>
      <c r="BF385" s="55">
        <v>0</v>
      </c>
      <c r="BG385" s="33">
        <v>0</v>
      </c>
      <c r="BH385" s="33">
        <v>309.06</v>
      </c>
      <c r="BI385" s="33">
        <v>309.06</v>
      </c>
      <c r="BJ385" s="33">
        <v>354.03</v>
      </c>
      <c r="BK385" s="30">
        <f t="shared" si="17"/>
        <v>0</v>
      </c>
      <c r="BL385" s="62">
        <f t="shared" si="18"/>
        <v>0</v>
      </c>
      <c r="BM385" s="33">
        <v>84.99</v>
      </c>
      <c r="BN385" s="9">
        <v>0</v>
      </c>
      <c r="BO385" s="11" t="s">
        <v>4175</v>
      </c>
      <c r="BP385" s="11" t="s">
        <v>4176</v>
      </c>
      <c r="BQ385" s="11" t="s">
        <v>4101</v>
      </c>
      <c r="BR385" s="11" t="s">
        <v>504</v>
      </c>
      <c r="BS385" s="11" t="s">
        <v>4177</v>
      </c>
      <c r="BT385" s="11" t="s">
        <v>4178</v>
      </c>
      <c r="BU385" s="11" t="s">
        <v>78</v>
      </c>
      <c r="BV385" s="11" t="s">
        <v>4179</v>
      </c>
      <c r="BW385" s="11" t="s">
        <v>4180</v>
      </c>
      <c r="BX385" s="11" t="s">
        <v>4181</v>
      </c>
      <c r="BY385" s="11">
        <v>0</v>
      </c>
      <c r="BZ385" s="11">
        <v>0</v>
      </c>
      <c r="CA385" s="11">
        <v>0</v>
      </c>
      <c r="CB385" s="11">
        <v>0</v>
      </c>
      <c r="CC385" s="11">
        <v>0</v>
      </c>
      <c r="CD385" s="13">
        <v>0</v>
      </c>
    </row>
    <row r="386" spans="1:82" hidden="1" x14ac:dyDescent="0.25">
      <c r="A386" s="74" t="s">
        <v>1324</v>
      </c>
      <c r="B386" s="7" t="s">
        <v>1299</v>
      </c>
      <c r="C386" s="7" t="s">
        <v>1300</v>
      </c>
      <c r="D386" s="7" t="s">
        <v>1325</v>
      </c>
      <c r="E386" s="7" t="s">
        <v>1325</v>
      </c>
      <c r="F386" s="7" t="s">
        <v>64</v>
      </c>
      <c r="G386" s="7" t="s">
        <v>1325</v>
      </c>
      <c r="H386" s="7" t="s">
        <v>281</v>
      </c>
      <c r="I386" s="7" t="s">
        <v>1303</v>
      </c>
      <c r="J386" s="7" t="s">
        <v>1326</v>
      </c>
      <c r="K386" s="7">
        <v>360</v>
      </c>
      <c r="L386" s="7" t="s">
        <v>67</v>
      </c>
      <c r="M386" s="7" t="s">
        <v>68</v>
      </c>
      <c r="N386" s="7" t="s">
        <v>69</v>
      </c>
      <c r="O386" s="8">
        <v>41568.487569444442</v>
      </c>
      <c r="P386" s="8">
        <v>48508.487569444442</v>
      </c>
      <c r="Q386" s="7" t="s">
        <v>1312</v>
      </c>
      <c r="R386" s="8">
        <v>45258</v>
      </c>
      <c r="S386" s="7" t="s">
        <v>91</v>
      </c>
      <c r="T386" s="7" t="s">
        <v>514</v>
      </c>
      <c r="U386" s="7" t="s">
        <v>73</v>
      </c>
      <c r="V386" s="7" t="s">
        <v>73</v>
      </c>
      <c r="W386" s="7" t="s">
        <v>105</v>
      </c>
      <c r="X386" s="7" t="s">
        <v>106</v>
      </c>
      <c r="Y386" s="7" t="s">
        <v>1314</v>
      </c>
      <c r="Z386" s="7" t="s">
        <v>1327</v>
      </c>
      <c r="AA386" s="7" t="s">
        <v>78</v>
      </c>
      <c r="AB386" s="8"/>
      <c r="AC386" s="8"/>
      <c r="AD386" s="7"/>
      <c r="AE386" s="7" t="s">
        <v>78</v>
      </c>
      <c r="AF386" s="7" t="s">
        <v>78</v>
      </c>
      <c r="AG386" s="8"/>
      <c r="AH386" s="7" t="s">
        <v>1328</v>
      </c>
      <c r="AI386" s="7" t="s">
        <v>78</v>
      </c>
      <c r="AJ386" s="7" t="b">
        <v>0</v>
      </c>
      <c r="AK386" s="7" t="s">
        <v>1329</v>
      </c>
      <c r="AL386" s="7" t="b">
        <v>0</v>
      </c>
      <c r="AM386" s="7" t="b">
        <v>0</v>
      </c>
      <c r="AN386" s="7" t="b">
        <v>0</v>
      </c>
      <c r="AO386" s="7" t="b">
        <v>0</v>
      </c>
      <c r="AP386" s="7" t="b">
        <v>0</v>
      </c>
      <c r="AQ386" s="7" t="s">
        <v>96</v>
      </c>
      <c r="AR386" s="7" t="b">
        <v>0</v>
      </c>
      <c r="AS386" s="7" t="s">
        <v>1210</v>
      </c>
      <c r="AT386" s="7" t="s">
        <v>1204</v>
      </c>
      <c r="AU386" s="7" t="s">
        <v>78</v>
      </c>
      <c r="AV386" s="8">
        <v>41627</v>
      </c>
      <c r="AW386" s="7" t="s">
        <v>85</v>
      </c>
      <c r="AX386" s="7" t="s">
        <v>86</v>
      </c>
      <c r="AY386" s="7" t="s">
        <v>87</v>
      </c>
      <c r="AZ386" s="7" t="b">
        <v>0</v>
      </c>
      <c r="BA386" s="7">
        <v>0</v>
      </c>
      <c r="BB386" s="7">
        <v>0</v>
      </c>
      <c r="BC386" s="33"/>
      <c r="BD386" s="7">
        <v>0</v>
      </c>
      <c r="BE386" s="33"/>
      <c r="BF386" s="55">
        <v>0</v>
      </c>
      <c r="BG386" s="33">
        <v>0</v>
      </c>
      <c r="BH386" s="33">
        <v>360</v>
      </c>
      <c r="BI386" s="33">
        <v>360</v>
      </c>
      <c r="BJ386" s="33">
        <v>360</v>
      </c>
      <c r="BK386" s="30">
        <f t="shared" si="17"/>
        <v>0</v>
      </c>
      <c r="BL386" s="62">
        <f t="shared" si="18"/>
        <v>0</v>
      </c>
      <c r="BM386" s="33">
        <v>0</v>
      </c>
      <c r="BN386" s="9">
        <v>0</v>
      </c>
      <c r="BO386" s="11" t="s">
        <v>4748</v>
      </c>
      <c r="BP386" s="11" t="s">
        <v>4749</v>
      </c>
      <c r="BQ386" s="11" t="s">
        <v>4101</v>
      </c>
      <c r="BR386" s="11" t="s">
        <v>504</v>
      </c>
      <c r="BS386" s="11" t="s">
        <v>4187</v>
      </c>
      <c r="BT386" s="11" t="s">
        <v>4750</v>
      </c>
      <c r="BU386" s="11" t="s">
        <v>4751</v>
      </c>
      <c r="BV386" s="11" t="s">
        <v>4752</v>
      </c>
      <c r="BW386" s="11" t="s">
        <v>4753</v>
      </c>
      <c r="BX386" s="11" t="s">
        <v>4492</v>
      </c>
      <c r="BY386" s="11">
        <v>0</v>
      </c>
      <c r="BZ386" s="11">
        <v>0</v>
      </c>
      <c r="CA386" s="11">
        <v>0</v>
      </c>
      <c r="CB386" s="11">
        <v>0</v>
      </c>
      <c r="CC386" s="11">
        <v>0</v>
      </c>
      <c r="CD386" s="13">
        <v>0</v>
      </c>
    </row>
    <row r="387" spans="1:82" hidden="1" x14ac:dyDescent="0.25">
      <c r="A387" s="72" t="s">
        <v>3275</v>
      </c>
      <c r="B387" s="11" t="s">
        <v>2255</v>
      </c>
      <c r="C387" s="11" t="s">
        <v>2256</v>
      </c>
      <c r="D387" s="11" t="s">
        <v>652</v>
      </c>
      <c r="E387" s="11" t="s">
        <v>653</v>
      </c>
      <c r="F387" s="11" t="s">
        <v>64</v>
      </c>
      <c r="G387" s="11" t="s">
        <v>653</v>
      </c>
      <c r="H387" s="11" t="s">
        <v>2330</v>
      </c>
      <c r="I387" s="11" t="s">
        <v>2258</v>
      </c>
      <c r="J387" s="11"/>
      <c r="K387" s="11">
        <v>8.6</v>
      </c>
      <c r="L387" s="11" t="s">
        <v>67</v>
      </c>
      <c r="M387" s="11" t="s">
        <v>68</v>
      </c>
      <c r="N387" s="11" t="s">
        <v>69</v>
      </c>
      <c r="O387" s="12">
        <v>40330.497708333336</v>
      </c>
      <c r="P387" s="12">
        <v>45444</v>
      </c>
      <c r="Q387" s="11" t="s">
        <v>70</v>
      </c>
      <c r="R387" s="12">
        <v>45444</v>
      </c>
      <c r="S387" s="11" t="s">
        <v>71</v>
      </c>
      <c r="T387" s="11" t="s">
        <v>104</v>
      </c>
      <c r="U387" s="11" t="s">
        <v>73</v>
      </c>
      <c r="V387" s="11" t="s">
        <v>73</v>
      </c>
      <c r="W387" s="11" t="s">
        <v>135</v>
      </c>
      <c r="X387" s="11" t="s">
        <v>106</v>
      </c>
      <c r="Y387" s="11" t="s">
        <v>2260</v>
      </c>
      <c r="Z387" s="11" t="s">
        <v>3276</v>
      </c>
      <c r="AA387" s="11" t="s">
        <v>78</v>
      </c>
      <c r="AB387" s="12"/>
      <c r="AC387" s="12"/>
      <c r="AD387" s="11"/>
      <c r="AE387" s="11" t="s">
        <v>78</v>
      </c>
      <c r="AF387" s="11" t="s">
        <v>78</v>
      </c>
      <c r="AG387" s="12"/>
      <c r="AH387" s="11" t="s">
        <v>78</v>
      </c>
      <c r="AI387" s="11" t="s">
        <v>78</v>
      </c>
      <c r="AJ387" s="11" t="b">
        <v>0</v>
      </c>
      <c r="AK387" s="11" t="s">
        <v>3277</v>
      </c>
      <c r="AL387" s="11" t="b">
        <v>0</v>
      </c>
      <c r="AM387" s="11" t="b">
        <v>0</v>
      </c>
      <c r="AN387" s="11" t="b">
        <v>0</v>
      </c>
      <c r="AO387" s="11" t="b">
        <v>0</v>
      </c>
      <c r="AP387" s="11" t="b">
        <v>0</v>
      </c>
      <c r="AQ387" s="11" t="s">
        <v>84</v>
      </c>
      <c r="AR387" s="11" t="b">
        <v>0</v>
      </c>
      <c r="AS387" s="11" t="s">
        <v>1700</v>
      </c>
      <c r="AT387" s="11" t="s">
        <v>78</v>
      </c>
      <c r="AU387" s="11" t="s">
        <v>78</v>
      </c>
      <c r="AV387" s="12">
        <v>40347</v>
      </c>
      <c r="AW387" s="11" t="s">
        <v>85</v>
      </c>
      <c r="AX387" s="11" t="s">
        <v>86</v>
      </c>
      <c r="AY387" s="11" t="s">
        <v>87</v>
      </c>
      <c r="AZ387" s="11" t="b">
        <v>0</v>
      </c>
      <c r="BA387" s="11">
        <v>0</v>
      </c>
      <c r="BB387" s="11">
        <v>0</v>
      </c>
      <c r="BC387" s="28"/>
      <c r="BD387" s="11">
        <v>0</v>
      </c>
      <c r="BE387" s="28"/>
      <c r="BF387" s="54">
        <v>0</v>
      </c>
      <c r="BG387" s="28">
        <v>0</v>
      </c>
      <c r="BH387" s="28">
        <v>8.6</v>
      </c>
      <c r="BI387" s="28">
        <v>8.6</v>
      </c>
      <c r="BJ387" s="28">
        <v>9.33</v>
      </c>
      <c r="BK387" s="30">
        <f t="shared" si="17"/>
        <v>0</v>
      </c>
      <c r="BL387" s="62">
        <f t="shared" si="18"/>
        <v>0</v>
      </c>
      <c r="BM387" s="28">
        <v>1.72</v>
      </c>
      <c r="BN387" s="13">
        <v>0</v>
      </c>
      <c r="BO387" s="11" t="s">
        <v>4358</v>
      </c>
      <c r="BP387" s="11" t="s">
        <v>4359</v>
      </c>
      <c r="BQ387" s="11" t="s">
        <v>4167</v>
      </c>
      <c r="BR387" s="11" t="s">
        <v>4360</v>
      </c>
      <c r="BS387" s="11" t="s">
        <v>4361</v>
      </c>
      <c r="BT387" s="11" t="s">
        <v>4110</v>
      </c>
      <c r="BU387" s="11" t="s">
        <v>4362</v>
      </c>
      <c r="BV387" s="11" t="s">
        <v>4363</v>
      </c>
      <c r="BW387" s="11" t="s">
        <v>4364</v>
      </c>
      <c r="BX387" s="11" t="s">
        <v>4130</v>
      </c>
      <c r="BY387" s="11">
        <v>0</v>
      </c>
      <c r="BZ387" s="11">
        <v>0</v>
      </c>
      <c r="CA387" s="11">
        <v>0</v>
      </c>
      <c r="CB387" s="11">
        <v>0</v>
      </c>
      <c r="CC387" s="11">
        <v>0</v>
      </c>
      <c r="CD387" s="13">
        <v>0</v>
      </c>
    </row>
    <row r="388" spans="1:82" hidden="1" x14ac:dyDescent="0.25">
      <c r="A388" s="72" t="s">
        <v>2398</v>
      </c>
      <c r="B388" s="11" t="s">
        <v>61</v>
      </c>
      <c r="C388" s="11" t="s">
        <v>62</v>
      </c>
      <c r="D388" s="11" t="s">
        <v>929</v>
      </c>
      <c r="E388" s="11" t="s">
        <v>929</v>
      </c>
      <c r="F388" s="11" t="s">
        <v>64</v>
      </c>
      <c r="G388" s="11" t="s">
        <v>929</v>
      </c>
      <c r="H388" s="11" t="s">
        <v>2330</v>
      </c>
      <c r="I388" s="11" t="s">
        <v>66</v>
      </c>
      <c r="J388" s="11" t="s">
        <v>2399</v>
      </c>
      <c r="K388" s="11">
        <v>596.66</v>
      </c>
      <c r="L388" s="11" t="s">
        <v>67</v>
      </c>
      <c r="M388" s="11" t="s">
        <v>68</v>
      </c>
      <c r="N388" s="11" t="s">
        <v>69</v>
      </c>
      <c r="O388" s="12">
        <v>42140.571458333332</v>
      </c>
      <c r="P388" s="12">
        <v>45428.355173611111</v>
      </c>
      <c r="Q388" s="11" t="s">
        <v>70</v>
      </c>
      <c r="R388" s="12">
        <v>45428</v>
      </c>
      <c r="S388" s="11" t="s">
        <v>71</v>
      </c>
      <c r="T388" s="11" t="s">
        <v>104</v>
      </c>
      <c r="U388" s="11" t="s">
        <v>73</v>
      </c>
      <c r="V388" s="11" t="s">
        <v>73</v>
      </c>
      <c r="W388" s="11" t="s">
        <v>287</v>
      </c>
      <c r="X388" s="11" t="s">
        <v>75</v>
      </c>
      <c r="Y388" s="11" t="s">
        <v>467</v>
      </c>
      <c r="Z388" s="11" t="s">
        <v>2400</v>
      </c>
      <c r="AA388" s="11" t="s">
        <v>78</v>
      </c>
      <c r="AB388" s="12"/>
      <c r="AC388" s="12"/>
      <c r="AD388" s="11"/>
      <c r="AE388" s="11" t="s">
        <v>78</v>
      </c>
      <c r="AF388" s="11" t="s">
        <v>78</v>
      </c>
      <c r="AG388" s="12"/>
      <c r="AH388" s="11" t="s">
        <v>2401</v>
      </c>
      <c r="AI388" s="11" t="s">
        <v>78</v>
      </c>
      <c r="AJ388" s="11" t="b">
        <v>0</v>
      </c>
      <c r="AK388" s="11" t="s">
        <v>2402</v>
      </c>
      <c r="AL388" s="11" t="b">
        <v>0</v>
      </c>
      <c r="AM388" s="11" t="b">
        <v>0</v>
      </c>
      <c r="AN388" s="11" t="b">
        <v>0</v>
      </c>
      <c r="AO388" s="11" t="b">
        <v>0</v>
      </c>
      <c r="AP388" s="11" t="b">
        <v>0</v>
      </c>
      <c r="AQ388" s="11" t="s">
        <v>84</v>
      </c>
      <c r="AR388" s="11" t="b">
        <v>0</v>
      </c>
      <c r="AS388" s="11" t="s">
        <v>1700</v>
      </c>
      <c r="AT388" s="11" t="s">
        <v>78</v>
      </c>
      <c r="AU388" s="11" t="s">
        <v>78</v>
      </c>
      <c r="AV388" s="12">
        <v>42157</v>
      </c>
      <c r="AW388" s="11" t="s">
        <v>85</v>
      </c>
      <c r="AX388" s="11" t="s">
        <v>86</v>
      </c>
      <c r="AY388" s="11" t="s">
        <v>87</v>
      </c>
      <c r="AZ388" s="11" t="b">
        <v>0</v>
      </c>
      <c r="BA388" s="11">
        <v>4</v>
      </c>
      <c r="BB388" s="11">
        <v>4</v>
      </c>
      <c r="BC388" s="25">
        <v>4773.49</v>
      </c>
      <c r="BD388" s="11">
        <v>0</v>
      </c>
      <c r="BE388" s="25"/>
      <c r="BF388" s="54">
        <v>0</v>
      </c>
      <c r="BG388" s="25">
        <v>0</v>
      </c>
      <c r="BH388" s="25">
        <v>596.66</v>
      </c>
      <c r="BI388" s="28">
        <v>596.66</v>
      </c>
      <c r="BJ388" s="28">
        <v>649.82000000000005</v>
      </c>
      <c r="BK388" s="30">
        <f t="shared" si="17"/>
        <v>0</v>
      </c>
      <c r="BL388" s="62">
        <f t="shared" si="18"/>
        <v>0</v>
      </c>
      <c r="BM388" s="28">
        <v>77.569999999999993</v>
      </c>
      <c r="BN388" s="13">
        <v>0</v>
      </c>
      <c r="BO388" s="7" t="s">
        <v>5166</v>
      </c>
      <c r="BP388" s="7" t="s">
        <v>5167</v>
      </c>
      <c r="BQ388" s="7" t="s">
        <v>4438</v>
      </c>
      <c r="BR388" s="7" t="s">
        <v>5168</v>
      </c>
      <c r="BS388" s="7" t="s">
        <v>5169</v>
      </c>
      <c r="BT388" s="7" t="s">
        <v>5170</v>
      </c>
      <c r="BU388" s="7" t="s">
        <v>5171</v>
      </c>
      <c r="BV388" s="7" t="s">
        <v>5172</v>
      </c>
      <c r="BW388" s="7" t="s">
        <v>5173</v>
      </c>
      <c r="BX388" s="7" t="s">
        <v>4302</v>
      </c>
      <c r="BY388" s="7">
        <v>0</v>
      </c>
      <c r="BZ388" s="7">
        <v>0</v>
      </c>
      <c r="CA388" s="7">
        <v>0</v>
      </c>
      <c r="CB388" s="7">
        <v>0</v>
      </c>
      <c r="CC388" s="7">
        <v>0</v>
      </c>
      <c r="CD388" s="9">
        <v>0</v>
      </c>
    </row>
    <row r="389" spans="1:82" hidden="1" x14ac:dyDescent="0.25">
      <c r="A389" s="72" t="s">
        <v>928</v>
      </c>
      <c r="B389" s="11" t="s">
        <v>61</v>
      </c>
      <c r="C389" s="11" t="s">
        <v>62</v>
      </c>
      <c r="D389" s="11" t="s">
        <v>929</v>
      </c>
      <c r="E389" s="11" t="s">
        <v>929</v>
      </c>
      <c r="F389" s="11" t="s">
        <v>64</v>
      </c>
      <c r="G389" s="11" t="s">
        <v>929</v>
      </c>
      <c r="H389" s="11" t="s">
        <v>281</v>
      </c>
      <c r="I389" s="11" t="s">
        <v>66</v>
      </c>
      <c r="J389" s="11" t="s">
        <v>282</v>
      </c>
      <c r="K389" s="11">
        <v>434.09</v>
      </c>
      <c r="L389" s="11" t="s">
        <v>67</v>
      </c>
      <c r="M389" s="11" t="s">
        <v>68</v>
      </c>
      <c r="N389" s="11" t="s">
        <v>69</v>
      </c>
      <c r="O389" s="12">
        <v>44996.528032407405</v>
      </c>
      <c r="P389" s="12">
        <v>45362.376805555556</v>
      </c>
      <c r="Q389" s="11" t="s">
        <v>70</v>
      </c>
      <c r="R389" s="12">
        <v>45362</v>
      </c>
      <c r="S389" s="11" t="s">
        <v>71</v>
      </c>
      <c r="T389" s="11" t="s">
        <v>104</v>
      </c>
      <c r="U389" s="11" t="s">
        <v>73</v>
      </c>
      <c r="V389" s="11" t="s">
        <v>73</v>
      </c>
      <c r="W389" s="11" t="s">
        <v>74</v>
      </c>
      <c r="X389" s="11" t="s">
        <v>75</v>
      </c>
      <c r="Y389" s="11" t="s">
        <v>122</v>
      </c>
      <c r="Z389" s="11" t="s">
        <v>930</v>
      </c>
      <c r="AA389" s="11" t="s">
        <v>78</v>
      </c>
      <c r="AB389" s="12"/>
      <c r="AC389" s="12"/>
      <c r="AD389" s="11"/>
      <c r="AE389" s="11" t="s">
        <v>78</v>
      </c>
      <c r="AF389" s="11" t="s">
        <v>78</v>
      </c>
      <c r="AG389" s="12"/>
      <c r="AH389" s="11" t="s">
        <v>931</v>
      </c>
      <c r="AI389" s="11" t="s">
        <v>78</v>
      </c>
      <c r="AJ389" s="11" t="b">
        <v>0</v>
      </c>
      <c r="AK389" s="11" t="s">
        <v>932</v>
      </c>
      <c r="AL389" s="11" t="b">
        <v>0</v>
      </c>
      <c r="AM389" s="11" t="b">
        <v>0</v>
      </c>
      <c r="AN389" s="11" t="b">
        <v>0</v>
      </c>
      <c r="AO389" s="11" t="b">
        <v>0</v>
      </c>
      <c r="AP389" s="11" t="b">
        <v>0</v>
      </c>
      <c r="AQ389" s="11" t="s">
        <v>84</v>
      </c>
      <c r="AR389" s="11" t="b">
        <v>0</v>
      </c>
      <c r="AS389" s="11" t="s">
        <v>710</v>
      </c>
      <c r="AT389" s="11" t="s">
        <v>78</v>
      </c>
      <c r="AU389" s="11" t="s">
        <v>78</v>
      </c>
      <c r="AV389" s="12">
        <v>44998</v>
      </c>
      <c r="AW389" s="11" t="s">
        <v>85</v>
      </c>
      <c r="AX389" s="11" t="s">
        <v>86</v>
      </c>
      <c r="AY389" s="11" t="s">
        <v>87</v>
      </c>
      <c r="AZ389" s="11" t="b">
        <v>0</v>
      </c>
      <c r="BA389" s="11">
        <v>0</v>
      </c>
      <c r="BB389" s="11">
        <v>0</v>
      </c>
      <c r="BC389" s="28"/>
      <c r="BD389" s="11">
        <v>0</v>
      </c>
      <c r="BE389" s="28"/>
      <c r="BF389" s="54">
        <v>0</v>
      </c>
      <c r="BG389" s="28">
        <v>0</v>
      </c>
      <c r="BH389" s="28">
        <v>434.09</v>
      </c>
      <c r="BI389" s="28">
        <v>434.09</v>
      </c>
      <c r="BJ389" s="28">
        <v>474.47</v>
      </c>
      <c r="BK389" s="30">
        <f t="shared" si="17"/>
        <v>0</v>
      </c>
      <c r="BL389" s="62">
        <f t="shared" si="18"/>
        <v>0</v>
      </c>
      <c r="BM389" s="28">
        <v>104.18</v>
      </c>
      <c r="BN389" s="13">
        <v>0</v>
      </c>
      <c r="BO389" s="11" t="s">
        <v>5166</v>
      </c>
      <c r="BP389" s="11" t="s">
        <v>5167</v>
      </c>
      <c r="BQ389" s="11" t="s">
        <v>4438</v>
      </c>
      <c r="BR389" s="11" t="s">
        <v>5168</v>
      </c>
      <c r="BS389" s="11" t="s">
        <v>5169</v>
      </c>
      <c r="BT389" s="11" t="s">
        <v>5170</v>
      </c>
      <c r="BU389" s="11" t="s">
        <v>5171</v>
      </c>
      <c r="BV389" s="11" t="s">
        <v>5172</v>
      </c>
      <c r="BW389" s="11" t="s">
        <v>5173</v>
      </c>
      <c r="BX389" s="11" t="s">
        <v>4302</v>
      </c>
      <c r="BY389" s="11">
        <v>0</v>
      </c>
      <c r="BZ389" s="11">
        <v>0</v>
      </c>
      <c r="CA389" s="11">
        <v>0</v>
      </c>
      <c r="CB389" s="11">
        <v>0</v>
      </c>
      <c r="CC389" s="11">
        <v>0</v>
      </c>
      <c r="CD389" s="13">
        <v>0</v>
      </c>
    </row>
    <row r="390" spans="1:82" hidden="1" x14ac:dyDescent="0.25">
      <c r="A390" s="73" t="s">
        <v>3055</v>
      </c>
      <c r="B390" s="7" t="s">
        <v>1395</v>
      </c>
      <c r="C390" s="7" t="s">
        <v>1396</v>
      </c>
      <c r="D390" s="7" t="s">
        <v>3056</v>
      </c>
      <c r="E390" s="7" t="s">
        <v>3056</v>
      </c>
      <c r="F390" s="7" t="s">
        <v>64</v>
      </c>
      <c r="G390" s="7" t="s">
        <v>3056</v>
      </c>
      <c r="H390" s="7" t="s">
        <v>2330</v>
      </c>
      <c r="I390" s="7" t="s">
        <v>1397</v>
      </c>
      <c r="J390" s="7" t="s">
        <v>2691</v>
      </c>
      <c r="K390" s="7">
        <v>176.42</v>
      </c>
      <c r="L390" s="7" t="s">
        <v>67</v>
      </c>
      <c r="M390" s="7" t="s">
        <v>68</v>
      </c>
      <c r="N390" s="7" t="s">
        <v>69</v>
      </c>
      <c r="O390" s="8">
        <v>43990</v>
      </c>
      <c r="P390" s="8">
        <v>45431.524247685185</v>
      </c>
      <c r="Q390" s="7" t="s">
        <v>70</v>
      </c>
      <c r="R390" s="8">
        <v>45431</v>
      </c>
      <c r="S390" s="7" t="s">
        <v>71</v>
      </c>
      <c r="T390" s="7" t="s">
        <v>104</v>
      </c>
      <c r="U390" s="7" t="s">
        <v>73</v>
      </c>
      <c r="V390" s="7" t="s">
        <v>73</v>
      </c>
      <c r="W390" s="7" t="s">
        <v>105</v>
      </c>
      <c r="X390" s="7" t="s">
        <v>106</v>
      </c>
      <c r="Y390" s="7" t="s">
        <v>1398</v>
      </c>
      <c r="Z390" s="7" t="s">
        <v>1964</v>
      </c>
      <c r="AA390" s="7" t="s">
        <v>78</v>
      </c>
      <c r="AB390" s="8"/>
      <c r="AC390" s="8"/>
      <c r="AD390" s="7"/>
      <c r="AE390" s="7" t="s">
        <v>78</v>
      </c>
      <c r="AF390" s="7" t="s">
        <v>78</v>
      </c>
      <c r="AG390" s="8"/>
      <c r="AH390" s="7" t="s">
        <v>3057</v>
      </c>
      <c r="AI390" s="7" t="s">
        <v>78</v>
      </c>
      <c r="AJ390" s="7" t="b">
        <v>0</v>
      </c>
      <c r="AK390" s="7" t="s">
        <v>3058</v>
      </c>
      <c r="AL390" s="7" t="b">
        <v>0</v>
      </c>
      <c r="AM390" s="7" t="b">
        <v>0</v>
      </c>
      <c r="AN390" s="7" t="b">
        <v>0</v>
      </c>
      <c r="AO390" s="7" t="b">
        <v>0</v>
      </c>
      <c r="AP390" s="7" t="b">
        <v>0</v>
      </c>
      <c r="AQ390" s="7" t="s">
        <v>84</v>
      </c>
      <c r="AR390" s="7" t="b">
        <v>0</v>
      </c>
      <c r="AS390" s="7" t="s">
        <v>1700</v>
      </c>
      <c r="AT390" s="7" t="s">
        <v>78</v>
      </c>
      <c r="AU390" s="7" t="s">
        <v>78</v>
      </c>
      <c r="AV390" s="8">
        <v>43999</v>
      </c>
      <c r="AW390" s="7" t="s">
        <v>85</v>
      </c>
      <c r="AX390" s="7" t="s">
        <v>86</v>
      </c>
      <c r="AY390" s="7" t="s">
        <v>87</v>
      </c>
      <c r="AZ390" s="7" t="b">
        <v>0</v>
      </c>
      <c r="BA390" s="7">
        <v>1</v>
      </c>
      <c r="BB390" s="7">
        <v>1</v>
      </c>
      <c r="BC390" s="33">
        <v>80.48</v>
      </c>
      <c r="BD390" s="7">
        <v>0</v>
      </c>
      <c r="BE390" s="33"/>
      <c r="BF390" s="55">
        <v>0</v>
      </c>
      <c r="BG390" s="33">
        <v>0</v>
      </c>
      <c r="BH390" s="33">
        <v>176.42</v>
      </c>
      <c r="BI390" s="33">
        <v>176.42</v>
      </c>
      <c r="BJ390" s="33">
        <v>208.42</v>
      </c>
      <c r="BK390" s="30">
        <f t="shared" si="17"/>
        <v>0</v>
      </c>
      <c r="BL390" s="62">
        <f t="shared" si="18"/>
        <v>0</v>
      </c>
      <c r="BM390" s="33">
        <v>44.1</v>
      </c>
      <c r="BN390" s="9">
        <v>0</v>
      </c>
      <c r="BO390" s="7" t="s">
        <v>6231</v>
      </c>
      <c r="BP390" s="7" t="s">
        <v>6232</v>
      </c>
      <c r="BQ390" s="7" t="s">
        <v>4101</v>
      </c>
      <c r="BR390" s="7" t="s">
        <v>504</v>
      </c>
      <c r="BS390" s="7" t="s">
        <v>4148</v>
      </c>
      <c r="BT390" s="7" t="s">
        <v>4110</v>
      </c>
      <c r="BU390" s="7" t="s">
        <v>6233</v>
      </c>
      <c r="BV390" s="7" t="s">
        <v>6234</v>
      </c>
      <c r="BW390" s="7" t="s">
        <v>6235</v>
      </c>
      <c r="BX390" s="7" t="s">
        <v>4106</v>
      </c>
      <c r="BY390" s="7">
        <v>0</v>
      </c>
      <c r="BZ390" s="7">
        <v>0</v>
      </c>
      <c r="CA390" s="7">
        <v>0</v>
      </c>
      <c r="CB390" s="7">
        <v>0</v>
      </c>
      <c r="CC390" s="7">
        <v>0</v>
      </c>
      <c r="CD390" s="9">
        <v>0</v>
      </c>
    </row>
    <row r="391" spans="1:82" hidden="1" x14ac:dyDescent="0.25">
      <c r="A391" s="73" t="s">
        <v>1405</v>
      </c>
      <c r="B391" s="7" t="s">
        <v>1395</v>
      </c>
      <c r="C391" s="7" t="s">
        <v>1396</v>
      </c>
      <c r="D391" s="7" t="s">
        <v>1015</v>
      </c>
      <c r="E391" s="7" t="s">
        <v>1015</v>
      </c>
      <c r="F391" s="7" t="s">
        <v>64</v>
      </c>
      <c r="G391" s="7" t="s">
        <v>1015</v>
      </c>
      <c r="H391" s="7" t="s">
        <v>281</v>
      </c>
      <c r="I391" s="7" t="s">
        <v>1397</v>
      </c>
      <c r="J391" s="7" t="s">
        <v>1406</v>
      </c>
      <c r="K391" s="7">
        <v>181</v>
      </c>
      <c r="L391" s="7" t="s">
        <v>67</v>
      </c>
      <c r="M391" s="7" t="s">
        <v>68</v>
      </c>
      <c r="N391" s="7" t="s">
        <v>69</v>
      </c>
      <c r="O391" s="8">
        <v>41060</v>
      </c>
      <c r="P391" s="8">
        <v>45443.512662037036</v>
      </c>
      <c r="Q391" s="7" t="s">
        <v>70</v>
      </c>
      <c r="R391" s="8">
        <v>45443</v>
      </c>
      <c r="S391" s="7" t="s">
        <v>71</v>
      </c>
      <c r="T391" s="7" t="s">
        <v>104</v>
      </c>
      <c r="U391" s="7" t="s">
        <v>73</v>
      </c>
      <c r="V391" s="7" t="s">
        <v>73</v>
      </c>
      <c r="W391" s="7" t="s">
        <v>287</v>
      </c>
      <c r="X391" s="7" t="s">
        <v>106</v>
      </c>
      <c r="Y391" s="7" t="s">
        <v>1398</v>
      </c>
      <c r="Z391" s="7" t="s">
        <v>1407</v>
      </c>
      <c r="AA391" s="7" t="s">
        <v>78</v>
      </c>
      <c r="AB391" s="8"/>
      <c r="AC391" s="8"/>
      <c r="AD391" s="7"/>
      <c r="AE391" s="7" t="s">
        <v>78</v>
      </c>
      <c r="AF391" s="7" t="s">
        <v>78</v>
      </c>
      <c r="AG391" s="8"/>
      <c r="AH391" s="7" t="s">
        <v>1408</v>
      </c>
      <c r="AI391" s="7" t="s">
        <v>78</v>
      </c>
      <c r="AJ391" s="7" t="b">
        <v>0</v>
      </c>
      <c r="AK391" s="7" t="s">
        <v>1409</v>
      </c>
      <c r="AL391" s="7" t="b">
        <v>0</v>
      </c>
      <c r="AM391" s="7" t="b">
        <v>0</v>
      </c>
      <c r="AN391" s="7" t="b">
        <v>0</v>
      </c>
      <c r="AO391" s="7" t="b">
        <v>0</v>
      </c>
      <c r="AP391" s="7" t="b">
        <v>0</v>
      </c>
      <c r="AQ391" s="7" t="s">
        <v>84</v>
      </c>
      <c r="AR391" s="7" t="b">
        <v>0</v>
      </c>
      <c r="AS391" s="7" t="s">
        <v>78</v>
      </c>
      <c r="AT391" s="7" t="s">
        <v>78</v>
      </c>
      <c r="AU391" s="7" t="s">
        <v>78</v>
      </c>
      <c r="AV391" s="8">
        <v>41078</v>
      </c>
      <c r="AW391" s="7" t="s">
        <v>85</v>
      </c>
      <c r="AX391" s="7" t="s">
        <v>86</v>
      </c>
      <c r="AY391" s="7" t="s">
        <v>87</v>
      </c>
      <c r="AZ391" s="7" t="b">
        <v>0</v>
      </c>
      <c r="BA391" s="7">
        <v>3</v>
      </c>
      <c r="BB391" s="7">
        <v>3</v>
      </c>
      <c r="BC391" s="33">
        <v>762.39</v>
      </c>
      <c r="BD391" s="7">
        <v>0</v>
      </c>
      <c r="BE391" s="33"/>
      <c r="BF391" s="55">
        <v>0</v>
      </c>
      <c r="BG391" s="33">
        <v>0</v>
      </c>
      <c r="BH391" s="33">
        <v>181</v>
      </c>
      <c r="BI391" s="33">
        <v>181</v>
      </c>
      <c r="BJ391" s="33">
        <v>205.91</v>
      </c>
      <c r="BK391" s="30">
        <f t="shared" si="17"/>
        <v>0</v>
      </c>
      <c r="BL391" s="62">
        <f t="shared" si="18"/>
        <v>0</v>
      </c>
      <c r="BM391" s="33">
        <v>49.77</v>
      </c>
      <c r="BN391" s="9">
        <v>0</v>
      </c>
      <c r="BO391" s="7" t="s">
        <v>4466</v>
      </c>
      <c r="BP391" s="7" t="s">
        <v>4467</v>
      </c>
      <c r="BQ391" s="7" t="s">
        <v>4101</v>
      </c>
      <c r="BR391" s="7" t="s">
        <v>504</v>
      </c>
      <c r="BS391" s="7" t="s">
        <v>4187</v>
      </c>
      <c r="BT391" s="7" t="s">
        <v>4110</v>
      </c>
      <c r="BU391" s="7" t="s">
        <v>4468</v>
      </c>
      <c r="BV391" s="7" t="s">
        <v>4469</v>
      </c>
      <c r="BW391" s="7" t="s">
        <v>4470</v>
      </c>
      <c r="BX391" s="7" t="s">
        <v>4138</v>
      </c>
      <c r="BY391" s="7">
        <v>0</v>
      </c>
      <c r="BZ391" s="7">
        <v>0</v>
      </c>
      <c r="CA391" s="7">
        <v>0</v>
      </c>
      <c r="CB391" s="7">
        <v>1</v>
      </c>
      <c r="CC391" s="7">
        <v>0</v>
      </c>
      <c r="CD391" s="9">
        <v>0</v>
      </c>
    </row>
    <row r="392" spans="1:82" hidden="1" x14ac:dyDescent="0.25">
      <c r="A392" s="73" t="s">
        <v>3927</v>
      </c>
      <c r="B392" s="7" t="s">
        <v>234</v>
      </c>
      <c r="C392" s="7" t="s">
        <v>235</v>
      </c>
      <c r="D392" s="7" t="s">
        <v>1015</v>
      </c>
      <c r="E392" s="7" t="s">
        <v>1015</v>
      </c>
      <c r="F392" s="7" t="s">
        <v>64</v>
      </c>
      <c r="G392" s="7" t="s">
        <v>1015</v>
      </c>
      <c r="H392" s="7" t="s">
        <v>281</v>
      </c>
      <c r="I392" s="7" t="s">
        <v>237</v>
      </c>
      <c r="J392" s="7" t="s">
        <v>1022</v>
      </c>
      <c r="K392" s="7">
        <v>137.47999999999999</v>
      </c>
      <c r="L392" s="7" t="s">
        <v>67</v>
      </c>
      <c r="M392" s="7" t="s">
        <v>68</v>
      </c>
      <c r="N392" s="7" t="s">
        <v>69</v>
      </c>
      <c r="O392" s="8">
        <v>45207</v>
      </c>
      <c r="P392" s="8">
        <v>45573.378194444442</v>
      </c>
      <c r="Q392" s="7" t="s">
        <v>70</v>
      </c>
      <c r="R392" s="8">
        <v>45573</v>
      </c>
      <c r="S392" s="7" t="s">
        <v>71</v>
      </c>
      <c r="T392" s="7" t="s">
        <v>104</v>
      </c>
      <c r="U392" s="7" t="s">
        <v>73</v>
      </c>
      <c r="V392" s="7" t="s">
        <v>73</v>
      </c>
      <c r="W392" s="7" t="s">
        <v>74</v>
      </c>
      <c r="X392" s="7" t="s">
        <v>75</v>
      </c>
      <c r="Y392" s="7" t="s">
        <v>1016</v>
      </c>
      <c r="Z392" s="7" t="s">
        <v>3928</v>
      </c>
      <c r="AA392" s="7" t="s">
        <v>78</v>
      </c>
      <c r="AB392" s="8"/>
      <c r="AC392" s="8"/>
      <c r="AD392" s="7"/>
      <c r="AE392" s="7" t="s">
        <v>78</v>
      </c>
      <c r="AF392" s="7" t="s">
        <v>78</v>
      </c>
      <c r="AG392" s="8"/>
      <c r="AH392" s="7" t="s">
        <v>1014</v>
      </c>
      <c r="AI392" s="7" t="s">
        <v>78</v>
      </c>
      <c r="AJ392" s="7" t="b">
        <v>0</v>
      </c>
      <c r="AK392" s="7" t="s">
        <v>4061</v>
      </c>
      <c r="AL392" s="7" t="b">
        <v>0</v>
      </c>
      <c r="AM392" s="7" t="b">
        <v>0</v>
      </c>
      <c r="AN392" s="7" t="b">
        <v>0</v>
      </c>
      <c r="AO392" s="7" t="b">
        <v>0</v>
      </c>
      <c r="AP392" s="7" t="b">
        <v>0</v>
      </c>
      <c r="AQ392" s="7" t="s">
        <v>84</v>
      </c>
      <c r="AR392" s="7" t="b">
        <v>0</v>
      </c>
      <c r="AS392" s="7" t="s">
        <v>317</v>
      </c>
      <c r="AT392" s="7" t="s">
        <v>78</v>
      </c>
      <c r="AU392" s="7" t="s">
        <v>78</v>
      </c>
      <c r="AV392" s="8">
        <v>45138</v>
      </c>
      <c r="AW392" s="7" t="s">
        <v>85</v>
      </c>
      <c r="AX392" s="7" t="s">
        <v>86</v>
      </c>
      <c r="AY392" s="7" t="s">
        <v>87</v>
      </c>
      <c r="AZ392" s="7" t="b">
        <v>0</v>
      </c>
      <c r="BA392" s="7">
        <v>0</v>
      </c>
      <c r="BB392" s="7">
        <v>0</v>
      </c>
      <c r="BC392" s="33"/>
      <c r="BD392" s="7">
        <v>0</v>
      </c>
      <c r="BE392" s="33"/>
      <c r="BF392" s="55">
        <v>0</v>
      </c>
      <c r="BG392" s="33">
        <v>0</v>
      </c>
      <c r="BH392" s="33">
        <v>137.47999999999999</v>
      </c>
      <c r="BI392" s="33">
        <v>0</v>
      </c>
      <c r="BJ392" s="33">
        <v>0</v>
      </c>
      <c r="BK392" s="30">
        <f t="shared" si="17"/>
        <v>137.47999999999999</v>
      </c>
      <c r="BL392" s="63">
        <f t="shared" si="18"/>
        <v>1</v>
      </c>
      <c r="BM392" s="33">
        <v>0</v>
      </c>
      <c r="BN392" s="9">
        <v>0</v>
      </c>
      <c r="BO392" s="7" t="s">
        <v>4466</v>
      </c>
      <c r="BP392" s="7" t="s">
        <v>4467</v>
      </c>
      <c r="BQ392" s="7" t="s">
        <v>4101</v>
      </c>
      <c r="BR392" s="7" t="s">
        <v>504</v>
      </c>
      <c r="BS392" s="7" t="s">
        <v>4187</v>
      </c>
      <c r="BT392" s="7" t="s">
        <v>4110</v>
      </c>
      <c r="BU392" s="7" t="s">
        <v>4468</v>
      </c>
      <c r="BV392" s="7" t="s">
        <v>4469</v>
      </c>
      <c r="BW392" s="7" t="s">
        <v>4470</v>
      </c>
      <c r="BX392" s="7" t="s">
        <v>4138</v>
      </c>
      <c r="BY392" s="7">
        <v>0</v>
      </c>
      <c r="BZ392" s="7">
        <v>0</v>
      </c>
      <c r="CA392" s="7">
        <v>0</v>
      </c>
      <c r="CB392" s="7">
        <v>0</v>
      </c>
      <c r="CC392" s="7">
        <v>0</v>
      </c>
      <c r="CD392" s="9">
        <v>0</v>
      </c>
    </row>
    <row r="393" spans="1:82" hidden="1" x14ac:dyDescent="0.25">
      <c r="A393" s="72" t="s">
        <v>2992</v>
      </c>
      <c r="B393" s="11" t="s">
        <v>2967</v>
      </c>
      <c r="C393" s="11" t="s">
        <v>2968</v>
      </c>
      <c r="D393" s="11" t="s">
        <v>2993</v>
      </c>
      <c r="E393" s="11" t="s">
        <v>2994</v>
      </c>
      <c r="F393" s="11" t="s">
        <v>1774</v>
      </c>
      <c r="G393" s="11" t="s">
        <v>2994</v>
      </c>
      <c r="H393" s="11" t="s">
        <v>2995</v>
      </c>
      <c r="I393" s="11" t="s">
        <v>2150</v>
      </c>
      <c r="J393" s="11"/>
      <c r="K393" s="11">
        <v>471.03</v>
      </c>
      <c r="L393" s="11" t="s">
        <v>67</v>
      </c>
      <c r="M393" s="11" t="s">
        <v>68</v>
      </c>
      <c r="N393" s="11" t="s">
        <v>160</v>
      </c>
      <c r="O393" s="12">
        <v>42853.72452546296</v>
      </c>
      <c r="P393" s="12">
        <v>45410.767789351848</v>
      </c>
      <c r="Q393" s="11" t="s">
        <v>70</v>
      </c>
      <c r="R393" s="12">
        <v>45410</v>
      </c>
      <c r="S393" s="11" t="s">
        <v>71</v>
      </c>
      <c r="T393" s="11" t="s">
        <v>104</v>
      </c>
      <c r="U393" s="11" t="s">
        <v>73</v>
      </c>
      <c r="V393" s="11" t="s">
        <v>73</v>
      </c>
      <c r="W393" s="11" t="s">
        <v>2971</v>
      </c>
      <c r="X393" s="11" t="s">
        <v>171</v>
      </c>
      <c r="Y393" s="11" t="s">
        <v>2972</v>
      </c>
      <c r="Z393" s="11" t="s">
        <v>2996</v>
      </c>
      <c r="AA393" s="11" t="s">
        <v>78</v>
      </c>
      <c r="AB393" s="11"/>
      <c r="AC393" s="12"/>
      <c r="AD393" s="11" t="s">
        <v>2997</v>
      </c>
      <c r="AE393" s="11" t="s">
        <v>1680</v>
      </c>
      <c r="AF393" s="11" t="s">
        <v>2998</v>
      </c>
      <c r="AG393" s="12">
        <v>44260</v>
      </c>
      <c r="AH393" s="11" t="s">
        <v>78</v>
      </c>
      <c r="AI393" s="11" t="s">
        <v>78</v>
      </c>
      <c r="AJ393" s="11" t="b">
        <v>0</v>
      </c>
      <c r="AK393" s="11" t="s">
        <v>2999</v>
      </c>
      <c r="AL393" s="11" t="b">
        <v>1</v>
      </c>
      <c r="AM393" s="11" t="b">
        <v>0</v>
      </c>
      <c r="AN393" s="11" t="b">
        <v>0</v>
      </c>
      <c r="AO393" s="11" t="b">
        <v>0</v>
      </c>
      <c r="AP393" s="11" t="b">
        <v>0</v>
      </c>
      <c r="AQ393" s="11" t="s">
        <v>84</v>
      </c>
      <c r="AR393" s="11" t="b">
        <v>0</v>
      </c>
      <c r="AS393" s="11" t="s">
        <v>3000</v>
      </c>
      <c r="AT393" s="11" t="s">
        <v>78</v>
      </c>
      <c r="AU393" s="11" t="s">
        <v>78</v>
      </c>
      <c r="AV393" s="12">
        <v>42866</v>
      </c>
      <c r="AW393" s="11" t="s">
        <v>85</v>
      </c>
      <c r="AX393" s="11" t="s">
        <v>86</v>
      </c>
      <c r="AY393" s="11" t="s">
        <v>87</v>
      </c>
      <c r="AZ393" s="11" t="b">
        <v>0</v>
      </c>
      <c r="BA393" s="11">
        <v>0</v>
      </c>
      <c r="BB393" s="11">
        <v>0</v>
      </c>
      <c r="BC393" s="28"/>
      <c r="BD393" s="11">
        <v>0</v>
      </c>
      <c r="BE393" s="28"/>
      <c r="BF393" s="54">
        <v>0</v>
      </c>
      <c r="BG393" s="28">
        <v>0</v>
      </c>
      <c r="BH393" s="28">
        <v>471.03</v>
      </c>
      <c r="BI393" s="28">
        <v>471.03</v>
      </c>
      <c r="BJ393" s="28">
        <v>509.42</v>
      </c>
      <c r="BK393" s="30">
        <f t="shared" ref="BK393:BK456" si="19">+BH393-BI393</f>
        <v>0</v>
      </c>
      <c r="BL393" s="62">
        <f t="shared" ref="BL393:BL456" si="20">+(BK393/BH393)</f>
        <v>0</v>
      </c>
      <c r="BM393" s="28">
        <v>70.650000000000006</v>
      </c>
      <c r="BN393" s="13">
        <v>0</v>
      </c>
      <c r="BO393" s="7" t="s">
        <v>5520</v>
      </c>
      <c r="BP393" s="7" t="s">
        <v>5521</v>
      </c>
      <c r="BQ393" s="7" t="s">
        <v>4230</v>
      </c>
      <c r="BR393" s="7" t="s">
        <v>5522</v>
      </c>
      <c r="BS393" s="7" t="s">
        <v>5523</v>
      </c>
      <c r="BT393" s="7" t="s">
        <v>4110</v>
      </c>
      <c r="BU393" s="7" t="s">
        <v>5524</v>
      </c>
      <c r="BV393" s="7" t="s">
        <v>5525</v>
      </c>
      <c r="BW393" s="7" t="s">
        <v>5526</v>
      </c>
      <c r="BX393" s="7" t="s">
        <v>4130</v>
      </c>
      <c r="BY393" s="7">
        <v>0</v>
      </c>
      <c r="BZ393" s="7">
        <v>0</v>
      </c>
      <c r="CA393" s="7">
        <v>0</v>
      </c>
      <c r="CB393" s="7">
        <v>0</v>
      </c>
      <c r="CC393" s="7">
        <v>0</v>
      </c>
      <c r="CD393" s="9">
        <v>0</v>
      </c>
    </row>
    <row r="394" spans="1:82" hidden="1" x14ac:dyDescent="0.25">
      <c r="A394" s="72" t="s">
        <v>2096</v>
      </c>
      <c r="B394" s="11" t="s">
        <v>259</v>
      </c>
      <c r="C394" s="11" t="s">
        <v>260</v>
      </c>
      <c r="D394" s="11" t="s">
        <v>2097</v>
      </c>
      <c r="E394" s="11" t="s">
        <v>2097</v>
      </c>
      <c r="F394" s="11" t="s">
        <v>64</v>
      </c>
      <c r="G394" s="11" t="s">
        <v>2097</v>
      </c>
      <c r="H394" s="11" t="s">
        <v>281</v>
      </c>
      <c r="I394" s="11" t="s">
        <v>262</v>
      </c>
      <c r="J394" s="11" t="s">
        <v>2098</v>
      </c>
      <c r="K394" s="11">
        <v>283.23</v>
      </c>
      <c r="L394" s="11" t="s">
        <v>67</v>
      </c>
      <c r="M394" s="11" t="s">
        <v>68</v>
      </c>
      <c r="N394" s="11" t="s">
        <v>69</v>
      </c>
      <c r="O394" s="12">
        <v>42431.446736111109</v>
      </c>
      <c r="P394" s="12">
        <v>45353.446736111109</v>
      </c>
      <c r="Q394" s="11" t="s">
        <v>70</v>
      </c>
      <c r="R394" s="12">
        <v>45353</v>
      </c>
      <c r="S394" s="11" t="s">
        <v>71</v>
      </c>
      <c r="T394" s="11" t="s">
        <v>104</v>
      </c>
      <c r="U394" s="11" t="s">
        <v>73</v>
      </c>
      <c r="V394" s="11" t="s">
        <v>73</v>
      </c>
      <c r="W394" s="11" t="s">
        <v>74</v>
      </c>
      <c r="X394" s="11" t="s">
        <v>264</v>
      </c>
      <c r="Y394" s="11" t="s">
        <v>2099</v>
      </c>
      <c r="Z394" s="11" t="s">
        <v>2100</v>
      </c>
      <c r="AA394" s="11" t="s">
        <v>78</v>
      </c>
      <c r="AB394" s="12"/>
      <c r="AC394" s="12"/>
      <c r="AD394" s="11"/>
      <c r="AE394" s="11" t="s">
        <v>78</v>
      </c>
      <c r="AF394" s="11" t="s">
        <v>78</v>
      </c>
      <c r="AG394" s="12"/>
      <c r="AH394" s="11" t="s">
        <v>2101</v>
      </c>
      <c r="AI394" s="11" t="s">
        <v>78</v>
      </c>
      <c r="AJ394" s="11" t="b">
        <v>0</v>
      </c>
      <c r="AK394" s="11" t="s">
        <v>2102</v>
      </c>
      <c r="AL394" s="11" t="b">
        <v>0</v>
      </c>
      <c r="AM394" s="11" t="b">
        <v>0</v>
      </c>
      <c r="AN394" s="11" t="b">
        <v>0</v>
      </c>
      <c r="AO394" s="11" t="b">
        <v>0</v>
      </c>
      <c r="AP394" s="11" t="b">
        <v>0</v>
      </c>
      <c r="AQ394" s="11" t="s">
        <v>84</v>
      </c>
      <c r="AR394" s="11" t="b">
        <v>0</v>
      </c>
      <c r="AS394" s="11" t="s">
        <v>317</v>
      </c>
      <c r="AT394" s="11" t="s">
        <v>78</v>
      </c>
      <c r="AU394" s="11" t="s">
        <v>78</v>
      </c>
      <c r="AV394" s="12">
        <v>42451</v>
      </c>
      <c r="AW394" s="11" t="s">
        <v>85</v>
      </c>
      <c r="AX394" s="11" t="s">
        <v>86</v>
      </c>
      <c r="AY394" s="11" t="s">
        <v>87</v>
      </c>
      <c r="AZ394" s="11" t="b">
        <v>0</v>
      </c>
      <c r="BA394" s="11">
        <v>1</v>
      </c>
      <c r="BB394" s="11">
        <v>1</v>
      </c>
      <c r="BC394" s="28">
        <v>1873</v>
      </c>
      <c r="BD394" s="11">
        <v>0</v>
      </c>
      <c r="BE394" s="28"/>
      <c r="BF394" s="54">
        <v>0</v>
      </c>
      <c r="BG394" s="28">
        <v>0</v>
      </c>
      <c r="BH394" s="28">
        <v>283.23</v>
      </c>
      <c r="BI394" s="28">
        <v>283.23</v>
      </c>
      <c r="BJ394" s="28">
        <v>319.02</v>
      </c>
      <c r="BK394" s="30">
        <f t="shared" si="19"/>
        <v>0</v>
      </c>
      <c r="BL394" s="62">
        <f t="shared" si="20"/>
        <v>0</v>
      </c>
      <c r="BM394" s="28">
        <v>63.7</v>
      </c>
      <c r="BN394" s="13">
        <v>0</v>
      </c>
      <c r="BO394" s="11" t="s">
        <v>5298</v>
      </c>
      <c r="BP394" s="11" t="s">
        <v>5299</v>
      </c>
      <c r="BQ394" s="11" t="s">
        <v>4724</v>
      </c>
      <c r="BR394" s="11" t="s">
        <v>5300</v>
      </c>
      <c r="BS394" s="11" t="s">
        <v>5080</v>
      </c>
      <c r="BT394" s="11" t="s">
        <v>5301</v>
      </c>
      <c r="BU394" s="11" t="s">
        <v>5302</v>
      </c>
      <c r="BV394" s="11" t="s">
        <v>5303</v>
      </c>
      <c r="BW394" s="11" t="s">
        <v>5304</v>
      </c>
      <c r="BX394" s="11" t="s">
        <v>4130</v>
      </c>
      <c r="BY394" s="11">
        <v>0</v>
      </c>
      <c r="BZ394" s="11">
        <v>0</v>
      </c>
      <c r="CA394" s="11">
        <v>0</v>
      </c>
      <c r="CB394" s="11">
        <v>0</v>
      </c>
      <c r="CC394" s="11">
        <v>0</v>
      </c>
      <c r="CD394" s="13">
        <v>0</v>
      </c>
    </row>
    <row r="395" spans="1:82" hidden="1" x14ac:dyDescent="0.25">
      <c r="A395" s="72" t="s">
        <v>2166</v>
      </c>
      <c r="B395" s="11" t="s">
        <v>2147</v>
      </c>
      <c r="C395" s="11" t="s">
        <v>2148</v>
      </c>
      <c r="D395" s="11" t="s">
        <v>2167</v>
      </c>
      <c r="E395" s="11" t="s">
        <v>2167</v>
      </c>
      <c r="F395" s="11" t="s">
        <v>195</v>
      </c>
      <c r="G395" s="11" t="s">
        <v>2167</v>
      </c>
      <c r="H395" s="11" t="s">
        <v>281</v>
      </c>
      <c r="I395" s="11" t="s">
        <v>2150</v>
      </c>
      <c r="J395" s="11" t="s">
        <v>2156</v>
      </c>
      <c r="K395" s="11">
        <v>352.48</v>
      </c>
      <c r="L395" s="11" t="s">
        <v>67</v>
      </c>
      <c r="M395" s="11" t="s">
        <v>68</v>
      </c>
      <c r="N395" s="11" t="s">
        <v>160</v>
      </c>
      <c r="O395" s="12">
        <v>43203.603981481479</v>
      </c>
      <c r="P395" s="12">
        <v>45395.603981481479</v>
      </c>
      <c r="Q395" s="11" t="s">
        <v>70</v>
      </c>
      <c r="R395" s="12">
        <v>45395</v>
      </c>
      <c r="S395" s="11" t="s">
        <v>71</v>
      </c>
      <c r="T395" s="11" t="s">
        <v>104</v>
      </c>
      <c r="U395" s="11" t="s">
        <v>73</v>
      </c>
      <c r="V395" s="11" t="s">
        <v>73</v>
      </c>
      <c r="W395" s="11" t="s">
        <v>105</v>
      </c>
      <c r="X395" s="11" t="s">
        <v>264</v>
      </c>
      <c r="Y395" s="11" t="s">
        <v>2168</v>
      </c>
      <c r="Z395" s="11" t="s">
        <v>2169</v>
      </c>
      <c r="AA395" s="11" t="s">
        <v>2170</v>
      </c>
      <c r="AB395" s="12"/>
      <c r="AC395" s="12"/>
      <c r="AD395" s="11"/>
      <c r="AE395" s="11" t="s">
        <v>78</v>
      </c>
      <c r="AF395" s="11" t="s">
        <v>78</v>
      </c>
      <c r="AG395" s="12"/>
      <c r="AH395" s="11" t="s">
        <v>78</v>
      </c>
      <c r="AI395" s="11" t="s">
        <v>78</v>
      </c>
      <c r="AJ395" s="11" t="b">
        <v>0</v>
      </c>
      <c r="AK395" s="11" t="s">
        <v>2171</v>
      </c>
      <c r="AL395" s="11" t="b">
        <v>1</v>
      </c>
      <c r="AM395" s="11" t="b">
        <v>0</v>
      </c>
      <c r="AN395" s="11" t="b">
        <v>0</v>
      </c>
      <c r="AO395" s="11" t="b">
        <v>0</v>
      </c>
      <c r="AP395" s="11" t="b">
        <v>0</v>
      </c>
      <c r="AQ395" s="11" t="s">
        <v>84</v>
      </c>
      <c r="AR395" s="11" t="b">
        <v>0</v>
      </c>
      <c r="AS395" s="11" t="s">
        <v>317</v>
      </c>
      <c r="AT395" s="11" t="s">
        <v>78</v>
      </c>
      <c r="AU395" s="11" t="s">
        <v>78</v>
      </c>
      <c r="AV395" s="12">
        <v>43234</v>
      </c>
      <c r="AW395" s="11" t="s">
        <v>85</v>
      </c>
      <c r="AX395" s="11" t="s">
        <v>86</v>
      </c>
      <c r="AY395" s="11" t="s">
        <v>87</v>
      </c>
      <c r="AZ395" s="11" t="b">
        <v>0</v>
      </c>
      <c r="BA395" s="11">
        <v>0</v>
      </c>
      <c r="BB395" s="11">
        <v>0</v>
      </c>
      <c r="BC395" s="28"/>
      <c r="BD395" s="11">
        <v>0</v>
      </c>
      <c r="BE395" s="28"/>
      <c r="BF395" s="54">
        <v>0</v>
      </c>
      <c r="BG395" s="28">
        <v>0</v>
      </c>
      <c r="BH395" s="28">
        <v>352.48</v>
      </c>
      <c r="BI395" s="28">
        <v>352.48</v>
      </c>
      <c r="BJ395" s="28">
        <v>381.21</v>
      </c>
      <c r="BK395" s="30">
        <f t="shared" si="19"/>
        <v>0</v>
      </c>
      <c r="BL395" s="62">
        <f t="shared" si="20"/>
        <v>0</v>
      </c>
      <c r="BM395" s="28">
        <v>79.28</v>
      </c>
      <c r="BN395" s="13">
        <v>0</v>
      </c>
      <c r="BO395" s="11" t="s">
        <v>5716</v>
      </c>
      <c r="BP395" s="11" t="s">
        <v>5717</v>
      </c>
      <c r="BQ395" s="11" t="s">
        <v>4101</v>
      </c>
      <c r="BR395" s="11" t="s">
        <v>504</v>
      </c>
      <c r="BS395" s="11" t="s">
        <v>4133</v>
      </c>
      <c r="BT395" s="11" t="s">
        <v>4110</v>
      </c>
      <c r="BU395" s="11" t="s">
        <v>5718</v>
      </c>
      <c r="BV395" s="11" t="s">
        <v>5719</v>
      </c>
      <c r="BW395" s="11" t="s">
        <v>5720</v>
      </c>
      <c r="BX395" s="11" t="s">
        <v>4302</v>
      </c>
      <c r="BY395" s="11">
        <v>0</v>
      </c>
      <c r="BZ395" s="11">
        <v>0</v>
      </c>
      <c r="CA395" s="11">
        <v>0</v>
      </c>
      <c r="CB395" s="11">
        <v>0</v>
      </c>
      <c r="CC395" s="11">
        <v>0</v>
      </c>
      <c r="CD395" s="13">
        <v>0</v>
      </c>
    </row>
    <row r="396" spans="1:82" hidden="1" x14ac:dyDescent="0.25">
      <c r="A396" s="73" t="s">
        <v>3408</v>
      </c>
      <c r="B396" s="7" t="s">
        <v>259</v>
      </c>
      <c r="C396" s="7" t="s">
        <v>260</v>
      </c>
      <c r="D396" s="7" t="s">
        <v>3409</v>
      </c>
      <c r="E396" s="7" t="s">
        <v>3410</v>
      </c>
      <c r="F396" s="7" t="s">
        <v>168</v>
      </c>
      <c r="G396" s="7" t="s">
        <v>3410</v>
      </c>
      <c r="H396" s="7" t="s">
        <v>281</v>
      </c>
      <c r="I396" s="7" t="s">
        <v>2037</v>
      </c>
      <c r="J396" s="7" t="s">
        <v>2045</v>
      </c>
      <c r="K396" s="7">
        <v>2571.79</v>
      </c>
      <c r="L396" s="7" t="s">
        <v>67</v>
      </c>
      <c r="M396" s="7" t="s">
        <v>3402</v>
      </c>
      <c r="N396" s="7" t="s">
        <v>160</v>
      </c>
      <c r="O396" s="8">
        <v>43979.577453703707</v>
      </c>
      <c r="P396" s="8">
        <v>45440.691238425927</v>
      </c>
      <c r="Q396" s="7" t="s">
        <v>70</v>
      </c>
      <c r="R396" s="8">
        <v>45440</v>
      </c>
      <c r="S396" s="7" t="s">
        <v>71</v>
      </c>
      <c r="T396" s="7" t="s">
        <v>104</v>
      </c>
      <c r="U396" s="7" t="s">
        <v>3387</v>
      </c>
      <c r="V396" s="7" t="s">
        <v>3387</v>
      </c>
      <c r="W396" s="7" t="s">
        <v>74</v>
      </c>
      <c r="X396" s="7" t="s">
        <v>250</v>
      </c>
      <c r="Y396" s="7" t="s">
        <v>3411</v>
      </c>
      <c r="Z396" s="7" t="s">
        <v>3412</v>
      </c>
      <c r="AA396" s="7" t="s">
        <v>78</v>
      </c>
      <c r="AB396" s="8"/>
      <c r="AC396" s="8"/>
      <c r="AD396" s="7"/>
      <c r="AE396" s="7" t="s">
        <v>78</v>
      </c>
      <c r="AF396" s="7" t="s">
        <v>78</v>
      </c>
      <c r="AG396" s="8"/>
      <c r="AH396" s="7" t="s">
        <v>3413</v>
      </c>
      <c r="AI396" s="7" t="s">
        <v>78</v>
      </c>
      <c r="AJ396" s="7" t="b">
        <v>0</v>
      </c>
      <c r="AK396" s="7" t="s">
        <v>4038</v>
      </c>
      <c r="AL396" s="7" t="b">
        <v>0</v>
      </c>
      <c r="AM396" s="7" t="b">
        <v>0</v>
      </c>
      <c r="AN396" s="7" t="b">
        <v>0</v>
      </c>
      <c r="AO396" s="7" t="b">
        <v>0</v>
      </c>
      <c r="AP396" s="7" t="b">
        <v>0</v>
      </c>
      <c r="AQ396" s="7" t="s">
        <v>84</v>
      </c>
      <c r="AR396" s="7" t="b">
        <v>0</v>
      </c>
      <c r="AS396" s="7" t="s">
        <v>317</v>
      </c>
      <c r="AT396" s="7" t="s">
        <v>78</v>
      </c>
      <c r="AU396" s="7" t="s">
        <v>78</v>
      </c>
      <c r="AV396" s="8">
        <v>44004</v>
      </c>
      <c r="AW396" s="7" t="s">
        <v>85</v>
      </c>
      <c r="AX396" s="7" t="s">
        <v>86</v>
      </c>
      <c r="AY396" s="7" t="s">
        <v>87</v>
      </c>
      <c r="AZ396" s="7" t="b">
        <v>0</v>
      </c>
      <c r="BA396" s="7">
        <v>7</v>
      </c>
      <c r="BB396" s="7">
        <v>6</v>
      </c>
      <c r="BC396" s="27">
        <v>776.05</v>
      </c>
      <c r="BD396" s="7">
        <v>1</v>
      </c>
      <c r="BE396" s="27">
        <v>33.53</v>
      </c>
      <c r="BF396" s="56">
        <v>1</v>
      </c>
      <c r="BG396" s="27">
        <v>33.53</v>
      </c>
      <c r="BH396" s="27">
        <v>2571.79</v>
      </c>
      <c r="BI396" s="33">
        <v>2571.79</v>
      </c>
      <c r="BJ396" s="33">
        <v>3192.26</v>
      </c>
      <c r="BK396" s="30">
        <f t="shared" si="19"/>
        <v>0</v>
      </c>
      <c r="BL396" s="62">
        <f t="shared" si="20"/>
        <v>0</v>
      </c>
      <c r="BM396" s="33">
        <v>578.4</v>
      </c>
      <c r="BN396" s="9">
        <v>0</v>
      </c>
      <c r="BO396" s="11" t="s">
        <v>5566</v>
      </c>
      <c r="BP396" s="11" t="s">
        <v>5567</v>
      </c>
      <c r="BQ396" s="11" t="s">
        <v>4101</v>
      </c>
      <c r="BR396" s="11" t="s">
        <v>504</v>
      </c>
      <c r="BS396" s="11" t="s">
        <v>4412</v>
      </c>
      <c r="BT396" s="11" t="s">
        <v>4413</v>
      </c>
      <c r="BU396" s="11" t="s">
        <v>5568</v>
      </c>
      <c r="BV396" s="11" t="s">
        <v>5569</v>
      </c>
      <c r="BW396" s="11" t="s">
        <v>5570</v>
      </c>
      <c r="BX396" s="11" t="s">
        <v>4417</v>
      </c>
      <c r="BY396" s="11">
        <v>0</v>
      </c>
      <c r="BZ396" s="11">
        <v>0</v>
      </c>
      <c r="CA396" s="11">
        <v>1</v>
      </c>
      <c r="CB396" s="11">
        <v>0</v>
      </c>
      <c r="CC396" s="11">
        <v>1</v>
      </c>
      <c r="CD396" s="13">
        <v>0</v>
      </c>
    </row>
    <row r="397" spans="1:82" hidden="1" x14ac:dyDescent="0.25">
      <c r="A397" s="72" t="s">
        <v>3797</v>
      </c>
      <c r="B397" s="11" t="s">
        <v>2239</v>
      </c>
      <c r="C397" s="11" t="s">
        <v>2240</v>
      </c>
      <c r="D397" s="11" t="s">
        <v>3409</v>
      </c>
      <c r="E397" s="11" t="s">
        <v>3410</v>
      </c>
      <c r="F397" s="11" t="s">
        <v>168</v>
      </c>
      <c r="G397" s="11" t="s">
        <v>3410</v>
      </c>
      <c r="H397" s="11" t="s">
        <v>532</v>
      </c>
      <c r="I397" s="11" t="s">
        <v>3183</v>
      </c>
      <c r="J397" s="11"/>
      <c r="K397" s="11">
        <v>84.99</v>
      </c>
      <c r="L397" s="11" t="s">
        <v>67</v>
      </c>
      <c r="M397" s="11" t="s">
        <v>3402</v>
      </c>
      <c r="N397" s="11" t="s">
        <v>160</v>
      </c>
      <c r="O397" s="12">
        <v>42877.378969907404</v>
      </c>
      <c r="P397" s="12">
        <v>45570.378969907404</v>
      </c>
      <c r="Q397" s="11" t="s">
        <v>70</v>
      </c>
      <c r="R397" s="12">
        <v>45569</v>
      </c>
      <c r="S397" s="11" t="s">
        <v>71</v>
      </c>
      <c r="T397" s="11" t="s">
        <v>104</v>
      </c>
      <c r="U397" s="11" t="s">
        <v>3387</v>
      </c>
      <c r="V397" s="11" t="s">
        <v>3387</v>
      </c>
      <c r="W397" s="11" t="s">
        <v>74</v>
      </c>
      <c r="X397" s="11" t="s">
        <v>274</v>
      </c>
      <c r="Y397" s="11" t="s">
        <v>3184</v>
      </c>
      <c r="Z397" s="11" t="s">
        <v>3798</v>
      </c>
      <c r="AA397" s="11" t="s">
        <v>78</v>
      </c>
      <c r="AB397" s="12"/>
      <c r="AC397" s="12"/>
      <c r="AD397" s="11"/>
      <c r="AE397" s="11" t="s">
        <v>78</v>
      </c>
      <c r="AF397" s="11" t="s">
        <v>78</v>
      </c>
      <c r="AG397" s="12"/>
      <c r="AH397" s="11" t="s">
        <v>78</v>
      </c>
      <c r="AI397" s="11" t="s">
        <v>78</v>
      </c>
      <c r="AJ397" s="11" t="b">
        <v>0</v>
      </c>
      <c r="AK397" s="11" t="s">
        <v>4072</v>
      </c>
      <c r="AL397" s="11" t="b">
        <v>0</v>
      </c>
      <c r="AM397" s="11" t="b">
        <v>0</v>
      </c>
      <c r="AN397" s="11" t="b">
        <v>0</v>
      </c>
      <c r="AO397" s="11" t="b">
        <v>0</v>
      </c>
      <c r="AP397" s="11" t="b">
        <v>0</v>
      </c>
      <c r="AQ397" s="11" t="s">
        <v>84</v>
      </c>
      <c r="AR397" s="11" t="b">
        <v>0</v>
      </c>
      <c r="AS397" s="11" t="s">
        <v>535</v>
      </c>
      <c r="AT397" s="11" t="s">
        <v>78</v>
      </c>
      <c r="AU397" s="11" t="s">
        <v>78</v>
      </c>
      <c r="AV397" s="12">
        <v>42928</v>
      </c>
      <c r="AW397" s="11" t="s">
        <v>85</v>
      </c>
      <c r="AX397" s="11" t="s">
        <v>86</v>
      </c>
      <c r="AY397" s="11" t="s">
        <v>87</v>
      </c>
      <c r="AZ397" s="11" t="b">
        <v>0</v>
      </c>
      <c r="BA397" s="11">
        <v>0</v>
      </c>
      <c r="BB397" s="11">
        <v>0</v>
      </c>
      <c r="BC397" s="28"/>
      <c r="BD397" s="11">
        <v>0</v>
      </c>
      <c r="BE397" s="28"/>
      <c r="BF397" s="54">
        <v>0</v>
      </c>
      <c r="BG397" s="28">
        <v>0</v>
      </c>
      <c r="BH397" s="28">
        <v>84.99</v>
      </c>
      <c r="BI397" s="28">
        <v>71.760000000000005</v>
      </c>
      <c r="BJ397" s="28">
        <v>78.290000000000006</v>
      </c>
      <c r="BK397" s="30">
        <f t="shared" si="19"/>
        <v>13.22999999999999</v>
      </c>
      <c r="BL397" s="63">
        <f t="shared" si="20"/>
        <v>0.15566537239675246</v>
      </c>
      <c r="BM397" s="28">
        <v>17.940000000000001</v>
      </c>
      <c r="BN397" s="13">
        <v>0</v>
      </c>
      <c r="BO397" s="7" t="s">
        <v>5566</v>
      </c>
      <c r="BP397" s="7" t="s">
        <v>5567</v>
      </c>
      <c r="BQ397" s="7" t="s">
        <v>4101</v>
      </c>
      <c r="BR397" s="7" t="s">
        <v>504</v>
      </c>
      <c r="BS397" s="7" t="s">
        <v>4412</v>
      </c>
      <c r="BT397" s="7" t="s">
        <v>4413</v>
      </c>
      <c r="BU397" s="7" t="s">
        <v>5568</v>
      </c>
      <c r="BV397" s="7" t="s">
        <v>5569</v>
      </c>
      <c r="BW397" s="7" t="s">
        <v>5570</v>
      </c>
      <c r="BX397" s="7" t="s">
        <v>4417</v>
      </c>
      <c r="BY397" s="7">
        <v>0</v>
      </c>
      <c r="BZ397" s="7">
        <v>0</v>
      </c>
      <c r="CA397" s="7">
        <v>0</v>
      </c>
      <c r="CB397" s="7">
        <v>0</v>
      </c>
      <c r="CC397" s="7">
        <v>0</v>
      </c>
      <c r="CD397" s="9">
        <v>0</v>
      </c>
    </row>
    <row r="398" spans="1:82" hidden="1" x14ac:dyDescent="0.25">
      <c r="A398" s="72" t="s">
        <v>2850</v>
      </c>
      <c r="B398" s="11" t="s">
        <v>1395</v>
      </c>
      <c r="C398" s="11" t="s">
        <v>1396</v>
      </c>
      <c r="D398" s="11" t="s">
        <v>2851</v>
      </c>
      <c r="E398" s="11" t="s">
        <v>2851</v>
      </c>
      <c r="F398" s="11" t="s">
        <v>64</v>
      </c>
      <c r="G398" s="11" t="s">
        <v>2851</v>
      </c>
      <c r="H398" s="11" t="s">
        <v>2330</v>
      </c>
      <c r="I398" s="11" t="s">
        <v>1397</v>
      </c>
      <c r="J398" s="11" t="s">
        <v>2691</v>
      </c>
      <c r="K398" s="11">
        <v>171.84</v>
      </c>
      <c r="L398" s="11" t="s">
        <v>67</v>
      </c>
      <c r="M398" s="11" t="s">
        <v>68</v>
      </c>
      <c r="N398" s="11" t="s">
        <v>69</v>
      </c>
      <c r="O398" s="12">
        <v>43189.579155092593</v>
      </c>
      <c r="P398" s="12">
        <v>45381.579155092593</v>
      </c>
      <c r="Q398" s="11" t="s">
        <v>70</v>
      </c>
      <c r="R398" s="12">
        <v>45381</v>
      </c>
      <c r="S398" s="11" t="s">
        <v>71</v>
      </c>
      <c r="T398" s="11" t="s">
        <v>104</v>
      </c>
      <c r="U398" s="11" t="s">
        <v>73</v>
      </c>
      <c r="V398" s="11" t="s">
        <v>73</v>
      </c>
      <c r="W398" s="11" t="s">
        <v>105</v>
      </c>
      <c r="X398" s="11" t="s">
        <v>106</v>
      </c>
      <c r="Y398" s="11" t="s">
        <v>1398</v>
      </c>
      <c r="Z398" s="11" t="s">
        <v>1964</v>
      </c>
      <c r="AA398" s="11" t="s">
        <v>2852</v>
      </c>
      <c r="AB398" s="12"/>
      <c r="AC398" s="12"/>
      <c r="AD398" s="11"/>
      <c r="AE398" s="11" t="s">
        <v>78</v>
      </c>
      <c r="AF398" s="11" t="s">
        <v>78</v>
      </c>
      <c r="AG398" s="12"/>
      <c r="AH398" s="11" t="s">
        <v>78</v>
      </c>
      <c r="AI398" s="11" t="s">
        <v>78</v>
      </c>
      <c r="AJ398" s="11" t="b">
        <v>0</v>
      </c>
      <c r="AK398" s="11" t="s">
        <v>2853</v>
      </c>
      <c r="AL398" s="11" t="b">
        <v>0</v>
      </c>
      <c r="AM398" s="11" t="b">
        <v>0</v>
      </c>
      <c r="AN398" s="11" t="b">
        <v>0</v>
      </c>
      <c r="AO398" s="11" t="b">
        <v>0</v>
      </c>
      <c r="AP398" s="11" t="b">
        <v>0</v>
      </c>
      <c r="AQ398" s="11" t="s">
        <v>84</v>
      </c>
      <c r="AR398" s="11" t="b">
        <v>0</v>
      </c>
      <c r="AS398" s="11" t="s">
        <v>1700</v>
      </c>
      <c r="AT398" s="11" t="s">
        <v>78</v>
      </c>
      <c r="AU398" s="11" t="s">
        <v>78</v>
      </c>
      <c r="AV398" s="12">
        <v>43202</v>
      </c>
      <c r="AW398" s="11" t="s">
        <v>85</v>
      </c>
      <c r="AX398" s="11" t="s">
        <v>86</v>
      </c>
      <c r="AY398" s="11" t="s">
        <v>87</v>
      </c>
      <c r="AZ398" s="11" t="b">
        <v>0</v>
      </c>
      <c r="BA398" s="11">
        <v>2</v>
      </c>
      <c r="BB398" s="11">
        <v>2</v>
      </c>
      <c r="BC398" s="28">
        <v>80.900000000000006</v>
      </c>
      <c r="BD398" s="11">
        <v>0</v>
      </c>
      <c r="BE398" s="28"/>
      <c r="BF398" s="54">
        <v>0</v>
      </c>
      <c r="BG398" s="28">
        <v>0</v>
      </c>
      <c r="BH398" s="28">
        <v>171.84</v>
      </c>
      <c r="BI398" s="28">
        <v>171.84</v>
      </c>
      <c r="BJ398" s="28">
        <v>198.52</v>
      </c>
      <c r="BK398" s="30">
        <f t="shared" si="19"/>
        <v>0</v>
      </c>
      <c r="BL398" s="62">
        <f t="shared" si="20"/>
        <v>0</v>
      </c>
      <c r="BM398" s="28">
        <v>42.98</v>
      </c>
      <c r="BN398" s="13">
        <v>0</v>
      </c>
      <c r="BO398" s="11" t="s">
        <v>5695</v>
      </c>
      <c r="BP398" s="11" t="s">
        <v>5696</v>
      </c>
      <c r="BQ398" s="11" t="s">
        <v>4101</v>
      </c>
      <c r="BR398" s="11" t="s">
        <v>504</v>
      </c>
      <c r="BS398" s="11" t="s">
        <v>4109</v>
      </c>
      <c r="BT398" s="11" t="s">
        <v>4110</v>
      </c>
      <c r="BU398" s="11" t="s">
        <v>5697</v>
      </c>
      <c r="BV398" s="11" t="s">
        <v>5698</v>
      </c>
      <c r="BW398" s="11" t="s">
        <v>5699</v>
      </c>
      <c r="BX398" s="11" t="s">
        <v>4138</v>
      </c>
      <c r="BY398" s="11">
        <v>0</v>
      </c>
      <c r="BZ398" s="11">
        <v>0</v>
      </c>
      <c r="CA398" s="11">
        <v>0</v>
      </c>
      <c r="CB398" s="11">
        <v>0</v>
      </c>
      <c r="CC398" s="11">
        <v>0</v>
      </c>
      <c r="CD398" s="13">
        <v>0</v>
      </c>
    </row>
    <row r="399" spans="1:82" hidden="1" x14ac:dyDescent="0.25">
      <c r="A399" s="73" t="s">
        <v>2617</v>
      </c>
      <c r="B399" s="7" t="s">
        <v>1395</v>
      </c>
      <c r="C399" s="7" t="s">
        <v>1396</v>
      </c>
      <c r="D399" s="7" t="s">
        <v>2618</v>
      </c>
      <c r="E399" s="7" t="s">
        <v>2618</v>
      </c>
      <c r="F399" s="7" t="s">
        <v>64</v>
      </c>
      <c r="G399" s="7" t="s">
        <v>2618</v>
      </c>
      <c r="H399" s="7" t="s">
        <v>2330</v>
      </c>
      <c r="I399" s="7" t="s">
        <v>1397</v>
      </c>
      <c r="J399" s="7"/>
      <c r="K399" s="7">
        <v>689.87</v>
      </c>
      <c r="L399" s="7" t="s">
        <v>67</v>
      </c>
      <c r="M399" s="7" t="s">
        <v>68</v>
      </c>
      <c r="N399" s="7" t="s">
        <v>69</v>
      </c>
      <c r="O399" s="8">
        <v>40613.459930555553</v>
      </c>
      <c r="P399" s="8">
        <v>45362.459930555553</v>
      </c>
      <c r="Q399" s="7" t="s">
        <v>70</v>
      </c>
      <c r="R399" s="8">
        <v>45362</v>
      </c>
      <c r="S399" s="7" t="s">
        <v>71</v>
      </c>
      <c r="T399" s="7" t="s">
        <v>104</v>
      </c>
      <c r="U399" s="7" t="s">
        <v>73</v>
      </c>
      <c r="V399" s="7" t="s">
        <v>73</v>
      </c>
      <c r="W399" s="7" t="s">
        <v>74</v>
      </c>
      <c r="X399" s="7" t="s">
        <v>106</v>
      </c>
      <c r="Y399" s="7" t="s">
        <v>1421</v>
      </c>
      <c r="Z399" s="7" t="s">
        <v>2619</v>
      </c>
      <c r="AA399" s="7" t="s">
        <v>78</v>
      </c>
      <c r="AB399" s="8"/>
      <c r="AC399" s="8"/>
      <c r="AD399" s="7"/>
      <c r="AE399" s="7" t="s">
        <v>78</v>
      </c>
      <c r="AF399" s="7" t="s">
        <v>78</v>
      </c>
      <c r="AG399" s="8"/>
      <c r="AH399" s="7" t="s">
        <v>78</v>
      </c>
      <c r="AI399" s="7" t="s">
        <v>78</v>
      </c>
      <c r="AJ399" s="7" t="b">
        <v>0</v>
      </c>
      <c r="AK399" s="7" t="s">
        <v>2620</v>
      </c>
      <c r="AL399" s="7" t="b">
        <v>0</v>
      </c>
      <c r="AM399" s="7" t="b">
        <v>0</v>
      </c>
      <c r="AN399" s="7" t="b">
        <v>0</v>
      </c>
      <c r="AO399" s="7" t="b">
        <v>0</v>
      </c>
      <c r="AP399" s="7" t="b">
        <v>0</v>
      </c>
      <c r="AQ399" s="7" t="s">
        <v>84</v>
      </c>
      <c r="AR399" s="7" t="b">
        <v>0</v>
      </c>
      <c r="AS399" s="7" t="s">
        <v>1700</v>
      </c>
      <c r="AT399" s="7" t="s">
        <v>78</v>
      </c>
      <c r="AU399" s="7" t="s">
        <v>78</v>
      </c>
      <c r="AV399" s="8">
        <v>40618</v>
      </c>
      <c r="AW399" s="7" t="s">
        <v>85</v>
      </c>
      <c r="AX399" s="7" t="s">
        <v>86</v>
      </c>
      <c r="AY399" s="7" t="s">
        <v>87</v>
      </c>
      <c r="AZ399" s="7" t="b">
        <v>0</v>
      </c>
      <c r="BA399" s="7">
        <v>5</v>
      </c>
      <c r="BB399" s="7">
        <v>5</v>
      </c>
      <c r="BC399" s="33">
        <v>1455.7</v>
      </c>
      <c r="BD399" s="7">
        <v>0</v>
      </c>
      <c r="BE399" s="33"/>
      <c r="BF399" s="55">
        <v>0</v>
      </c>
      <c r="BG399" s="33">
        <v>0</v>
      </c>
      <c r="BH399" s="33">
        <v>689.87</v>
      </c>
      <c r="BI399" s="33">
        <v>689.87</v>
      </c>
      <c r="BJ399" s="33">
        <v>812.45</v>
      </c>
      <c r="BK399" s="30">
        <f t="shared" si="19"/>
        <v>0</v>
      </c>
      <c r="BL399" s="62">
        <f t="shared" si="20"/>
        <v>0</v>
      </c>
      <c r="BM399" s="33">
        <v>172.47</v>
      </c>
      <c r="BN399" s="9">
        <v>0</v>
      </c>
      <c r="BO399" s="7" t="s">
        <v>4377</v>
      </c>
      <c r="BP399" s="7" t="s">
        <v>4378</v>
      </c>
      <c r="BQ399" s="7" t="s">
        <v>4101</v>
      </c>
      <c r="BR399" s="7" t="s">
        <v>504</v>
      </c>
      <c r="BS399" s="7" t="s">
        <v>4148</v>
      </c>
      <c r="BT399" s="7" t="s">
        <v>4379</v>
      </c>
      <c r="BU399" s="7" t="s">
        <v>4380</v>
      </c>
      <c r="BV399" s="7" t="s">
        <v>4381</v>
      </c>
      <c r="BW399" s="7" t="s">
        <v>4382</v>
      </c>
      <c r="BX399" s="7" t="s">
        <v>4138</v>
      </c>
      <c r="BY399" s="7">
        <v>0</v>
      </c>
      <c r="BZ399" s="7">
        <v>0</v>
      </c>
      <c r="CA399" s="7">
        <v>0</v>
      </c>
      <c r="CB399" s="7">
        <v>0</v>
      </c>
      <c r="CC399" s="7">
        <v>0</v>
      </c>
      <c r="CD399" s="9">
        <v>0</v>
      </c>
    </row>
    <row r="400" spans="1:82" hidden="1" x14ac:dyDescent="0.25">
      <c r="A400" s="72" t="s">
        <v>3199</v>
      </c>
      <c r="B400" s="11" t="s">
        <v>259</v>
      </c>
      <c r="C400" s="11" t="s">
        <v>260</v>
      </c>
      <c r="D400" s="11" t="s">
        <v>3200</v>
      </c>
      <c r="E400" s="11" t="s">
        <v>1149</v>
      </c>
      <c r="F400" s="11" t="s">
        <v>168</v>
      </c>
      <c r="G400" s="11" t="s">
        <v>1149</v>
      </c>
      <c r="H400" s="11" t="s">
        <v>2330</v>
      </c>
      <c r="I400" s="11" t="s">
        <v>262</v>
      </c>
      <c r="J400" s="11"/>
      <c r="K400" s="11">
        <v>629.32000000000005</v>
      </c>
      <c r="L400" s="11" t="s">
        <v>67</v>
      </c>
      <c r="M400" s="11" t="s">
        <v>68</v>
      </c>
      <c r="N400" s="11" t="s">
        <v>160</v>
      </c>
      <c r="O400" s="12">
        <v>41344.52884259259</v>
      </c>
      <c r="P400" s="12">
        <v>45362.52884259259</v>
      </c>
      <c r="Q400" s="11" t="s">
        <v>70</v>
      </c>
      <c r="R400" s="12">
        <v>45362</v>
      </c>
      <c r="S400" s="11" t="s">
        <v>71</v>
      </c>
      <c r="T400" s="11" t="s">
        <v>72</v>
      </c>
      <c r="U400" s="11" t="s">
        <v>73</v>
      </c>
      <c r="V400" s="11" t="s">
        <v>73</v>
      </c>
      <c r="W400" s="11" t="s">
        <v>1546</v>
      </c>
      <c r="X400" s="11" t="s">
        <v>264</v>
      </c>
      <c r="Y400" s="11" t="s">
        <v>2135</v>
      </c>
      <c r="Z400" s="11" t="s">
        <v>3201</v>
      </c>
      <c r="AA400" s="11" t="s">
        <v>3202</v>
      </c>
      <c r="AB400" s="12"/>
      <c r="AC400" s="12"/>
      <c r="AD400" s="11"/>
      <c r="AE400" s="11" t="s">
        <v>78</v>
      </c>
      <c r="AF400" s="11" t="s">
        <v>78</v>
      </c>
      <c r="AG400" s="12"/>
      <c r="AH400" s="11" t="s">
        <v>78</v>
      </c>
      <c r="AI400" s="11" t="s">
        <v>78</v>
      </c>
      <c r="AJ400" s="11" t="b">
        <v>0</v>
      </c>
      <c r="AK400" s="11" t="s">
        <v>3203</v>
      </c>
      <c r="AL400" s="11" t="b">
        <v>1</v>
      </c>
      <c r="AM400" s="11" t="b">
        <v>0</v>
      </c>
      <c r="AN400" s="11" t="b">
        <v>0</v>
      </c>
      <c r="AO400" s="11" t="b">
        <v>0</v>
      </c>
      <c r="AP400" s="11" t="b">
        <v>0</v>
      </c>
      <c r="AQ400" s="11" t="s">
        <v>84</v>
      </c>
      <c r="AR400" s="11" t="b">
        <v>0</v>
      </c>
      <c r="AS400" s="11" t="s">
        <v>1700</v>
      </c>
      <c r="AT400" s="11" t="s">
        <v>78</v>
      </c>
      <c r="AU400" s="11" t="s">
        <v>78</v>
      </c>
      <c r="AV400" s="12">
        <v>41353</v>
      </c>
      <c r="AW400" s="11" t="s">
        <v>85</v>
      </c>
      <c r="AX400" s="11" t="s">
        <v>86</v>
      </c>
      <c r="AY400" s="11" t="s">
        <v>87</v>
      </c>
      <c r="AZ400" s="11" t="b">
        <v>1</v>
      </c>
      <c r="BA400" s="11">
        <v>3</v>
      </c>
      <c r="BB400" s="11">
        <v>2</v>
      </c>
      <c r="BC400" s="28">
        <v>680.45</v>
      </c>
      <c r="BD400" s="11">
        <v>0</v>
      </c>
      <c r="BE400" s="28"/>
      <c r="BF400" s="54">
        <v>0</v>
      </c>
      <c r="BG400" s="28">
        <v>0</v>
      </c>
      <c r="BH400" s="28">
        <v>629.32000000000005</v>
      </c>
      <c r="BI400" s="28">
        <v>629.32000000000005</v>
      </c>
      <c r="BJ400" s="28">
        <v>749.6</v>
      </c>
      <c r="BK400" s="30">
        <f t="shared" si="19"/>
        <v>0</v>
      </c>
      <c r="BL400" s="62">
        <f t="shared" si="20"/>
        <v>0</v>
      </c>
      <c r="BM400" s="28">
        <v>157.32</v>
      </c>
      <c r="BN400" s="13">
        <v>0</v>
      </c>
      <c r="BO400" s="7" t="s">
        <v>4538</v>
      </c>
      <c r="BP400" s="7" t="s">
        <v>4539</v>
      </c>
      <c r="BQ400" s="7" t="s">
        <v>4101</v>
      </c>
      <c r="BR400" s="7" t="s">
        <v>504</v>
      </c>
      <c r="BS400" s="7" t="s">
        <v>4367</v>
      </c>
      <c r="BT400" s="7" t="s">
        <v>4540</v>
      </c>
      <c r="BU400" s="7" t="s">
        <v>4541</v>
      </c>
      <c r="BV400" s="7" t="s">
        <v>4542</v>
      </c>
      <c r="BW400" s="7" t="s">
        <v>4543</v>
      </c>
      <c r="BX400" s="7" t="s">
        <v>4130</v>
      </c>
      <c r="BY400" s="7">
        <v>0</v>
      </c>
      <c r="BZ400" s="7">
        <v>0</v>
      </c>
      <c r="CA400" s="7">
        <v>0</v>
      </c>
      <c r="CB400" s="7">
        <v>1</v>
      </c>
      <c r="CC400" s="7">
        <v>0</v>
      </c>
      <c r="CD400" s="9">
        <v>0</v>
      </c>
    </row>
    <row r="401" spans="1:82" hidden="1" x14ac:dyDescent="0.25">
      <c r="A401" s="73" t="s">
        <v>557</v>
      </c>
      <c r="B401" s="7" t="s">
        <v>61</v>
      </c>
      <c r="C401" s="7" t="s">
        <v>62</v>
      </c>
      <c r="D401" s="7" t="s">
        <v>558</v>
      </c>
      <c r="E401" s="7" t="s">
        <v>558</v>
      </c>
      <c r="F401" s="7" t="s">
        <v>64</v>
      </c>
      <c r="G401" s="7"/>
      <c r="H401" s="7" t="s">
        <v>281</v>
      </c>
      <c r="I401" s="7" t="s">
        <v>66</v>
      </c>
      <c r="J401" s="7" t="s">
        <v>282</v>
      </c>
      <c r="K401" s="7">
        <v>265.89999999999998</v>
      </c>
      <c r="L401" s="7" t="s">
        <v>67</v>
      </c>
      <c r="M401" s="7" t="s">
        <v>68</v>
      </c>
      <c r="N401" s="7" t="s">
        <v>69</v>
      </c>
      <c r="O401" s="8">
        <v>44118.420937499999</v>
      </c>
      <c r="P401" s="8">
        <v>45579.420937499999</v>
      </c>
      <c r="Q401" s="7" t="s">
        <v>70</v>
      </c>
      <c r="R401" s="8">
        <v>45579</v>
      </c>
      <c r="S401" s="7" t="s">
        <v>71</v>
      </c>
      <c r="T401" s="7" t="s">
        <v>104</v>
      </c>
      <c r="U401" s="7" t="s">
        <v>73</v>
      </c>
      <c r="V401" s="7" t="s">
        <v>73</v>
      </c>
      <c r="W401" s="7" t="s">
        <v>74</v>
      </c>
      <c r="X401" s="7" t="s">
        <v>75</v>
      </c>
      <c r="Y401" s="7" t="s">
        <v>368</v>
      </c>
      <c r="Z401" s="7" t="s">
        <v>559</v>
      </c>
      <c r="AA401" s="7" t="s">
        <v>78</v>
      </c>
      <c r="AB401" s="8"/>
      <c r="AC401" s="8"/>
      <c r="AD401" s="7"/>
      <c r="AE401" s="7" t="s">
        <v>78</v>
      </c>
      <c r="AF401" s="7" t="s">
        <v>78</v>
      </c>
      <c r="AG401" s="8"/>
      <c r="AH401" s="7" t="s">
        <v>78</v>
      </c>
      <c r="AI401" s="7" t="s">
        <v>78</v>
      </c>
      <c r="AJ401" s="7" t="b">
        <v>0</v>
      </c>
      <c r="AK401" s="7" t="s">
        <v>560</v>
      </c>
      <c r="AL401" s="7" t="b">
        <v>0</v>
      </c>
      <c r="AM401" s="7" t="b">
        <v>0</v>
      </c>
      <c r="AN401" s="7" t="b">
        <v>0</v>
      </c>
      <c r="AO401" s="7" t="b">
        <v>0</v>
      </c>
      <c r="AP401" s="7" t="b">
        <v>0</v>
      </c>
      <c r="AQ401" s="7" t="s">
        <v>84</v>
      </c>
      <c r="AR401" s="7" t="b">
        <v>0</v>
      </c>
      <c r="AS401" s="7" t="s">
        <v>317</v>
      </c>
      <c r="AT401" s="7" t="s">
        <v>78</v>
      </c>
      <c r="AU401" s="7" t="s">
        <v>78</v>
      </c>
      <c r="AV401" s="8">
        <v>44124</v>
      </c>
      <c r="AW401" s="7" t="s">
        <v>85</v>
      </c>
      <c r="AX401" s="7" t="s">
        <v>86</v>
      </c>
      <c r="AY401" s="7" t="s">
        <v>87</v>
      </c>
      <c r="AZ401" s="7" t="b">
        <v>0</v>
      </c>
      <c r="BA401" s="7">
        <v>0</v>
      </c>
      <c r="BB401" s="7">
        <v>0</v>
      </c>
      <c r="BC401" s="33"/>
      <c r="BD401" s="7">
        <v>0</v>
      </c>
      <c r="BE401" s="33"/>
      <c r="BF401" s="55">
        <v>0</v>
      </c>
      <c r="BG401" s="33">
        <v>0</v>
      </c>
      <c r="BH401" s="33">
        <v>265.89999999999998</v>
      </c>
      <c r="BI401" s="33">
        <v>265.89999999999998</v>
      </c>
      <c r="BJ401" s="33">
        <v>291.83999999999997</v>
      </c>
      <c r="BK401" s="30">
        <f t="shared" si="19"/>
        <v>0</v>
      </c>
      <c r="BL401" s="62">
        <f t="shared" si="20"/>
        <v>0</v>
      </c>
      <c r="BM401" s="33">
        <v>38.56</v>
      </c>
      <c r="BN401" s="9">
        <v>0</v>
      </c>
      <c r="BO401" s="7" t="s">
        <v>6324</v>
      </c>
      <c r="BP401" s="7" t="s">
        <v>6325</v>
      </c>
      <c r="BQ401" s="7" t="s">
        <v>4101</v>
      </c>
      <c r="BR401" s="7" t="s">
        <v>504</v>
      </c>
      <c r="BS401" s="7" t="s">
        <v>4148</v>
      </c>
      <c r="BT401" s="7" t="s">
        <v>6326</v>
      </c>
      <c r="BU401" s="7" t="s">
        <v>78</v>
      </c>
      <c r="BV401" s="7" t="s">
        <v>6327</v>
      </c>
      <c r="BW401" s="7" t="s">
        <v>6328</v>
      </c>
      <c r="BX401" s="7" t="s">
        <v>4130</v>
      </c>
      <c r="BY401" s="7">
        <v>0</v>
      </c>
      <c r="BZ401" s="7">
        <v>0</v>
      </c>
      <c r="CA401" s="7">
        <v>0</v>
      </c>
      <c r="CB401" s="7">
        <v>0</v>
      </c>
      <c r="CC401" s="7">
        <v>0</v>
      </c>
      <c r="CD401" s="9">
        <v>0</v>
      </c>
    </row>
    <row r="402" spans="1:82" hidden="1" x14ac:dyDescent="0.25">
      <c r="A402" s="73" t="s">
        <v>859</v>
      </c>
      <c r="B402" s="7" t="s">
        <v>61</v>
      </c>
      <c r="C402" s="7" t="s">
        <v>62</v>
      </c>
      <c r="D402" s="7" t="s">
        <v>860</v>
      </c>
      <c r="E402" s="7" t="s">
        <v>860</v>
      </c>
      <c r="F402" s="7" t="s">
        <v>64</v>
      </c>
      <c r="G402" s="7" t="s">
        <v>860</v>
      </c>
      <c r="H402" s="7" t="s">
        <v>281</v>
      </c>
      <c r="I402" s="7" t="s">
        <v>66</v>
      </c>
      <c r="J402" s="7" t="s">
        <v>282</v>
      </c>
      <c r="K402" s="7">
        <v>373.64</v>
      </c>
      <c r="L402" s="7" t="s">
        <v>67</v>
      </c>
      <c r="M402" s="7" t="s">
        <v>68</v>
      </c>
      <c r="N402" s="7" t="s">
        <v>69</v>
      </c>
      <c r="O402" s="8">
        <v>44953.361863425926</v>
      </c>
      <c r="P402" s="8">
        <v>45318.574918981481</v>
      </c>
      <c r="Q402" s="7" t="s">
        <v>70</v>
      </c>
      <c r="R402" s="8">
        <v>45318</v>
      </c>
      <c r="S402" s="7" t="s">
        <v>71</v>
      </c>
      <c r="T402" s="7" t="s">
        <v>104</v>
      </c>
      <c r="U402" s="7" t="s">
        <v>73</v>
      </c>
      <c r="V402" s="7" t="s">
        <v>73</v>
      </c>
      <c r="W402" s="7" t="s">
        <v>74</v>
      </c>
      <c r="X402" s="7" t="s">
        <v>75</v>
      </c>
      <c r="Y402" s="7" t="s">
        <v>76</v>
      </c>
      <c r="Z402" s="7" t="s">
        <v>861</v>
      </c>
      <c r="AA402" s="7" t="s">
        <v>78</v>
      </c>
      <c r="AB402" s="8"/>
      <c r="AC402" s="8"/>
      <c r="AD402" s="7"/>
      <c r="AE402" s="7" t="s">
        <v>78</v>
      </c>
      <c r="AF402" s="7" t="s">
        <v>78</v>
      </c>
      <c r="AG402" s="8"/>
      <c r="AH402" s="7" t="s">
        <v>862</v>
      </c>
      <c r="AI402" s="7" t="s">
        <v>78</v>
      </c>
      <c r="AJ402" s="7" t="b">
        <v>0</v>
      </c>
      <c r="AK402" s="7" t="s">
        <v>863</v>
      </c>
      <c r="AL402" s="7" t="b">
        <v>0</v>
      </c>
      <c r="AM402" s="7" t="b">
        <v>0</v>
      </c>
      <c r="AN402" s="7" t="b">
        <v>0</v>
      </c>
      <c r="AO402" s="7" t="b">
        <v>0</v>
      </c>
      <c r="AP402" s="7" t="b">
        <v>0</v>
      </c>
      <c r="AQ402" s="7" t="s">
        <v>84</v>
      </c>
      <c r="AR402" s="7" t="b">
        <v>0</v>
      </c>
      <c r="AS402" s="7" t="s">
        <v>710</v>
      </c>
      <c r="AT402" s="7" t="s">
        <v>78</v>
      </c>
      <c r="AU402" s="7" t="s">
        <v>78</v>
      </c>
      <c r="AV402" s="8">
        <v>44950</v>
      </c>
      <c r="AW402" s="7" t="s">
        <v>85</v>
      </c>
      <c r="AX402" s="7" t="s">
        <v>86</v>
      </c>
      <c r="AY402" s="7" t="s">
        <v>87</v>
      </c>
      <c r="AZ402" s="7" t="b">
        <v>0</v>
      </c>
      <c r="BA402" s="7">
        <v>0</v>
      </c>
      <c r="BB402" s="7">
        <v>0</v>
      </c>
      <c r="BC402" s="33"/>
      <c r="BD402" s="7">
        <v>0</v>
      </c>
      <c r="BE402" s="33"/>
      <c r="BF402" s="55">
        <v>0</v>
      </c>
      <c r="BG402" s="33">
        <v>0</v>
      </c>
      <c r="BH402" s="33">
        <v>373.64</v>
      </c>
      <c r="BI402" s="33">
        <v>373.64</v>
      </c>
      <c r="BJ402" s="33">
        <v>408.55</v>
      </c>
      <c r="BK402" s="30">
        <f t="shared" si="19"/>
        <v>0</v>
      </c>
      <c r="BL402" s="62">
        <f t="shared" si="20"/>
        <v>0</v>
      </c>
      <c r="BM402" s="33">
        <v>74.73</v>
      </c>
      <c r="BN402" s="9">
        <v>0</v>
      </c>
      <c r="BO402" s="11" t="s">
        <v>6808</v>
      </c>
      <c r="BP402" s="11" t="s">
        <v>6325</v>
      </c>
      <c r="BQ402" s="11" t="s">
        <v>4101</v>
      </c>
      <c r="BR402" s="11" t="s">
        <v>504</v>
      </c>
      <c r="BS402" s="11" t="s">
        <v>4148</v>
      </c>
      <c r="BT402" s="11" t="s">
        <v>4110</v>
      </c>
      <c r="BU402" s="11" t="s">
        <v>6326</v>
      </c>
      <c r="BV402" s="11" t="s">
        <v>6327</v>
      </c>
      <c r="BW402" s="11" t="s">
        <v>6328</v>
      </c>
      <c r="BX402" s="11" t="s">
        <v>4130</v>
      </c>
      <c r="BY402" s="11">
        <v>0</v>
      </c>
      <c r="BZ402" s="11">
        <v>0</v>
      </c>
      <c r="CA402" s="11">
        <v>0</v>
      </c>
      <c r="CB402" s="11">
        <v>0</v>
      </c>
      <c r="CC402" s="11">
        <v>0</v>
      </c>
      <c r="CD402" s="13">
        <v>0</v>
      </c>
    </row>
    <row r="403" spans="1:82" hidden="1" x14ac:dyDescent="0.25">
      <c r="A403" s="73" t="s">
        <v>1282</v>
      </c>
      <c r="B403" s="7" t="s">
        <v>1174</v>
      </c>
      <c r="C403" s="7" t="s">
        <v>1175</v>
      </c>
      <c r="D403" s="7" t="s">
        <v>1283</v>
      </c>
      <c r="E403" s="7" t="s">
        <v>1283</v>
      </c>
      <c r="F403" s="7" t="s">
        <v>64</v>
      </c>
      <c r="G403" s="7"/>
      <c r="H403" s="7" t="s">
        <v>281</v>
      </c>
      <c r="I403" s="7" t="s">
        <v>1176</v>
      </c>
      <c r="J403" s="7" t="s">
        <v>1279</v>
      </c>
      <c r="K403" s="7">
        <v>234</v>
      </c>
      <c r="L403" s="7" t="s">
        <v>67</v>
      </c>
      <c r="M403" s="7" t="s">
        <v>68</v>
      </c>
      <c r="N403" s="7" t="s">
        <v>69</v>
      </c>
      <c r="O403" s="8">
        <v>44382.509513888886</v>
      </c>
      <c r="P403" s="8">
        <v>45478.509513888886</v>
      </c>
      <c r="Q403" s="7" t="s">
        <v>70</v>
      </c>
      <c r="R403" s="8">
        <v>45478</v>
      </c>
      <c r="S403" s="7" t="s">
        <v>71</v>
      </c>
      <c r="T403" s="7" t="s">
        <v>104</v>
      </c>
      <c r="U403" s="7" t="s">
        <v>73</v>
      </c>
      <c r="V403" s="7" t="s">
        <v>73</v>
      </c>
      <c r="W403" s="7" t="s">
        <v>74</v>
      </c>
      <c r="X403" s="7" t="s">
        <v>106</v>
      </c>
      <c r="Y403" s="7" t="s">
        <v>1178</v>
      </c>
      <c r="Z403" s="7" t="s">
        <v>1284</v>
      </c>
      <c r="AA403" s="7" t="s">
        <v>78</v>
      </c>
      <c r="AB403" s="8"/>
      <c r="AC403" s="8"/>
      <c r="AD403" s="7"/>
      <c r="AE403" s="7" t="s">
        <v>78</v>
      </c>
      <c r="AF403" s="7" t="s">
        <v>78</v>
      </c>
      <c r="AG403" s="8"/>
      <c r="AH403" s="7" t="s">
        <v>78</v>
      </c>
      <c r="AI403" s="7" t="s">
        <v>78</v>
      </c>
      <c r="AJ403" s="7" t="b">
        <v>0</v>
      </c>
      <c r="AK403" s="7" t="s">
        <v>1285</v>
      </c>
      <c r="AL403" s="7" t="b">
        <v>0</v>
      </c>
      <c r="AM403" s="7" t="b">
        <v>0</v>
      </c>
      <c r="AN403" s="7" t="b">
        <v>0</v>
      </c>
      <c r="AO403" s="7" t="b">
        <v>0</v>
      </c>
      <c r="AP403" s="7" t="b">
        <v>0</v>
      </c>
      <c r="AQ403" s="7" t="s">
        <v>84</v>
      </c>
      <c r="AR403" s="7" t="b">
        <v>0</v>
      </c>
      <c r="AS403" s="7" t="s">
        <v>1258</v>
      </c>
      <c r="AT403" s="7" t="s">
        <v>734</v>
      </c>
      <c r="AU403" s="7" t="s">
        <v>78</v>
      </c>
      <c r="AV403" s="8">
        <v>44385</v>
      </c>
      <c r="AW403" s="7" t="s">
        <v>85</v>
      </c>
      <c r="AX403" s="7" t="s">
        <v>86</v>
      </c>
      <c r="AY403" s="7" t="s">
        <v>87</v>
      </c>
      <c r="AZ403" s="7" t="b">
        <v>0</v>
      </c>
      <c r="BA403" s="7">
        <v>0</v>
      </c>
      <c r="BB403" s="7">
        <v>0</v>
      </c>
      <c r="BC403" s="33"/>
      <c r="BD403" s="7">
        <v>0</v>
      </c>
      <c r="BE403" s="33"/>
      <c r="BF403" s="55">
        <v>0</v>
      </c>
      <c r="BG403" s="33">
        <v>0</v>
      </c>
      <c r="BH403" s="33">
        <v>234</v>
      </c>
      <c r="BI403" s="33">
        <v>234</v>
      </c>
      <c r="BJ403" s="33">
        <v>249.81</v>
      </c>
      <c r="BK403" s="30">
        <f t="shared" si="19"/>
        <v>0</v>
      </c>
      <c r="BL403" s="62">
        <f t="shared" si="20"/>
        <v>0</v>
      </c>
      <c r="BM403" s="33">
        <v>81.900000000000006</v>
      </c>
      <c r="BN403" s="9">
        <v>0</v>
      </c>
      <c r="BO403" s="11" t="s">
        <v>6464</v>
      </c>
      <c r="BP403" s="11" t="s">
        <v>6465</v>
      </c>
      <c r="BQ403" s="11" t="s">
        <v>4101</v>
      </c>
      <c r="BR403" s="11" t="s">
        <v>504</v>
      </c>
      <c r="BS403" s="11" t="s">
        <v>4367</v>
      </c>
      <c r="BT403" s="11" t="s">
        <v>4110</v>
      </c>
      <c r="BU403" s="11" t="s">
        <v>6466</v>
      </c>
      <c r="BV403" s="11" t="s">
        <v>6467</v>
      </c>
      <c r="BW403" s="11" t="s">
        <v>6468</v>
      </c>
      <c r="BX403" s="11" t="s">
        <v>4130</v>
      </c>
      <c r="BY403" s="11">
        <v>0</v>
      </c>
      <c r="BZ403" s="11">
        <v>0</v>
      </c>
      <c r="CA403" s="11">
        <v>0</v>
      </c>
      <c r="CB403" s="11">
        <v>0</v>
      </c>
      <c r="CC403" s="11">
        <v>0</v>
      </c>
      <c r="CD403" s="13">
        <v>0</v>
      </c>
    </row>
    <row r="404" spans="1:82" hidden="1" x14ac:dyDescent="0.25">
      <c r="A404" s="72" t="s">
        <v>1205</v>
      </c>
      <c r="B404" s="11" t="s">
        <v>1174</v>
      </c>
      <c r="C404" s="11" t="s">
        <v>1175</v>
      </c>
      <c r="D404" s="11" t="s">
        <v>1206</v>
      </c>
      <c r="E404" s="11" t="s">
        <v>1207</v>
      </c>
      <c r="F404" s="11" t="s">
        <v>64</v>
      </c>
      <c r="G404" s="11" t="s">
        <v>1207</v>
      </c>
      <c r="H404" s="11" t="s">
        <v>281</v>
      </c>
      <c r="I404" s="11" t="s">
        <v>1176</v>
      </c>
      <c r="J404" s="11" t="s">
        <v>1177</v>
      </c>
      <c r="K404" s="11">
        <v>235.8</v>
      </c>
      <c r="L404" s="11" t="s">
        <v>67</v>
      </c>
      <c r="M404" s="11" t="s">
        <v>68</v>
      </c>
      <c r="N404" s="11" t="s">
        <v>69</v>
      </c>
      <c r="O404" s="12">
        <v>41337.398425925923</v>
      </c>
      <c r="P404" s="12">
        <v>45355.398425925923</v>
      </c>
      <c r="Q404" s="11" t="s">
        <v>70</v>
      </c>
      <c r="R404" s="12">
        <v>45355</v>
      </c>
      <c r="S404" s="11" t="s">
        <v>71</v>
      </c>
      <c r="T404" s="11" t="s">
        <v>104</v>
      </c>
      <c r="U404" s="11" t="s">
        <v>73</v>
      </c>
      <c r="V404" s="11" t="s">
        <v>73</v>
      </c>
      <c r="W404" s="11" t="s">
        <v>74</v>
      </c>
      <c r="X404" s="11" t="s">
        <v>106</v>
      </c>
      <c r="Y404" s="11" t="s">
        <v>1178</v>
      </c>
      <c r="Z404" s="11" t="s">
        <v>1208</v>
      </c>
      <c r="AA404" s="11" t="s">
        <v>78</v>
      </c>
      <c r="AB404" s="12"/>
      <c r="AC404" s="12"/>
      <c r="AD404" s="11"/>
      <c r="AE404" s="11" t="s">
        <v>78</v>
      </c>
      <c r="AF404" s="11" t="s">
        <v>78</v>
      </c>
      <c r="AG404" s="12"/>
      <c r="AH404" s="11" t="s">
        <v>78</v>
      </c>
      <c r="AI404" s="11" t="s">
        <v>78</v>
      </c>
      <c r="AJ404" s="11" t="b">
        <v>0</v>
      </c>
      <c r="AK404" s="11" t="s">
        <v>1209</v>
      </c>
      <c r="AL404" s="11" t="b">
        <v>0</v>
      </c>
      <c r="AM404" s="11" t="b">
        <v>0</v>
      </c>
      <c r="AN404" s="11" t="b">
        <v>0</v>
      </c>
      <c r="AO404" s="11" t="b">
        <v>0</v>
      </c>
      <c r="AP404" s="11" t="b">
        <v>0</v>
      </c>
      <c r="AQ404" s="11" t="s">
        <v>84</v>
      </c>
      <c r="AR404" s="11" t="b">
        <v>0</v>
      </c>
      <c r="AS404" s="11" t="s">
        <v>1210</v>
      </c>
      <c r="AT404" s="11" t="s">
        <v>78</v>
      </c>
      <c r="AU404" s="11" t="s">
        <v>78</v>
      </c>
      <c r="AV404" s="12">
        <v>41346</v>
      </c>
      <c r="AW404" s="11" t="s">
        <v>85</v>
      </c>
      <c r="AX404" s="11" t="s">
        <v>86</v>
      </c>
      <c r="AY404" s="11" t="s">
        <v>87</v>
      </c>
      <c r="AZ404" s="11" t="b">
        <v>0</v>
      </c>
      <c r="BA404" s="11">
        <v>0</v>
      </c>
      <c r="BB404" s="11">
        <v>0</v>
      </c>
      <c r="BC404" s="28"/>
      <c r="BD404" s="11">
        <v>0</v>
      </c>
      <c r="BE404" s="28"/>
      <c r="BF404" s="54">
        <v>0</v>
      </c>
      <c r="BG404" s="28">
        <v>0</v>
      </c>
      <c r="BH404" s="28">
        <v>235.8</v>
      </c>
      <c r="BI404" s="28">
        <v>235.8</v>
      </c>
      <c r="BJ404" s="28">
        <v>245.34</v>
      </c>
      <c r="BK404" s="30">
        <f t="shared" si="19"/>
        <v>0</v>
      </c>
      <c r="BL404" s="62">
        <f t="shared" si="20"/>
        <v>0</v>
      </c>
      <c r="BM404" s="28">
        <v>47.16</v>
      </c>
      <c r="BN404" s="13">
        <v>0</v>
      </c>
      <c r="BO404" s="11" t="s">
        <v>4532</v>
      </c>
      <c r="BP404" s="11" t="s">
        <v>4533</v>
      </c>
      <c r="BQ404" s="11" t="s">
        <v>4101</v>
      </c>
      <c r="BR404" s="11" t="s">
        <v>504</v>
      </c>
      <c r="BS404" s="11" t="s">
        <v>4126</v>
      </c>
      <c r="BT404" s="11" t="s">
        <v>4534</v>
      </c>
      <c r="BU404" s="11" t="s">
        <v>4535</v>
      </c>
      <c r="BV404" s="11" t="s">
        <v>4536</v>
      </c>
      <c r="BW404" s="11" t="s">
        <v>4537</v>
      </c>
      <c r="BX404" s="11" t="s">
        <v>4302</v>
      </c>
      <c r="BY404" s="11">
        <v>0</v>
      </c>
      <c r="BZ404" s="11">
        <v>0</v>
      </c>
      <c r="CA404" s="11">
        <v>0</v>
      </c>
      <c r="CB404" s="11">
        <v>0</v>
      </c>
      <c r="CC404" s="11">
        <v>0</v>
      </c>
      <c r="CD404" s="13">
        <v>0</v>
      </c>
    </row>
    <row r="405" spans="1:82" hidden="1" x14ac:dyDescent="0.25">
      <c r="A405" s="72" t="s">
        <v>488</v>
      </c>
      <c r="B405" s="11" t="s">
        <v>61</v>
      </c>
      <c r="C405" s="11" t="s">
        <v>62</v>
      </c>
      <c r="D405" s="11" t="s">
        <v>489</v>
      </c>
      <c r="E405" s="11" t="s">
        <v>489</v>
      </c>
      <c r="F405" s="11" t="s">
        <v>64</v>
      </c>
      <c r="G405" s="11" t="s">
        <v>489</v>
      </c>
      <c r="H405" s="11" t="s">
        <v>281</v>
      </c>
      <c r="I405" s="11" t="s">
        <v>66</v>
      </c>
      <c r="J405" s="11" t="s">
        <v>282</v>
      </c>
      <c r="K405" s="11">
        <v>307.64999999999998</v>
      </c>
      <c r="L405" s="11" t="s">
        <v>67</v>
      </c>
      <c r="M405" s="11" t="s">
        <v>68</v>
      </c>
      <c r="N405" s="11" t="s">
        <v>69</v>
      </c>
      <c r="O405" s="12">
        <v>43612.347037037034</v>
      </c>
      <c r="P405" s="12">
        <v>45439.375474537039</v>
      </c>
      <c r="Q405" s="11" t="s">
        <v>70</v>
      </c>
      <c r="R405" s="12">
        <v>45439</v>
      </c>
      <c r="S405" s="11" t="s">
        <v>71</v>
      </c>
      <c r="T405" s="11" t="s">
        <v>104</v>
      </c>
      <c r="U405" s="11" t="s">
        <v>73</v>
      </c>
      <c r="V405" s="11" t="s">
        <v>73</v>
      </c>
      <c r="W405" s="11" t="s">
        <v>74</v>
      </c>
      <c r="X405" s="11" t="s">
        <v>75</v>
      </c>
      <c r="Y405" s="11" t="s">
        <v>76</v>
      </c>
      <c r="Z405" s="11" t="s">
        <v>490</v>
      </c>
      <c r="AA405" s="11" t="s">
        <v>78</v>
      </c>
      <c r="AB405" s="12"/>
      <c r="AC405" s="12"/>
      <c r="AD405" s="11"/>
      <c r="AE405" s="11" t="s">
        <v>78</v>
      </c>
      <c r="AF405" s="11" t="s">
        <v>78</v>
      </c>
      <c r="AG405" s="12"/>
      <c r="AH405" s="11" t="s">
        <v>491</v>
      </c>
      <c r="AI405" s="11" t="s">
        <v>78</v>
      </c>
      <c r="AJ405" s="11" t="b">
        <v>0</v>
      </c>
      <c r="AK405" s="11" t="s">
        <v>492</v>
      </c>
      <c r="AL405" s="11" t="b">
        <v>0</v>
      </c>
      <c r="AM405" s="11" t="b">
        <v>0</v>
      </c>
      <c r="AN405" s="11" t="b">
        <v>0</v>
      </c>
      <c r="AO405" s="11" t="b">
        <v>0</v>
      </c>
      <c r="AP405" s="11" t="b">
        <v>0</v>
      </c>
      <c r="AQ405" s="11" t="s">
        <v>84</v>
      </c>
      <c r="AR405" s="11" t="b">
        <v>0</v>
      </c>
      <c r="AS405" s="11" t="s">
        <v>317</v>
      </c>
      <c r="AT405" s="11" t="s">
        <v>78</v>
      </c>
      <c r="AU405" s="11" t="s">
        <v>78</v>
      </c>
      <c r="AV405" s="12">
        <v>43633</v>
      </c>
      <c r="AW405" s="11" t="s">
        <v>85</v>
      </c>
      <c r="AX405" s="11" t="s">
        <v>86</v>
      </c>
      <c r="AY405" s="11" t="s">
        <v>87</v>
      </c>
      <c r="AZ405" s="11" t="b">
        <v>0</v>
      </c>
      <c r="BA405" s="11">
        <v>2</v>
      </c>
      <c r="BB405" s="11">
        <v>2</v>
      </c>
      <c r="BC405" s="28">
        <v>201.28</v>
      </c>
      <c r="BD405" s="11">
        <v>0</v>
      </c>
      <c r="BE405" s="28"/>
      <c r="BF405" s="54">
        <v>0</v>
      </c>
      <c r="BG405" s="28">
        <v>0</v>
      </c>
      <c r="BH405" s="28">
        <v>307.64999999999998</v>
      </c>
      <c r="BI405" s="28">
        <v>307.64999999999998</v>
      </c>
      <c r="BJ405" s="28">
        <v>337.36</v>
      </c>
      <c r="BK405" s="30">
        <f t="shared" si="19"/>
        <v>0</v>
      </c>
      <c r="BL405" s="62">
        <f t="shared" si="20"/>
        <v>0</v>
      </c>
      <c r="BM405" s="28">
        <v>44.58</v>
      </c>
      <c r="BN405" s="13">
        <v>0</v>
      </c>
      <c r="BO405" s="7" t="s">
        <v>6007</v>
      </c>
      <c r="BP405" s="7" t="s">
        <v>6008</v>
      </c>
      <c r="BQ405" s="7" t="s">
        <v>4101</v>
      </c>
      <c r="BR405" s="7" t="s">
        <v>504</v>
      </c>
      <c r="BS405" s="7" t="s">
        <v>4148</v>
      </c>
      <c r="BT405" s="7" t="s">
        <v>4110</v>
      </c>
      <c r="BU405" s="7" t="s">
        <v>6009</v>
      </c>
      <c r="BV405" s="7" t="s">
        <v>6010</v>
      </c>
      <c r="BW405" s="7" t="s">
        <v>6011</v>
      </c>
      <c r="BX405" s="7" t="s">
        <v>4123</v>
      </c>
      <c r="BY405" s="7">
        <v>0</v>
      </c>
      <c r="BZ405" s="7">
        <v>0</v>
      </c>
      <c r="CA405" s="7">
        <v>0</v>
      </c>
      <c r="CB405" s="7">
        <v>0</v>
      </c>
      <c r="CC405" s="7">
        <v>0</v>
      </c>
      <c r="CD405" s="9">
        <v>0</v>
      </c>
    </row>
    <row r="406" spans="1:82" hidden="1" x14ac:dyDescent="0.25">
      <c r="A406" s="72" t="s">
        <v>3047</v>
      </c>
      <c r="B406" s="11" t="s">
        <v>1395</v>
      </c>
      <c r="C406" s="11" t="s">
        <v>1396</v>
      </c>
      <c r="D406" s="11" t="s">
        <v>489</v>
      </c>
      <c r="E406" s="11" t="s">
        <v>489</v>
      </c>
      <c r="F406" s="11" t="s">
        <v>64</v>
      </c>
      <c r="G406" s="11" t="s">
        <v>489</v>
      </c>
      <c r="H406" s="11" t="s">
        <v>2330</v>
      </c>
      <c r="I406" s="11" t="s">
        <v>1397</v>
      </c>
      <c r="J406" s="11" t="s">
        <v>2691</v>
      </c>
      <c r="K406" s="11">
        <v>196.03</v>
      </c>
      <c r="L406" s="11" t="s">
        <v>67</v>
      </c>
      <c r="M406" s="11" t="s">
        <v>68</v>
      </c>
      <c r="N406" s="11" t="s">
        <v>69</v>
      </c>
      <c r="O406" s="12">
        <v>44004</v>
      </c>
      <c r="P406" s="12">
        <v>45465.385578703703</v>
      </c>
      <c r="Q406" s="11" t="s">
        <v>70</v>
      </c>
      <c r="R406" s="12">
        <v>45465</v>
      </c>
      <c r="S406" s="11" t="s">
        <v>71</v>
      </c>
      <c r="T406" s="11" t="s">
        <v>104</v>
      </c>
      <c r="U406" s="11" t="s">
        <v>73</v>
      </c>
      <c r="V406" s="11" t="s">
        <v>73</v>
      </c>
      <c r="W406" s="11" t="s">
        <v>287</v>
      </c>
      <c r="X406" s="11" t="s">
        <v>106</v>
      </c>
      <c r="Y406" s="11" t="s">
        <v>1398</v>
      </c>
      <c r="Z406" s="11" t="s">
        <v>3048</v>
      </c>
      <c r="AA406" s="11" t="s">
        <v>78</v>
      </c>
      <c r="AB406" s="12"/>
      <c r="AC406" s="12"/>
      <c r="AD406" s="11"/>
      <c r="AE406" s="11" t="s">
        <v>78</v>
      </c>
      <c r="AF406" s="11" t="s">
        <v>78</v>
      </c>
      <c r="AG406" s="12"/>
      <c r="AH406" s="11" t="s">
        <v>3049</v>
      </c>
      <c r="AI406" s="11" t="s">
        <v>78</v>
      </c>
      <c r="AJ406" s="11" t="b">
        <v>0</v>
      </c>
      <c r="AK406" s="11" t="s">
        <v>3050</v>
      </c>
      <c r="AL406" s="11" t="b">
        <v>0</v>
      </c>
      <c r="AM406" s="11" t="b">
        <v>0</v>
      </c>
      <c r="AN406" s="11" t="b">
        <v>0</v>
      </c>
      <c r="AO406" s="11" t="b">
        <v>0</v>
      </c>
      <c r="AP406" s="11" t="b">
        <v>0</v>
      </c>
      <c r="AQ406" s="11" t="s">
        <v>84</v>
      </c>
      <c r="AR406" s="11" t="b">
        <v>0</v>
      </c>
      <c r="AS406" s="11" t="s">
        <v>1700</v>
      </c>
      <c r="AT406" s="11" t="s">
        <v>78</v>
      </c>
      <c r="AU406" s="11" t="s">
        <v>78</v>
      </c>
      <c r="AV406" s="12">
        <v>43938</v>
      </c>
      <c r="AW406" s="11" t="s">
        <v>85</v>
      </c>
      <c r="AX406" s="11" t="s">
        <v>86</v>
      </c>
      <c r="AY406" s="11" t="s">
        <v>87</v>
      </c>
      <c r="AZ406" s="11" t="b">
        <v>0</v>
      </c>
      <c r="BA406" s="11">
        <v>3</v>
      </c>
      <c r="BB406" s="11">
        <v>2</v>
      </c>
      <c r="BC406" s="28">
        <v>67.94</v>
      </c>
      <c r="BD406" s="11">
        <v>0</v>
      </c>
      <c r="BE406" s="28"/>
      <c r="BF406" s="54">
        <v>0</v>
      </c>
      <c r="BG406" s="28">
        <v>0</v>
      </c>
      <c r="BH406" s="28">
        <v>196.03</v>
      </c>
      <c r="BI406" s="28">
        <v>196.03</v>
      </c>
      <c r="BJ406" s="28">
        <v>227.87</v>
      </c>
      <c r="BK406" s="30">
        <f t="shared" si="19"/>
        <v>0</v>
      </c>
      <c r="BL406" s="62">
        <f t="shared" si="20"/>
        <v>0</v>
      </c>
      <c r="BM406" s="28">
        <v>49.01</v>
      </c>
      <c r="BN406" s="13">
        <v>0</v>
      </c>
      <c r="BO406" s="11" t="s">
        <v>6007</v>
      </c>
      <c r="BP406" s="11" t="s">
        <v>6008</v>
      </c>
      <c r="BQ406" s="11" t="s">
        <v>4101</v>
      </c>
      <c r="BR406" s="11" t="s">
        <v>504</v>
      </c>
      <c r="BS406" s="11" t="s">
        <v>4148</v>
      </c>
      <c r="BT406" s="11" t="s">
        <v>4110</v>
      </c>
      <c r="BU406" s="11" t="s">
        <v>6009</v>
      </c>
      <c r="BV406" s="11" t="s">
        <v>6010</v>
      </c>
      <c r="BW406" s="11" t="s">
        <v>6011</v>
      </c>
      <c r="BX406" s="11" t="s">
        <v>4123</v>
      </c>
      <c r="BY406" s="11">
        <v>0</v>
      </c>
      <c r="BZ406" s="11">
        <v>0</v>
      </c>
      <c r="CA406" s="11">
        <v>0</v>
      </c>
      <c r="CB406" s="11">
        <v>0</v>
      </c>
      <c r="CC406" s="11">
        <v>0</v>
      </c>
      <c r="CD406" s="13">
        <v>0</v>
      </c>
    </row>
    <row r="407" spans="1:82" hidden="1" x14ac:dyDescent="0.25">
      <c r="A407" s="72" t="s">
        <v>2574</v>
      </c>
      <c r="B407" s="11" t="s">
        <v>2513</v>
      </c>
      <c r="C407" s="11" t="s">
        <v>2514</v>
      </c>
      <c r="D407" s="11" t="s">
        <v>2575</v>
      </c>
      <c r="E407" s="11" t="s">
        <v>2575</v>
      </c>
      <c r="F407" s="11" t="s">
        <v>64</v>
      </c>
      <c r="G407" s="11" t="s">
        <v>2575</v>
      </c>
      <c r="H407" s="11" t="s">
        <v>2330</v>
      </c>
      <c r="I407" s="11" t="s">
        <v>1126</v>
      </c>
      <c r="J407" s="11" t="s">
        <v>2576</v>
      </c>
      <c r="K407" s="11">
        <v>12.54</v>
      </c>
      <c r="L407" s="11" t="s">
        <v>67</v>
      </c>
      <c r="M407" s="11" t="s">
        <v>3402</v>
      </c>
      <c r="N407" s="11" t="s">
        <v>69</v>
      </c>
      <c r="O407" s="12">
        <v>42985.54005787037</v>
      </c>
      <c r="P407" s="12">
        <v>45542.54005787037</v>
      </c>
      <c r="Q407" s="11" t="s">
        <v>70</v>
      </c>
      <c r="R407" s="12">
        <v>45542</v>
      </c>
      <c r="S407" s="11" t="s">
        <v>71</v>
      </c>
      <c r="T407" s="11" t="s">
        <v>104</v>
      </c>
      <c r="U407" s="11" t="s">
        <v>3387</v>
      </c>
      <c r="V407" s="11" t="s">
        <v>3387</v>
      </c>
      <c r="W407" s="11" t="s">
        <v>74</v>
      </c>
      <c r="X407" s="11" t="s">
        <v>75</v>
      </c>
      <c r="Y407" s="11" t="s">
        <v>2577</v>
      </c>
      <c r="Z407" s="11" t="s">
        <v>2578</v>
      </c>
      <c r="AA407" s="11" t="s">
        <v>78</v>
      </c>
      <c r="AB407" s="12"/>
      <c r="AC407" s="12"/>
      <c r="AD407" s="11"/>
      <c r="AE407" s="11" t="s">
        <v>78</v>
      </c>
      <c r="AF407" s="11" t="s">
        <v>78</v>
      </c>
      <c r="AG407" s="12"/>
      <c r="AH407" s="11" t="s">
        <v>78</v>
      </c>
      <c r="AI407" s="11" t="s">
        <v>78</v>
      </c>
      <c r="AJ407" s="11" t="b">
        <v>0</v>
      </c>
      <c r="AK407" s="11" t="s">
        <v>2579</v>
      </c>
      <c r="AL407" s="11" t="b">
        <v>0</v>
      </c>
      <c r="AM407" s="11" t="b">
        <v>0</v>
      </c>
      <c r="AN407" s="11" t="b">
        <v>0</v>
      </c>
      <c r="AO407" s="11" t="b">
        <v>0</v>
      </c>
      <c r="AP407" s="11" t="b">
        <v>0</v>
      </c>
      <c r="AQ407" s="11" t="s">
        <v>84</v>
      </c>
      <c r="AR407" s="11" t="b">
        <v>0</v>
      </c>
      <c r="AS407" s="11" t="s">
        <v>1700</v>
      </c>
      <c r="AT407" s="11" t="s">
        <v>78</v>
      </c>
      <c r="AU407" s="11" t="s">
        <v>78</v>
      </c>
      <c r="AV407" s="12">
        <v>43194</v>
      </c>
      <c r="AW407" s="11" t="s">
        <v>85</v>
      </c>
      <c r="AX407" s="11" t="s">
        <v>86</v>
      </c>
      <c r="AY407" s="11" t="s">
        <v>87</v>
      </c>
      <c r="AZ407" s="11" t="b">
        <v>0</v>
      </c>
      <c r="BA407" s="11">
        <v>0</v>
      </c>
      <c r="BB407" s="11">
        <v>0</v>
      </c>
      <c r="BC407" s="28"/>
      <c r="BD407" s="11">
        <v>0</v>
      </c>
      <c r="BE407" s="28"/>
      <c r="BF407" s="54">
        <v>0</v>
      </c>
      <c r="BG407" s="28">
        <v>0</v>
      </c>
      <c r="BH407" s="28">
        <v>12.54</v>
      </c>
      <c r="BI407" s="28">
        <v>12.54</v>
      </c>
      <c r="BJ407" s="28">
        <v>18.989999999999998</v>
      </c>
      <c r="BK407" s="30">
        <f t="shared" si="19"/>
        <v>0</v>
      </c>
      <c r="BL407" s="62">
        <f t="shared" si="20"/>
        <v>0</v>
      </c>
      <c r="BM407" s="28">
        <v>1.26</v>
      </c>
      <c r="BN407" s="13">
        <v>0</v>
      </c>
      <c r="BO407" s="7" t="s">
        <v>5588</v>
      </c>
      <c r="BP407" s="7" t="s">
        <v>5589</v>
      </c>
      <c r="BQ407" s="7" t="s">
        <v>4101</v>
      </c>
      <c r="BR407" s="7" t="s">
        <v>4373</v>
      </c>
      <c r="BS407" s="7" t="s">
        <v>4374</v>
      </c>
      <c r="BT407" s="7" t="s">
        <v>5590</v>
      </c>
      <c r="BU407" s="7" t="s">
        <v>4330</v>
      </c>
      <c r="BV407" s="7" t="s">
        <v>4376</v>
      </c>
      <c r="BW407" s="7" t="s">
        <v>5591</v>
      </c>
      <c r="BX407" s="7" t="s">
        <v>4123</v>
      </c>
      <c r="BY407" s="7">
        <v>0</v>
      </c>
      <c r="BZ407" s="7">
        <v>0</v>
      </c>
      <c r="CA407" s="7">
        <v>0</v>
      </c>
      <c r="CB407" s="7">
        <v>0</v>
      </c>
      <c r="CC407" s="7">
        <v>0</v>
      </c>
      <c r="CD407" s="9">
        <v>0</v>
      </c>
    </row>
    <row r="408" spans="1:82" hidden="1" x14ac:dyDescent="0.25">
      <c r="A408" s="72" t="s">
        <v>2319</v>
      </c>
      <c r="B408" s="7" t="s">
        <v>2271</v>
      </c>
      <c r="C408" s="7" t="s">
        <v>2272</v>
      </c>
      <c r="D408" s="7" t="s">
        <v>2320</v>
      </c>
      <c r="E408" s="7" t="s">
        <v>2320</v>
      </c>
      <c r="F408" s="7" t="s">
        <v>64</v>
      </c>
      <c r="G408" s="7" t="s">
        <v>2320</v>
      </c>
      <c r="H408" s="7" t="s">
        <v>281</v>
      </c>
      <c r="I408" s="7" t="s">
        <v>2274</v>
      </c>
      <c r="J408" s="7" t="s">
        <v>2275</v>
      </c>
      <c r="K408" s="7">
        <v>63.12</v>
      </c>
      <c r="L408" s="7" t="s">
        <v>67</v>
      </c>
      <c r="M408" s="7" t="s">
        <v>68</v>
      </c>
      <c r="N408" s="7" t="s">
        <v>69</v>
      </c>
      <c r="O408" s="8">
        <v>43831.385925925926</v>
      </c>
      <c r="P408" s="8">
        <v>45292</v>
      </c>
      <c r="Q408" s="7" t="s">
        <v>70</v>
      </c>
      <c r="R408" s="8">
        <v>45292</v>
      </c>
      <c r="S408" s="7" t="s">
        <v>71</v>
      </c>
      <c r="T408" s="7" t="s">
        <v>104</v>
      </c>
      <c r="U408" s="7" t="s">
        <v>73</v>
      </c>
      <c r="V408" s="7" t="s">
        <v>73</v>
      </c>
      <c r="W408" s="7" t="s">
        <v>74</v>
      </c>
      <c r="X408" s="7" t="s">
        <v>106</v>
      </c>
      <c r="Y408" s="7" t="s">
        <v>2276</v>
      </c>
      <c r="Z408" s="7" t="s">
        <v>2321</v>
      </c>
      <c r="AA408" s="7" t="s">
        <v>78</v>
      </c>
      <c r="AB408" s="8"/>
      <c r="AC408" s="8"/>
      <c r="AD408" s="7"/>
      <c r="AE408" s="7" t="s">
        <v>78</v>
      </c>
      <c r="AF408" s="7" t="s">
        <v>78</v>
      </c>
      <c r="AG408" s="8"/>
      <c r="AH408" s="7" t="s">
        <v>78</v>
      </c>
      <c r="AI408" s="7" t="s">
        <v>78</v>
      </c>
      <c r="AJ408" s="7" t="b">
        <v>0</v>
      </c>
      <c r="AK408" s="7" t="s">
        <v>2322</v>
      </c>
      <c r="AL408" s="7" t="b">
        <v>0</v>
      </c>
      <c r="AM408" s="7" t="b">
        <v>0</v>
      </c>
      <c r="AN408" s="7" t="b">
        <v>0</v>
      </c>
      <c r="AO408" s="7" t="b">
        <v>0</v>
      </c>
      <c r="AP408" s="7" t="b">
        <v>0</v>
      </c>
      <c r="AQ408" s="7" t="s">
        <v>84</v>
      </c>
      <c r="AR408" s="7" t="b">
        <v>0</v>
      </c>
      <c r="AS408" s="7" t="s">
        <v>317</v>
      </c>
      <c r="AT408" s="7" t="s">
        <v>78</v>
      </c>
      <c r="AU408" s="7" t="s">
        <v>78</v>
      </c>
      <c r="AV408" s="8">
        <v>43864</v>
      </c>
      <c r="AW408" s="7" t="s">
        <v>85</v>
      </c>
      <c r="AX408" s="7" t="s">
        <v>86</v>
      </c>
      <c r="AY408" s="7" t="s">
        <v>87</v>
      </c>
      <c r="AZ408" s="7" t="b">
        <v>0</v>
      </c>
      <c r="BA408" s="7">
        <v>0</v>
      </c>
      <c r="BB408" s="7">
        <v>0</v>
      </c>
      <c r="BC408" s="33"/>
      <c r="BD408" s="7">
        <v>0</v>
      </c>
      <c r="BE408" s="33"/>
      <c r="BF408" s="55">
        <v>0</v>
      </c>
      <c r="BG408" s="33">
        <v>0</v>
      </c>
      <c r="BH408" s="33">
        <v>63.12</v>
      </c>
      <c r="BI408" s="33">
        <v>63.12</v>
      </c>
      <c r="BJ408" s="33">
        <v>68.260000000000005</v>
      </c>
      <c r="BK408" s="30">
        <f t="shared" si="19"/>
        <v>0</v>
      </c>
      <c r="BL408" s="62">
        <f t="shared" si="20"/>
        <v>0</v>
      </c>
      <c r="BM408" s="33">
        <v>14.2</v>
      </c>
      <c r="BN408" s="9">
        <v>0</v>
      </c>
      <c r="BO408" s="11" t="s">
        <v>6166</v>
      </c>
      <c r="BP408" s="11" t="s">
        <v>6167</v>
      </c>
      <c r="BQ408" s="11" t="s">
        <v>4101</v>
      </c>
      <c r="BR408" s="11" t="s">
        <v>504</v>
      </c>
      <c r="BS408" s="11" t="s">
        <v>4223</v>
      </c>
      <c r="BT408" s="11" t="s">
        <v>6168</v>
      </c>
      <c r="BU408" s="11" t="s">
        <v>6169</v>
      </c>
      <c r="BV408" s="11" t="s">
        <v>6170</v>
      </c>
      <c r="BW408" s="11" t="s">
        <v>6171</v>
      </c>
      <c r="BX408" s="11" t="s">
        <v>4138</v>
      </c>
      <c r="BY408" s="11">
        <v>0</v>
      </c>
      <c r="BZ408" s="11">
        <v>0</v>
      </c>
      <c r="CA408" s="11">
        <v>0</v>
      </c>
      <c r="CB408" s="11">
        <v>0</v>
      </c>
      <c r="CC408" s="11">
        <v>0</v>
      </c>
      <c r="CD408" s="13">
        <v>0</v>
      </c>
    </row>
    <row r="409" spans="1:82" hidden="1" x14ac:dyDescent="0.25">
      <c r="A409" s="73" t="s">
        <v>2680</v>
      </c>
      <c r="B409" s="7" t="s">
        <v>1395</v>
      </c>
      <c r="C409" s="7" t="s">
        <v>1396</v>
      </c>
      <c r="D409" s="7" t="s">
        <v>2681</v>
      </c>
      <c r="E409" s="7" t="s">
        <v>2681</v>
      </c>
      <c r="F409" s="7" t="s">
        <v>64</v>
      </c>
      <c r="G409" s="7" t="s">
        <v>2681</v>
      </c>
      <c r="H409" s="7" t="s">
        <v>2330</v>
      </c>
      <c r="I409" s="7" t="s">
        <v>1397</v>
      </c>
      <c r="J409" s="7"/>
      <c r="K409" s="7">
        <v>362.2</v>
      </c>
      <c r="L409" s="7" t="s">
        <v>67</v>
      </c>
      <c r="M409" s="7" t="s">
        <v>68</v>
      </c>
      <c r="N409" s="7" t="s">
        <v>69</v>
      </c>
      <c r="O409" s="8">
        <v>41667.445254629631</v>
      </c>
      <c r="P409" s="8">
        <v>45319.445254629631</v>
      </c>
      <c r="Q409" s="7" t="s">
        <v>70</v>
      </c>
      <c r="R409" s="8">
        <v>45319</v>
      </c>
      <c r="S409" s="7" t="s">
        <v>71</v>
      </c>
      <c r="T409" s="7" t="s">
        <v>72</v>
      </c>
      <c r="U409" s="7" t="s">
        <v>73</v>
      </c>
      <c r="V409" s="7" t="s">
        <v>73</v>
      </c>
      <c r="W409" s="7" t="s">
        <v>1088</v>
      </c>
      <c r="X409" s="7" t="s">
        <v>106</v>
      </c>
      <c r="Y409" s="7" t="s">
        <v>1421</v>
      </c>
      <c r="Z409" s="7" t="s">
        <v>2682</v>
      </c>
      <c r="AA409" s="7" t="s">
        <v>78</v>
      </c>
      <c r="AB409" s="8"/>
      <c r="AC409" s="8"/>
      <c r="AD409" s="7"/>
      <c r="AE409" s="7" t="s">
        <v>78</v>
      </c>
      <c r="AF409" s="7" t="s">
        <v>78</v>
      </c>
      <c r="AG409" s="8"/>
      <c r="AH409" s="7" t="s">
        <v>78</v>
      </c>
      <c r="AI409" s="7" t="s">
        <v>78</v>
      </c>
      <c r="AJ409" s="7" t="b">
        <v>0</v>
      </c>
      <c r="AK409" s="7" t="s">
        <v>2683</v>
      </c>
      <c r="AL409" s="7" t="b">
        <v>0</v>
      </c>
      <c r="AM409" s="7" t="b">
        <v>0</v>
      </c>
      <c r="AN409" s="7" t="b">
        <v>0</v>
      </c>
      <c r="AO409" s="7" t="b">
        <v>0</v>
      </c>
      <c r="AP409" s="7" t="b">
        <v>0</v>
      </c>
      <c r="AQ409" s="7" t="s">
        <v>84</v>
      </c>
      <c r="AR409" s="7" t="b">
        <v>0</v>
      </c>
      <c r="AS409" s="7" t="s">
        <v>1700</v>
      </c>
      <c r="AT409" s="7" t="s">
        <v>78</v>
      </c>
      <c r="AU409" s="7" t="s">
        <v>78</v>
      </c>
      <c r="AV409" s="8">
        <v>41673</v>
      </c>
      <c r="AW409" s="7" t="s">
        <v>85</v>
      </c>
      <c r="AX409" s="7" t="s">
        <v>86</v>
      </c>
      <c r="AY409" s="7" t="s">
        <v>87</v>
      </c>
      <c r="AZ409" s="7" t="b">
        <v>0</v>
      </c>
      <c r="BA409" s="7">
        <v>4</v>
      </c>
      <c r="BB409" s="7">
        <v>4</v>
      </c>
      <c r="BC409" s="33">
        <v>1256.1400000000001</v>
      </c>
      <c r="BD409" s="7">
        <v>1</v>
      </c>
      <c r="BE409" s="33">
        <v>38.72</v>
      </c>
      <c r="BF409" s="55">
        <v>1</v>
      </c>
      <c r="BG409" s="33">
        <v>38.72</v>
      </c>
      <c r="BH409" s="33">
        <v>362.2</v>
      </c>
      <c r="BI409" s="33">
        <v>362.2</v>
      </c>
      <c r="BJ409" s="33">
        <v>435.38</v>
      </c>
      <c r="BK409" s="30">
        <f t="shared" si="19"/>
        <v>0</v>
      </c>
      <c r="BL409" s="62">
        <f t="shared" si="20"/>
        <v>0</v>
      </c>
      <c r="BM409" s="33">
        <v>90.56</v>
      </c>
      <c r="BN409" s="9">
        <v>0</v>
      </c>
      <c r="BO409" s="7" t="s">
        <v>4790</v>
      </c>
      <c r="BP409" s="7" t="s">
        <v>4791</v>
      </c>
      <c r="BQ409" s="7" t="s">
        <v>4438</v>
      </c>
      <c r="BR409" s="7" t="s">
        <v>4792</v>
      </c>
      <c r="BS409" s="7" t="s">
        <v>4440</v>
      </c>
      <c r="BT409" s="7" t="s">
        <v>4718</v>
      </c>
      <c r="BU409" s="7" t="s">
        <v>4793</v>
      </c>
      <c r="BV409" s="7" t="s">
        <v>4794</v>
      </c>
      <c r="BW409" s="7" t="s">
        <v>4795</v>
      </c>
      <c r="BX409" s="7" t="s">
        <v>4181</v>
      </c>
      <c r="BY409" s="7">
        <v>0</v>
      </c>
      <c r="BZ409" s="7">
        <v>0</v>
      </c>
      <c r="CA409" s="7">
        <v>0</v>
      </c>
      <c r="CB409" s="7">
        <v>0</v>
      </c>
      <c r="CC409" s="7">
        <v>0</v>
      </c>
      <c r="CD409" s="9">
        <v>0</v>
      </c>
    </row>
    <row r="410" spans="1:82" hidden="1" x14ac:dyDescent="0.25">
      <c r="A410" s="73" t="s">
        <v>3001</v>
      </c>
      <c r="B410" s="7" t="s">
        <v>2147</v>
      </c>
      <c r="C410" s="7" t="s">
        <v>2148</v>
      </c>
      <c r="D410" s="7" t="s">
        <v>3002</v>
      </c>
      <c r="E410" s="7" t="s">
        <v>3002</v>
      </c>
      <c r="F410" s="7" t="s">
        <v>168</v>
      </c>
      <c r="G410" s="7" t="s">
        <v>3002</v>
      </c>
      <c r="H410" s="7" t="s">
        <v>296</v>
      </c>
      <c r="I410" s="7" t="s">
        <v>2150</v>
      </c>
      <c r="J410" s="7" t="s">
        <v>3003</v>
      </c>
      <c r="K410" s="7">
        <v>2181.23</v>
      </c>
      <c r="L410" s="7" t="s">
        <v>67</v>
      </c>
      <c r="M410" s="7" t="s">
        <v>68</v>
      </c>
      <c r="N410" s="7" t="s">
        <v>160</v>
      </c>
      <c r="O410" s="8">
        <v>42881.549884259257</v>
      </c>
      <c r="P410" s="8">
        <v>45438</v>
      </c>
      <c r="Q410" s="7" t="s">
        <v>70</v>
      </c>
      <c r="R410" s="8">
        <v>45438</v>
      </c>
      <c r="S410" s="7" t="s">
        <v>71</v>
      </c>
      <c r="T410" s="7" t="s">
        <v>104</v>
      </c>
      <c r="U410" s="7" t="s">
        <v>73</v>
      </c>
      <c r="V410" s="7" t="s">
        <v>73</v>
      </c>
      <c r="W410" s="7" t="s">
        <v>105</v>
      </c>
      <c r="X410" s="7" t="s">
        <v>264</v>
      </c>
      <c r="Y410" s="7" t="s">
        <v>3004</v>
      </c>
      <c r="Z410" s="7" t="s">
        <v>3005</v>
      </c>
      <c r="AA410" s="7" t="s">
        <v>3006</v>
      </c>
      <c r="AB410" s="8"/>
      <c r="AC410" s="8"/>
      <c r="AD410" s="7"/>
      <c r="AE410" s="7" t="s">
        <v>78</v>
      </c>
      <c r="AF410" s="7" t="s">
        <v>78</v>
      </c>
      <c r="AG410" s="8"/>
      <c r="AH410" s="7" t="s">
        <v>78</v>
      </c>
      <c r="AI410" s="7" t="s">
        <v>78</v>
      </c>
      <c r="AJ410" s="7" t="b">
        <v>0</v>
      </c>
      <c r="AK410" s="7" t="s">
        <v>3007</v>
      </c>
      <c r="AL410" s="7" t="b">
        <v>1</v>
      </c>
      <c r="AM410" s="7" t="b">
        <v>0</v>
      </c>
      <c r="AN410" s="7" t="b">
        <v>0</v>
      </c>
      <c r="AO410" s="7" t="b">
        <v>0</v>
      </c>
      <c r="AP410" s="7" t="b">
        <v>0</v>
      </c>
      <c r="AQ410" s="7" t="s">
        <v>84</v>
      </c>
      <c r="AR410" s="7" t="b">
        <v>0</v>
      </c>
      <c r="AS410" s="7" t="s">
        <v>3008</v>
      </c>
      <c r="AT410" s="7" t="s">
        <v>78</v>
      </c>
      <c r="AU410" s="7" t="s">
        <v>78</v>
      </c>
      <c r="AV410" s="8">
        <v>42901</v>
      </c>
      <c r="AW410" s="7" t="s">
        <v>85</v>
      </c>
      <c r="AX410" s="7" t="s">
        <v>86</v>
      </c>
      <c r="AY410" s="7" t="s">
        <v>87</v>
      </c>
      <c r="AZ410" s="7" t="b">
        <v>0</v>
      </c>
      <c r="BA410" s="7">
        <v>0</v>
      </c>
      <c r="BB410" s="7">
        <v>0</v>
      </c>
      <c r="BC410" s="33"/>
      <c r="BD410" s="7">
        <v>0</v>
      </c>
      <c r="BE410" s="33"/>
      <c r="BF410" s="55">
        <v>0</v>
      </c>
      <c r="BG410" s="33">
        <v>0</v>
      </c>
      <c r="BH410" s="33">
        <v>2181.23</v>
      </c>
      <c r="BI410" s="33">
        <v>2181.23</v>
      </c>
      <c r="BJ410" s="33">
        <v>2359</v>
      </c>
      <c r="BK410" s="30">
        <f t="shared" si="19"/>
        <v>0</v>
      </c>
      <c r="BL410" s="62">
        <f t="shared" si="20"/>
        <v>0</v>
      </c>
      <c r="BM410" s="33">
        <v>381.71</v>
      </c>
      <c r="BN410" s="9">
        <v>0</v>
      </c>
      <c r="BO410" s="11" t="s">
        <v>5542</v>
      </c>
      <c r="BP410" s="11" t="s">
        <v>5543</v>
      </c>
      <c r="BQ410" s="11" t="s">
        <v>4579</v>
      </c>
      <c r="BR410" s="11" t="s">
        <v>5106</v>
      </c>
      <c r="BS410" s="11" t="s">
        <v>5107</v>
      </c>
      <c r="BT410" s="11" t="s">
        <v>5108</v>
      </c>
      <c r="BU410" s="11" t="s">
        <v>5109</v>
      </c>
      <c r="BV410" s="11" t="s">
        <v>5544</v>
      </c>
      <c r="BW410" s="11" t="s">
        <v>5545</v>
      </c>
      <c r="BX410" s="11" t="s">
        <v>4236</v>
      </c>
      <c r="BY410" s="11">
        <v>0</v>
      </c>
      <c r="BZ410" s="11">
        <v>0</v>
      </c>
      <c r="CA410" s="11">
        <v>0</v>
      </c>
      <c r="CB410" s="11">
        <v>0</v>
      </c>
      <c r="CC410" s="11">
        <v>0</v>
      </c>
      <c r="CD410" s="13">
        <v>0</v>
      </c>
    </row>
    <row r="411" spans="1:82" hidden="1" x14ac:dyDescent="0.25">
      <c r="A411" s="72" t="s">
        <v>1415</v>
      </c>
      <c r="B411" s="11" t="s">
        <v>1395</v>
      </c>
      <c r="C411" s="11" t="s">
        <v>1396</v>
      </c>
      <c r="D411" s="11" t="s">
        <v>1416</v>
      </c>
      <c r="E411" s="11" t="s">
        <v>1416</v>
      </c>
      <c r="F411" s="11" t="s">
        <v>64</v>
      </c>
      <c r="G411" s="11" t="s">
        <v>1416</v>
      </c>
      <c r="H411" s="11" t="s">
        <v>281</v>
      </c>
      <c r="I411" s="11" t="s">
        <v>1397</v>
      </c>
      <c r="J411" s="11" t="s">
        <v>1406</v>
      </c>
      <c r="K411" s="11">
        <v>270.92</v>
      </c>
      <c r="L411" s="11" t="s">
        <v>67</v>
      </c>
      <c r="M411" s="11" t="s">
        <v>68</v>
      </c>
      <c r="N411" s="11" t="s">
        <v>69</v>
      </c>
      <c r="O411" s="12">
        <v>41143.426840277774</v>
      </c>
      <c r="P411" s="12">
        <v>45526.363761574074</v>
      </c>
      <c r="Q411" s="11" t="s">
        <v>70</v>
      </c>
      <c r="R411" s="12">
        <v>45526</v>
      </c>
      <c r="S411" s="11" t="s">
        <v>71</v>
      </c>
      <c r="T411" s="11" t="s">
        <v>104</v>
      </c>
      <c r="U411" s="11" t="s">
        <v>73</v>
      </c>
      <c r="V411" s="11" t="s">
        <v>73</v>
      </c>
      <c r="W411" s="11" t="s">
        <v>105</v>
      </c>
      <c r="X411" s="11" t="s">
        <v>106</v>
      </c>
      <c r="Y411" s="11" t="s">
        <v>1398</v>
      </c>
      <c r="Z411" s="11" t="s">
        <v>1417</v>
      </c>
      <c r="AA411" s="11" t="s">
        <v>78</v>
      </c>
      <c r="AB411" s="12"/>
      <c r="AC411" s="12"/>
      <c r="AD411" s="11"/>
      <c r="AE411" s="11" t="s">
        <v>78</v>
      </c>
      <c r="AF411" s="11" t="s">
        <v>78</v>
      </c>
      <c r="AG411" s="12"/>
      <c r="AH411" s="11" t="s">
        <v>1418</v>
      </c>
      <c r="AI411" s="11" t="s">
        <v>78</v>
      </c>
      <c r="AJ411" s="11" t="b">
        <v>0</v>
      </c>
      <c r="AK411" s="11" t="s">
        <v>1419</v>
      </c>
      <c r="AL411" s="11" t="b">
        <v>0</v>
      </c>
      <c r="AM411" s="11" t="b">
        <v>0</v>
      </c>
      <c r="AN411" s="11" t="b">
        <v>0</v>
      </c>
      <c r="AO411" s="11" t="b">
        <v>0</v>
      </c>
      <c r="AP411" s="11" t="b">
        <v>0</v>
      </c>
      <c r="AQ411" s="11" t="s">
        <v>132</v>
      </c>
      <c r="AR411" s="11" t="b">
        <v>0</v>
      </c>
      <c r="AS411" s="11" t="s">
        <v>292</v>
      </c>
      <c r="AT411" s="11" t="s">
        <v>78</v>
      </c>
      <c r="AU411" s="11" t="s">
        <v>78</v>
      </c>
      <c r="AV411" s="12">
        <v>41109</v>
      </c>
      <c r="AW411" s="11" t="s">
        <v>85</v>
      </c>
      <c r="AX411" s="11" t="s">
        <v>86</v>
      </c>
      <c r="AY411" s="11" t="s">
        <v>87</v>
      </c>
      <c r="AZ411" s="11" t="b">
        <v>0</v>
      </c>
      <c r="BA411" s="11">
        <v>7</v>
      </c>
      <c r="BB411" s="11">
        <v>7</v>
      </c>
      <c r="BC411" s="28">
        <v>994.25</v>
      </c>
      <c r="BD411" s="11">
        <v>0</v>
      </c>
      <c r="BE411" s="28"/>
      <c r="BF411" s="54">
        <v>0</v>
      </c>
      <c r="BG411" s="28">
        <v>0</v>
      </c>
      <c r="BH411" s="28">
        <v>270.92</v>
      </c>
      <c r="BI411" s="28">
        <v>270.92</v>
      </c>
      <c r="BJ411" s="28">
        <v>309.77</v>
      </c>
      <c r="BK411" s="30">
        <f t="shared" si="19"/>
        <v>0</v>
      </c>
      <c r="BL411" s="62">
        <f t="shared" si="20"/>
        <v>0</v>
      </c>
      <c r="BM411" s="28">
        <v>74.48</v>
      </c>
      <c r="BN411" s="13">
        <v>0</v>
      </c>
      <c r="BO411" s="11" t="s">
        <v>4482</v>
      </c>
      <c r="BP411" s="11" t="s">
        <v>4483</v>
      </c>
      <c r="BQ411" s="11" t="s">
        <v>4101</v>
      </c>
      <c r="BR411" s="11" t="s">
        <v>504</v>
      </c>
      <c r="BS411" s="11" t="s">
        <v>4126</v>
      </c>
      <c r="BT411" s="11" t="s">
        <v>4110</v>
      </c>
      <c r="BU411" s="11" t="s">
        <v>4484</v>
      </c>
      <c r="BV411" s="11" t="s">
        <v>78</v>
      </c>
      <c r="BW411" s="11" t="s">
        <v>4485</v>
      </c>
      <c r="BX411" s="11" t="s">
        <v>4138</v>
      </c>
      <c r="BY411" s="11">
        <v>0</v>
      </c>
      <c r="BZ411" s="11">
        <v>0</v>
      </c>
      <c r="CA411" s="11">
        <v>0</v>
      </c>
      <c r="CB411" s="11">
        <v>0</v>
      </c>
      <c r="CC411" s="11">
        <v>0</v>
      </c>
      <c r="CD411" s="13">
        <v>0</v>
      </c>
    </row>
    <row r="412" spans="1:82" hidden="1" x14ac:dyDescent="0.25">
      <c r="A412" s="73" t="s">
        <v>2881</v>
      </c>
      <c r="B412" s="7" t="s">
        <v>1395</v>
      </c>
      <c r="C412" s="7" t="s">
        <v>1396</v>
      </c>
      <c r="D412" s="7" t="s">
        <v>1416</v>
      </c>
      <c r="E412" s="7" t="s">
        <v>1416</v>
      </c>
      <c r="F412" s="7" t="s">
        <v>64</v>
      </c>
      <c r="G412" s="7" t="s">
        <v>1416</v>
      </c>
      <c r="H412" s="7" t="s">
        <v>2330</v>
      </c>
      <c r="I412" s="7" t="s">
        <v>1397</v>
      </c>
      <c r="J412" s="7" t="s">
        <v>2691</v>
      </c>
      <c r="K412" s="7">
        <v>163.49</v>
      </c>
      <c r="L412" s="7" t="s">
        <v>67</v>
      </c>
      <c r="M412" s="7" t="s">
        <v>68</v>
      </c>
      <c r="N412" s="7" t="s">
        <v>69</v>
      </c>
      <c r="O412" s="8">
        <v>43344.507060185184</v>
      </c>
      <c r="P412" s="8">
        <v>45536.49690972222</v>
      </c>
      <c r="Q412" s="7" t="s">
        <v>70</v>
      </c>
      <c r="R412" s="8">
        <v>45536</v>
      </c>
      <c r="S412" s="7" t="s">
        <v>71</v>
      </c>
      <c r="T412" s="7" t="s">
        <v>104</v>
      </c>
      <c r="U412" s="7" t="s">
        <v>73</v>
      </c>
      <c r="V412" s="7" t="s">
        <v>73</v>
      </c>
      <c r="W412" s="7" t="s">
        <v>105</v>
      </c>
      <c r="X412" s="7" t="s">
        <v>106</v>
      </c>
      <c r="Y412" s="7" t="s">
        <v>1450</v>
      </c>
      <c r="Z412" s="7" t="s">
        <v>2022</v>
      </c>
      <c r="AA412" s="7" t="s">
        <v>2882</v>
      </c>
      <c r="AB412" s="8"/>
      <c r="AC412" s="8"/>
      <c r="AD412" s="7"/>
      <c r="AE412" s="7" t="s">
        <v>78</v>
      </c>
      <c r="AF412" s="7" t="s">
        <v>78</v>
      </c>
      <c r="AG412" s="8"/>
      <c r="AH412" s="7" t="s">
        <v>2883</v>
      </c>
      <c r="AI412" s="7" t="s">
        <v>78</v>
      </c>
      <c r="AJ412" s="7" t="b">
        <v>0</v>
      </c>
      <c r="AK412" s="7" t="s">
        <v>2884</v>
      </c>
      <c r="AL412" s="7" t="b">
        <v>0</v>
      </c>
      <c r="AM412" s="7" t="b">
        <v>0</v>
      </c>
      <c r="AN412" s="7" t="b">
        <v>0</v>
      </c>
      <c r="AO412" s="7" t="b">
        <v>0</v>
      </c>
      <c r="AP412" s="7" t="b">
        <v>0</v>
      </c>
      <c r="AQ412" s="7" t="s">
        <v>132</v>
      </c>
      <c r="AR412" s="7" t="b">
        <v>0</v>
      </c>
      <c r="AS412" s="7" t="s">
        <v>1700</v>
      </c>
      <c r="AT412" s="7" t="s">
        <v>78</v>
      </c>
      <c r="AU412" s="7" t="s">
        <v>78</v>
      </c>
      <c r="AV412" s="8">
        <v>43321</v>
      </c>
      <c r="AW412" s="7" t="s">
        <v>85</v>
      </c>
      <c r="AX412" s="7" t="s">
        <v>86</v>
      </c>
      <c r="AY412" s="7" t="s">
        <v>87</v>
      </c>
      <c r="AZ412" s="7" t="b">
        <v>0</v>
      </c>
      <c r="BA412" s="7">
        <v>3</v>
      </c>
      <c r="BB412" s="7">
        <v>3</v>
      </c>
      <c r="BC412" s="33">
        <v>875.74</v>
      </c>
      <c r="BD412" s="7">
        <v>0</v>
      </c>
      <c r="BE412" s="33"/>
      <c r="BF412" s="55">
        <v>0</v>
      </c>
      <c r="BG412" s="33">
        <v>0</v>
      </c>
      <c r="BH412" s="33">
        <v>163.49</v>
      </c>
      <c r="BI412" s="33">
        <v>163.49</v>
      </c>
      <c r="BJ412" s="33">
        <v>185.93</v>
      </c>
      <c r="BK412" s="30">
        <f t="shared" si="19"/>
        <v>0</v>
      </c>
      <c r="BL412" s="62">
        <f t="shared" si="20"/>
        <v>0</v>
      </c>
      <c r="BM412" s="33">
        <v>40.89</v>
      </c>
      <c r="BN412" s="9">
        <v>0</v>
      </c>
      <c r="BO412" s="7" t="s">
        <v>4482</v>
      </c>
      <c r="BP412" s="7" t="s">
        <v>4483</v>
      </c>
      <c r="BQ412" s="7" t="s">
        <v>4101</v>
      </c>
      <c r="BR412" s="7" t="s">
        <v>504</v>
      </c>
      <c r="BS412" s="7" t="s">
        <v>4126</v>
      </c>
      <c r="BT412" s="7" t="s">
        <v>4110</v>
      </c>
      <c r="BU412" s="7" t="s">
        <v>4484</v>
      </c>
      <c r="BV412" s="7" t="s">
        <v>78</v>
      </c>
      <c r="BW412" s="7" t="s">
        <v>4485</v>
      </c>
      <c r="BX412" s="7" t="s">
        <v>4138</v>
      </c>
      <c r="BY412" s="7">
        <v>0</v>
      </c>
      <c r="BZ412" s="7">
        <v>0</v>
      </c>
      <c r="CA412" s="7">
        <v>0</v>
      </c>
      <c r="CB412" s="7">
        <v>0</v>
      </c>
      <c r="CC412" s="7">
        <v>0</v>
      </c>
      <c r="CD412" s="9">
        <v>0</v>
      </c>
    </row>
    <row r="413" spans="1:82" hidden="1" x14ac:dyDescent="0.25">
      <c r="A413" s="73" t="s">
        <v>3103</v>
      </c>
      <c r="B413" s="7" t="s">
        <v>3104</v>
      </c>
      <c r="C413" s="7" t="s">
        <v>3105</v>
      </c>
      <c r="D413" s="7" t="s">
        <v>3106</v>
      </c>
      <c r="E413" s="7" t="s">
        <v>3106</v>
      </c>
      <c r="F413" s="7" t="s">
        <v>1552</v>
      </c>
      <c r="G413" s="7" t="s">
        <v>3106</v>
      </c>
      <c r="H413" s="7" t="s">
        <v>3107</v>
      </c>
      <c r="I413" s="7" t="s">
        <v>3108</v>
      </c>
      <c r="J413" s="7"/>
      <c r="K413" s="7">
        <v>354.37</v>
      </c>
      <c r="L413" s="7" t="s">
        <v>67</v>
      </c>
      <c r="M413" s="7" t="s">
        <v>68</v>
      </c>
      <c r="N413" s="7" t="s">
        <v>160</v>
      </c>
      <c r="O413" s="8">
        <v>43636.571203703701</v>
      </c>
      <c r="P413" s="8">
        <v>45463.571203703701</v>
      </c>
      <c r="Q413" s="7" t="s">
        <v>70</v>
      </c>
      <c r="R413" s="8">
        <v>45463</v>
      </c>
      <c r="S413" s="7" t="s">
        <v>71</v>
      </c>
      <c r="T413" s="7" t="s">
        <v>104</v>
      </c>
      <c r="U413" s="7" t="s">
        <v>73</v>
      </c>
      <c r="V413" s="7" t="s">
        <v>73</v>
      </c>
      <c r="W413" s="7" t="s">
        <v>314</v>
      </c>
      <c r="X413" s="7" t="s">
        <v>115</v>
      </c>
      <c r="Y413" s="7" t="s">
        <v>3109</v>
      </c>
      <c r="Z413" s="7" t="s">
        <v>3110</v>
      </c>
      <c r="AA413" s="7" t="s">
        <v>78</v>
      </c>
      <c r="AB413" s="7"/>
      <c r="AC413" s="8"/>
      <c r="AD413" s="7" t="s">
        <v>2244</v>
      </c>
      <c r="AE413" s="7" t="s">
        <v>1680</v>
      </c>
      <c r="AF413" s="7" t="s">
        <v>3111</v>
      </c>
      <c r="AG413" s="8">
        <v>44292</v>
      </c>
      <c r="AH413" s="7" t="s">
        <v>78</v>
      </c>
      <c r="AI413" s="7" t="s">
        <v>78</v>
      </c>
      <c r="AJ413" s="7" t="b">
        <v>0</v>
      </c>
      <c r="AK413" s="7" t="s">
        <v>3112</v>
      </c>
      <c r="AL413" s="7" t="b">
        <v>0</v>
      </c>
      <c r="AM413" s="7" t="b">
        <v>0</v>
      </c>
      <c r="AN413" s="7" t="b">
        <v>0</v>
      </c>
      <c r="AO413" s="7" t="b">
        <v>0</v>
      </c>
      <c r="AP413" s="7" t="b">
        <v>0</v>
      </c>
      <c r="AQ413" s="7" t="s">
        <v>84</v>
      </c>
      <c r="AR413" s="7" t="b">
        <v>0</v>
      </c>
      <c r="AS413" s="7" t="s">
        <v>3113</v>
      </c>
      <c r="AT413" s="7" t="s">
        <v>78</v>
      </c>
      <c r="AU413" s="7" t="s">
        <v>78</v>
      </c>
      <c r="AV413" s="8">
        <v>43662</v>
      </c>
      <c r="AW413" s="7" t="s">
        <v>85</v>
      </c>
      <c r="AX413" s="7" t="s">
        <v>86</v>
      </c>
      <c r="AY413" s="7" t="s">
        <v>87</v>
      </c>
      <c r="AZ413" s="7" t="b">
        <v>0</v>
      </c>
      <c r="BA413" s="7">
        <v>0</v>
      </c>
      <c r="BB413" s="7">
        <v>0</v>
      </c>
      <c r="BC413" s="33"/>
      <c r="BD413" s="7">
        <v>0</v>
      </c>
      <c r="BE413" s="33"/>
      <c r="BF413" s="55">
        <v>0</v>
      </c>
      <c r="BG413" s="33">
        <v>0</v>
      </c>
      <c r="BH413" s="33">
        <v>354.37</v>
      </c>
      <c r="BI413" s="33">
        <v>354.37</v>
      </c>
      <c r="BJ413" s="33">
        <v>383.25</v>
      </c>
      <c r="BK413" s="30">
        <f t="shared" si="19"/>
        <v>0</v>
      </c>
      <c r="BL413" s="62">
        <f t="shared" si="20"/>
        <v>0</v>
      </c>
      <c r="BM413" s="33">
        <v>70.87</v>
      </c>
      <c r="BN413" s="9">
        <v>0</v>
      </c>
      <c r="BO413" s="7" t="s">
        <v>6043</v>
      </c>
      <c r="BP413" s="7" t="s">
        <v>6044</v>
      </c>
      <c r="BQ413" s="7" t="s">
        <v>4438</v>
      </c>
      <c r="BR413" s="7" t="s">
        <v>6045</v>
      </c>
      <c r="BS413" s="7" t="s">
        <v>6046</v>
      </c>
      <c r="BT413" s="7" t="s">
        <v>5517</v>
      </c>
      <c r="BU413" s="7" t="s">
        <v>6047</v>
      </c>
      <c r="BV413" s="7" t="s">
        <v>6048</v>
      </c>
      <c r="BW413" s="7" t="s">
        <v>6049</v>
      </c>
      <c r="BX413" s="7" t="s">
        <v>5318</v>
      </c>
      <c r="BY413" s="7">
        <v>0</v>
      </c>
      <c r="BZ413" s="7">
        <v>0</v>
      </c>
      <c r="CA413" s="7">
        <v>0</v>
      </c>
      <c r="CB413" s="7">
        <v>0</v>
      </c>
      <c r="CC413" s="7">
        <v>0</v>
      </c>
      <c r="CD413" s="9">
        <v>0</v>
      </c>
    </row>
    <row r="414" spans="1:82" hidden="1" x14ac:dyDescent="0.25">
      <c r="A414" s="73" t="s">
        <v>1020</v>
      </c>
      <c r="B414" s="7" t="s">
        <v>234</v>
      </c>
      <c r="C414" s="7" t="s">
        <v>235</v>
      </c>
      <c r="D414" s="7" t="s">
        <v>1021</v>
      </c>
      <c r="E414" s="7" t="s">
        <v>1021</v>
      </c>
      <c r="F414" s="7" t="s">
        <v>64</v>
      </c>
      <c r="G414" s="7" t="s">
        <v>1021</v>
      </c>
      <c r="H414" s="7" t="s">
        <v>281</v>
      </c>
      <c r="I414" s="7" t="s">
        <v>237</v>
      </c>
      <c r="J414" s="7" t="s">
        <v>1022</v>
      </c>
      <c r="K414" s="7">
        <v>355.07</v>
      </c>
      <c r="L414" s="7" t="s">
        <v>67</v>
      </c>
      <c r="M414" s="7" t="s">
        <v>68</v>
      </c>
      <c r="N414" s="7" t="s">
        <v>69</v>
      </c>
      <c r="O414" s="8">
        <v>44279.487673611111</v>
      </c>
      <c r="P414" s="8">
        <v>45375.487673611111</v>
      </c>
      <c r="Q414" s="7" t="s">
        <v>70</v>
      </c>
      <c r="R414" s="8">
        <v>45375</v>
      </c>
      <c r="S414" s="7" t="s">
        <v>71</v>
      </c>
      <c r="T414" s="7" t="s">
        <v>104</v>
      </c>
      <c r="U414" s="7" t="s">
        <v>73</v>
      </c>
      <c r="V414" s="7" t="s">
        <v>73</v>
      </c>
      <c r="W414" s="7" t="s">
        <v>74</v>
      </c>
      <c r="X414" s="7" t="s">
        <v>75</v>
      </c>
      <c r="Y414" s="7" t="s">
        <v>1023</v>
      </c>
      <c r="Z414" s="7" t="s">
        <v>1024</v>
      </c>
      <c r="AA414" s="7" t="s">
        <v>78</v>
      </c>
      <c r="AB414" s="8"/>
      <c r="AC414" s="8"/>
      <c r="AD414" s="7"/>
      <c r="AE414" s="7" t="s">
        <v>78</v>
      </c>
      <c r="AF414" s="7" t="s">
        <v>78</v>
      </c>
      <c r="AG414" s="8"/>
      <c r="AH414" s="7" t="s">
        <v>78</v>
      </c>
      <c r="AI414" s="7" t="s">
        <v>78</v>
      </c>
      <c r="AJ414" s="7" t="b">
        <v>0</v>
      </c>
      <c r="AK414" s="7" t="s">
        <v>1025</v>
      </c>
      <c r="AL414" s="7" t="b">
        <v>0</v>
      </c>
      <c r="AM414" s="7" t="b">
        <v>0</v>
      </c>
      <c r="AN414" s="7" t="b">
        <v>0</v>
      </c>
      <c r="AO414" s="7" t="b">
        <v>0</v>
      </c>
      <c r="AP414" s="7" t="b">
        <v>0</v>
      </c>
      <c r="AQ414" s="7" t="s">
        <v>84</v>
      </c>
      <c r="AR414" s="7" t="b">
        <v>0</v>
      </c>
      <c r="AS414" s="7" t="s">
        <v>317</v>
      </c>
      <c r="AT414" s="7" t="s">
        <v>78</v>
      </c>
      <c r="AU414" s="7" t="s">
        <v>78</v>
      </c>
      <c r="AV414" s="8">
        <v>44298</v>
      </c>
      <c r="AW414" s="7" t="s">
        <v>85</v>
      </c>
      <c r="AX414" s="7" t="s">
        <v>86</v>
      </c>
      <c r="AY414" s="7" t="s">
        <v>87</v>
      </c>
      <c r="AZ414" s="7" t="b">
        <v>0</v>
      </c>
      <c r="BA414" s="7">
        <v>0</v>
      </c>
      <c r="BB414" s="7">
        <v>0</v>
      </c>
      <c r="BC414" s="33"/>
      <c r="BD414" s="7">
        <v>0</v>
      </c>
      <c r="BE414" s="33"/>
      <c r="BF414" s="55">
        <v>0</v>
      </c>
      <c r="BG414" s="33">
        <v>0</v>
      </c>
      <c r="BH414" s="33">
        <v>355.07</v>
      </c>
      <c r="BI414" s="33">
        <v>355.07</v>
      </c>
      <c r="BJ414" s="33">
        <v>388.02</v>
      </c>
      <c r="BK414" s="30">
        <f t="shared" si="19"/>
        <v>0</v>
      </c>
      <c r="BL414" s="62">
        <f t="shared" si="20"/>
        <v>0</v>
      </c>
      <c r="BM414" s="33">
        <v>44.39</v>
      </c>
      <c r="BN414" s="9">
        <v>0</v>
      </c>
      <c r="BO414" s="11" t="s">
        <v>6414</v>
      </c>
      <c r="BP414" s="11" t="s">
        <v>6415</v>
      </c>
      <c r="BQ414" s="11" t="s">
        <v>4101</v>
      </c>
      <c r="BR414" s="11" t="s">
        <v>504</v>
      </c>
      <c r="BS414" s="11" t="s">
        <v>4148</v>
      </c>
      <c r="BT414" s="11" t="s">
        <v>6416</v>
      </c>
      <c r="BU414" s="11" t="s">
        <v>6417</v>
      </c>
      <c r="BV414" s="11" t="s">
        <v>6418</v>
      </c>
      <c r="BW414" s="11" t="s">
        <v>6419</v>
      </c>
      <c r="BX414" s="11" t="s">
        <v>4106</v>
      </c>
      <c r="BY414" s="11">
        <v>0</v>
      </c>
      <c r="BZ414" s="11">
        <v>0</v>
      </c>
      <c r="CA414" s="11">
        <v>0</v>
      </c>
      <c r="CB414" s="11">
        <v>0</v>
      </c>
      <c r="CC414" s="11">
        <v>0</v>
      </c>
      <c r="CD414" s="13">
        <v>0</v>
      </c>
    </row>
    <row r="415" spans="1:82" hidden="1" x14ac:dyDescent="0.25">
      <c r="A415" s="72" t="s">
        <v>1378</v>
      </c>
      <c r="B415" s="11" t="s">
        <v>244</v>
      </c>
      <c r="C415" s="11" t="s">
        <v>245</v>
      </c>
      <c r="D415" s="11" t="s">
        <v>1379</v>
      </c>
      <c r="E415" s="11" t="s">
        <v>1379</v>
      </c>
      <c r="F415" s="11" t="s">
        <v>247</v>
      </c>
      <c r="G415" s="11" t="s">
        <v>1379</v>
      </c>
      <c r="H415" s="11" t="s">
        <v>281</v>
      </c>
      <c r="I415" s="11" t="s">
        <v>248</v>
      </c>
      <c r="J415" s="11" t="s">
        <v>1366</v>
      </c>
      <c r="K415" s="11">
        <v>575.99</v>
      </c>
      <c r="L415" s="11" t="s">
        <v>67</v>
      </c>
      <c r="M415" s="11" t="s">
        <v>68</v>
      </c>
      <c r="N415" s="11" t="s">
        <v>69</v>
      </c>
      <c r="O415" s="12">
        <v>42575.361493055556</v>
      </c>
      <c r="P415" s="12">
        <v>45497.361493055556</v>
      </c>
      <c r="Q415" s="11" t="s">
        <v>70</v>
      </c>
      <c r="R415" s="12">
        <v>45497</v>
      </c>
      <c r="S415" s="11" t="s">
        <v>71</v>
      </c>
      <c r="T415" s="11" t="s">
        <v>104</v>
      </c>
      <c r="U415" s="11" t="s">
        <v>73</v>
      </c>
      <c r="V415" s="11" t="s">
        <v>73</v>
      </c>
      <c r="W415" s="11" t="s">
        <v>105</v>
      </c>
      <c r="X415" s="11" t="s">
        <v>250</v>
      </c>
      <c r="Y415" s="11" t="s">
        <v>251</v>
      </c>
      <c r="Z415" s="11" t="s">
        <v>1380</v>
      </c>
      <c r="AA415" s="11" t="s">
        <v>1381</v>
      </c>
      <c r="AB415" s="12"/>
      <c r="AC415" s="12"/>
      <c r="AD415" s="11"/>
      <c r="AE415" s="11" t="s">
        <v>78</v>
      </c>
      <c r="AF415" s="11" t="s">
        <v>78</v>
      </c>
      <c r="AG415" s="12"/>
      <c r="AH415" s="11" t="s">
        <v>78</v>
      </c>
      <c r="AI415" s="11" t="s">
        <v>78</v>
      </c>
      <c r="AJ415" s="11" t="b">
        <v>0</v>
      </c>
      <c r="AK415" s="11" t="s">
        <v>1382</v>
      </c>
      <c r="AL415" s="11" t="b">
        <v>0</v>
      </c>
      <c r="AM415" s="11" t="b">
        <v>0</v>
      </c>
      <c r="AN415" s="11" t="b">
        <v>0</v>
      </c>
      <c r="AO415" s="11" t="b">
        <v>0</v>
      </c>
      <c r="AP415" s="11" t="b">
        <v>0</v>
      </c>
      <c r="AQ415" s="11" t="s">
        <v>84</v>
      </c>
      <c r="AR415" s="11" t="b">
        <v>0</v>
      </c>
      <c r="AS415" s="11" t="s">
        <v>317</v>
      </c>
      <c r="AT415" s="11" t="s">
        <v>78</v>
      </c>
      <c r="AU415" s="11" t="s">
        <v>78</v>
      </c>
      <c r="AV415" s="12">
        <v>42565</v>
      </c>
      <c r="AW415" s="11" t="s">
        <v>85</v>
      </c>
      <c r="AX415" s="11" t="s">
        <v>86</v>
      </c>
      <c r="AY415" s="11" t="s">
        <v>87</v>
      </c>
      <c r="AZ415" s="11" t="b">
        <v>0</v>
      </c>
      <c r="BA415" s="11">
        <v>0</v>
      </c>
      <c r="BB415" s="11">
        <v>0</v>
      </c>
      <c r="BC415" s="28"/>
      <c r="BD415" s="11">
        <v>0</v>
      </c>
      <c r="BE415" s="28"/>
      <c r="BF415" s="54">
        <v>0</v>
      </c>
      <c r="BG415" s="28">
        <v>0</v>
      </c>
      <c r="BH415" s="28">
        <v>575.99</v>
      </c>
      <c r="BI415" s="28">
        <v>575.99</v>
      </c>
      <c r="BJ415" s="28">
        <v>701.9</v>
      </c>
      <c r="BK415" s="30">
        <f t="shared" si="19"/>
        <v>0</v>
      </c>
      <c r="BL415" s="62">
        <f t="shared" si="20"/>
        <v>0</v>
      </c>
      <c r="BM415" s="28">
        <v>115.2</v>
      </c>
      <c r="BN415" s="13">
        <v>0</v>
      </c>
      <c r="BO415" s="11" t="s">
        <v>5382</v>
      </c>
      <c r="BP415" s="11" t="s">
        <v>5383</v>
      </c>
      <c r="BQ415" s="11" t="s">
        <v>4101</v>
      </c>
      <c r="BR415" s="11" t="s">
        <v>504</v>
      </c>
      <c r="BS415" s="11" t="s">
        <v>4223</v>
      </c>
      <c r="BT415" s="11" t="s">
        <v>4110</v>
      </c>
      <c r="BU415" s="11" t="s">
        <v>78</v>
      </c>
      <c r="BV415" s="11" t="s">
        <v>5384</v>
      </c>
      <c r="BW415" s="11" t="s">
        <v>5385</v>
      </c>
      <c r="BX415" s="11" t="s">
        <v>4138</v>
      </c>
      <c r="BY415" s="11">
        <v>0</v>
      </c>
      <c r="BZ415" s="11">
        <v>0</v>
      </c>
      <c r="CA415" s="11">
        <v>0</v>
      </c>
      <c r="CB415" s="11">
        <v>0</v>
      </c>
      <c r="CC415" s="11">
        <v>0</v>
      </c>
      <c r="CD415" s="13">
        <v>0</v>
      </c>
    </row>
    <row r="416" spans="1:82" hidden="1" x14ac:dyDescent="0.25">
      <c r="A416" s="72" t="s">
        <v>3668</v>
      </c>
      <c r="B416" s="11" t="s">
        <v>1395</v>
      </c>
      <c r="C416" s="11" t="s">
        <v>1396</v>
      </c>
      <c r="D416" s="11" t="s">
        <v>3632</v>
      </c>
      <c r="E416" s="11" t="s">
        <v>3632</v>
      </c>
      <c r="F416" s="11" t="s">
        <v>64</v>
      </c>
      <c r="G416" s="11" t="s">
        <v>3500</v>
      </c>
      <c r="H416" s="11" t="s">
        <v>296</v>
      </c>
      <c r="I416" s="11" t="s">
        <v>1397</v>
      </c>
      <c r="J416" s="11" t="s">
        <v>2205</v>
      </c>
      <c r="K416" s="11">
        <v>217.37</v>
      </c>
      <c r="L416" s="11" t="s">
        <v>67</v>
      </c>
      <c r="M416" s="11" t="s">
        <v>3402</v>
      </c>
      <c r="N416" s="11" t="s">
        <v>69</v>
      </c>
      <c r="O416" s="12">
        <v>42538.795324074075</v>
      </c>
      <c r="P416" s="12">
        <v>45460.795324074075</v>
      </c>
      <c r="Q416" s="11" t="s">
        <v>70</v>
      </c>
      <c r="R416" s="12">
        <v>45460</v>
      </c>
      <c r="S416" s="11" t="s">
        <v>71</v>
      </c>
      <c r="T416" s="11" t="s">
        <v>104</v>
      </c>
      <c r="U416" s="11" t="s">
        <v>3387</v>
      </c>
      <c r="V416" s="11" t="s">
        <v>3387</v>
      </c>
      <c r="W416" s="11" t="s">
        <v>74</v>
      </c>
      <c r="X416" s="11" t="s">
        <v>106</v>
      </c>
      <c r="Y416" s="11" t="s">
        <v>1398</v>
      </c>
      <c r="Z416" s="11" t="s">
        <v>1964</v>
      </c>
      <c r="AA416" s="11" t="s">
        <v>3669</v>
      </c>
      <c r="AB416" s="12"/>
      <c r="AC416" s="12"/>
      <c r="AD416" s="11"/>
      <c r="AE416" s="11" t="s">
        <v>78</v>
      </c>
      <c r="AF416" s="11" t="s">
        <v>78</v>
      </c>
      <c r="AG416" s="12"/>
      <c r="AH416" s="11" t="s">
        <v>78</v>
      </c>
      <c r="AI416" s="11" t="s">
        <v>78</v>
      </c>
      <c r="AJ416" s="11" t="b">
        <v>0</v>
      </c>
      <c r="AK416" s="11" t="s">
        <v>4003</v>
      </c>
      <c r="AL416" s="11" t="b">
        <v>0</v>
      </c>
      <c r="AM416" s="11" t="b">
        <v>0</v>
      </c>
      <c r="AN416" s="11" t="b">
        <v>0</v>
      </c>
      <c r="AO416" s="11" t="b">
        <v>0</v>
      </c>
      <c r="AP416" s="11" t="b">
        <v>0</v>
      </c>
      <c r="AQ416" s="11" t="s">
        <v>84</v>
      </c>
      <c r="AR416" s="11" t="b">
        <v>0</v>
      </c>
      <c r="AS416" s="11" t="s">
        <v>78</v>
      </c>
      <c r="AT416" s="11" t="s">
        <v>78</v>
      </c>
      <c r="AU416" s="11" t="s">
        <v>78</v>
      </c>
      <c r="AV416" s="12">
        <v>42551</v>
      </c>
      <c r="AW416" s="11" t="s">
        <v>85</v>
      </c>
      <c r="AX416" s="11" t="s">
        <v>86</v>
      </c>
      <c r="AY416" s="11" t="s">
        <v>87</v>
      </c>
      <c r="AZ416" s="11" t="b">
        <v>0</v>
      </c>
      <c r="BA416" s="11">
        <v>1</v>
      </c>
      <c r="BB416" s="11">
        <v>1</v>
      </c>
      <c r="BC416" s="28">
        <v>620</v>
      </c>
      <c r="BD416" s="11">
        <v>0</v>
      </c>
      <c r="BE416" s="28"/>
      <c r="BF416" s="54">
        <v>0</v>
      </c>
      <c r="BG416" s="28">
        <v>0</v>
      </c>
      <c r="BH416" s="28">
        <v>217.37</v>
      </c>
      <c r="BI416" s="28">
        <v>217.37</v>
      </c>
      <c r="BJ416" s="28">
        <v>243.45</v>
      </c>
      <c r="BK416" s="30">
        <f t="shared" si="19"/>
        <v>0</v>
      </c>
      <c r="BL416" s="62">
        <f t="shared" si="20"/>
        <v>0</v>
      </c>
      <c r="BM416" s="28">
        <v>54.34</v>
      </c>
      <c r="BN416" s="13">
        <v>0</v>
      </c>
      <c r="BO416" s="7" t="s">
        <v>5360</v>
      </c>
      <c r="BP416" s="7" t="s">
        <v>5361</v>
      </c>
      <c r="BQ416" s="7" t="s">
        <v>4438</v>
      </c>
      <c r="BR416" s="7" t="s">
        <v>4439</v>
      </c>
      <c r="BS416" s="7" t="s">
        <v>4857</v>
      </c>
      <c r="BT416" s="7" t="s">
        <v>4110</v>
      </c>
      <c r="BU416" s="7" t="s">
        <v>5362</v>
      </c>
      <c r="BV416" s="7" t="s">
        <v>5363</v>
      </c>
      <c r="BW416" s="7" t="s">
        <v>5364</v>
      </c>
      <c r="BX416" s="7" t="s">
        <v>5365</v>
      </c>
      <c r="BY416" s="7">
        <v>0</v>
      </c>
      <c r="BZ416" s="7">
        <v>0</v>
      </c>
      <c r="CA416" s="7">
        <v>0</v>
      </c>
      <c r="CB416" s="7">
        <v>0</v>
      </c>
      <c r="CC416" s="7">
        <v>0</v>
      </c>
      <c r="CD416" s="9">
        <v>0</v>
      </c>
    </row>
    <row r="417" spans="1:82" hidden="1" x14ac:dyDescent="0.25">
      <c r="A417" s="72" t="s">
        <v>3799</v>
      </c>
      <c r="B417" s="11" t="s">
        <v>61</v>
      </c>
      <c r="C417" s="11" t="s">
        <v>62</v>
      </c>
      <c r="D417" s="11" t="s">
        <v>3632</v>
      </c>
      <c r="E417" s="11" t="s">
        <v>3632</v>
      </c>
      <c r="F417" s="11" t="s">
        <v>64</v>
      </c>
      <c r="G417" s="11" t="s">
        <v>3500</v>
      </c>
      <c r="H417" s="11" t="s">
        <v>532</v>
      </c>
      <c r="I417" s="11" t="s">
        <v>237</v>
      </c>
      <c r="J417" s="11"/>
      <c r="K417" s="11">
        <v>135.26</v>
      </c>
      <c r="L417" s="11" t="s">
        <v>67</v>
      </c>
      <c r="M417" s="11" t="s">
        <v>3402</v>
      </c>
      <c r="N417" s="11" t="s">
        <v>69</v>
      </c>
      <c r="O417" s="12">
        <v>43334.420752314814</v>
      </c>
      <c r="P417" s="12">
        <v>45526.420752314814</v>
      </c>
      <c r="Q417" s="11" t="s">
        <v>70</v>
      </c>
      <c r="R417" s="12">
        <v>45536</v>
      </c>
      <c r="S417" s="11" t="s">
        <v>91</v>
      </c>
      <c r="T417" s="11" t="s">
        <v>104</v>
      </c>
      <c r="U417" s="11" t="s">
        <v>3387</v>
      </c>
      <c r="V417" s="11" t="s">
        <v>3387</v>
      </c>
      <c r="W417" s="11" t="s">
        <v>74</v>
      </c>
      <c r="X417" s="11" t="s">
        <v>75</v>
      </c>
      <c r="Y417" s="11" t="s">
        <v>1044</v>
      </c>
      <c r="Z417" s="11" t="s">
        <v>3800</v>
      </c>
      <c r="AA417" s="11" t="s">
        <v>78</v>
      </c>
      <c r="AB417" s="12"/>
      <c r="AC417" s="12"/>
      <c r="AD417" s="11"/>
      <c r="AE417" s="11" t="s">
        <v>78</v>
      </c>
      <c r="AF417" s="11" t="s">
        <v>78</v>
      </c>
      <c r="AG417" s="12"/>
      <c r="AH417" s="11" t="s">
        <v>78</v>
      </c>
      <c r="AI417" s="11" t="s">
        <v>78</v>
      </c>
      <c r="AJ417" s="11" t="b">
        <v>0</v>
      </c>
      <c r="AK417" s="11" t="s">
        <v>4016</v>
      </c>
      <c r="AL417" s="11" t="b">
        <v>0</v>
      </c>
      <c r="AM417" s="11" t="b">
        <v>0</v>
      </c>
      <c r="AN417" s="11" t="b">
        <v>0</v>
      </c>
      <c r="AO417" s="11" t="b">
        <v>0</v>
      </c>
      <c r="AP417" s="11" t="b">
        <v>0</v>
      </c>
      <c r="AQ417" s="11" t="s">
        <v>96</v>
      </c>
      <c r="AR417" s="11" t="b">
        <v>0</v>
      </c>
      <c r="AS417" s="11" t="s">
        <v>78</v>
      </c>
      <c r="AT417" s="11" t="s">
        <v>78</v>
      </c>
      <c r="AU417" s="11" t="s">
        <v>78</v>
      </c>
      <c r="AV417" s="12">
        <v>43348</v>
      </c>
      <c r="AW417" s="11" t="s">
        <v>85</v>
      </c>
      <c r="AX417" s="11" t="s">
        <v>86</v>
      </c>
      <c r="AY417" s="11" t="s">
        <v>87</v>
      </c>
      <c r="AZ417" s="11" t="b">
        <v>0</v>
      </c>
      <c r="BA417" s="11">
        <v>0</v>
      </c>
      <c r="BB417" s="11">
        <v>0</v>
      </c>
      <c r="BC417" s="28"/>
      <c r="BD417" s="11">
        <v>0</v>
      </c>
      <c r="BE417" s="28"/>
      <c r="BF417" s="54">
        <v>0</v>
      </c>
      <c r="BG417" s="28">
        <v>0</v>
      </c>
      <c r="BH417" s="28">
        <v>135.26</v>
      </c>
      <c r="BI417" s="28">
        <v>135.26</v>
      </c>
      <c r="BJ417" s="28">
        <v>149.02000000000001</v>
      </c>
      <c r="BK417" s="30">
        <f t="shared" si="19"/>
        <v>0</v>
      </c>
      <c r="BL417" s="62">
        <f t="shared" si="20"/>
        <v>0</v>
      </c>
      <c r="BM417" s="28">
        <v>17.579999999999998</v>
      </c>
      <c r="BN417" s="13">
        <v>0</v>
      </c>
      <c r="BO417" s="11" t="s">
        <v>5360</v>
      </c>
      <c r="BP417" s="11" t="s">
        <v>5361</v>
      </c>
      <c r="BQ417" s="11" t="s">
        <v>4438</v>
      </c>
      <c r="BR417" s="11" t="s">
        <v>4439</v>
      </c>
      <c r="BS417" s="11" t="s">
        <v>4857</v>
      </c>
      <c r="BT417" s="11" t="s">
        <v>4110</v>
      </c>
      <c r="BU417" s="11" t="s">
        <v>5362</v>
      </c>
      <c r="BV417" s="11" t="s">
        <v>5363</v>
      </c>
      <c r="BW417" s="11" t="s">
        <v>5364</v>
      </c>
      <c r="BX417" s="11" t="s">
        <v>5365</v>
      </c>
      <c r="BY417" s="11">
        <v>0</v>
      </c>
      <c r="BZ417" s="11">
        <v>0</v>
      </c>
      <c r="CA417" s="11">
        <v>0</v>
      </c>
      <c r="CB417" s="11">
        <v>0</v>
      </c>
      <c r="CC417" s="11">
        <v>0</v>
      </c>
      <c r="CD417" s="13">
        <v>0</v>
      </c>
    </row>
    <row r="418" spans="1:82" hidden="1" x14ac:dyDescent="0.25">
      <c r="A418" s="73" t="s">
        <v>3631</v>
      </c>
      <c r="B418" s="7" t="s">
        <v>61</v>
      </c>
      <c r="C418" s="7" t="s">
        <v>62</v>
      </c>
      <c r="D418" s="7" t="s">
        <v>3632</v>
      </c>
      <c r="E418" s="7" t="s">
        <v>3632</v>
      </c>
      <c r="F418" s="7" t="s">
        <v>64</v>
      </c>
      <c r="G418" s="7" t="s">
        <v>3500</v>
      </c>
      <c r="H418" s="7" t="s">
        <v>281</v>
      </c>
      <c r="I418" s="7" t="s">
        <v>66</v>
      </c>
      <c r="J418" s="7" t="s">
        <v>282</v>
      </c>
      <c r="K418" s="7">
        <v>451.5</v>
      </c>
      <c r="L418" s="7" t="s">
        <v>67</v>
      </c>
      <c r="M418" s="7" t="s">
        <v>3402</v>
      </c>
      <c r="N418" s="7" t="s">
        <v>69</v>
      </c>
      <c r="O418" s="8">
        <v>43545.396562499998</v>
      </c>
      <c r="P418" s="8">
        <v>45372.396562499998</v>
      </c>
      <c r="Q418" s="7" t="s">
        <v>70</v>
      </c>
      <c r="R418" s="8">
        <v>45372</v>
      </c>
      <c r="S418" s="7" t="s">
        <v>71</v>
      </c>
      <c r="T418" s="7" t="s">
        <v>104</v>
      </c>
      <c r="U418" s="7" t="s">
        <v>3387</v>
      </c>
      <c r="V418" s="7" t="s">
        <v>3387</v>
      </c>
      <c r="W418" s="7" t="s">
        <v>74</v>
      </c>
      <c r="X418" s="7" t="s">
        <v>75</v>
      </c>
      <c r="Y418" s="7" t="s">
        <v>467</v>
      </c>
      <c r="Z418" s="7" t="s">
        <v>3633</v>
      </c>
      <c r="AA418" s="7" t="s">
        <v>78</v>
      </c>
      <c r="AB418" s="8"/>
      <c r="AC418" s="8"/>
      <c r="AD418" s="7"/>
      <c r="AE418" s="7" t="s">
        <v>78</v>
      </c>
      <c r="AF418" s="7" t="s">
        <v>78</v>
      </c>
      <c r="AG418" s="8"/>
      <c r="AH418" s="7" t="s">
        <v>78</v>
      </c>
      <c r="AI418" s="7" t="s">
        <v>78</v>
      </c>
      <c r="AJ418" s="7" t="b">
        <v>0</v>
      </c>
      <c r="AK418" s="7" t="s">
        <v>4005</v>
      </c>
      <c r="AL418" s="7" t="b">
        <v>0</v>
      </c>
      <c r="AM418" s="7" t="b">
        <v>0</v>
      </c>
      <c r="AN418" s="7" t="b">
        <v>0</v>
      </c>
      <c r="AO418" s="7" t="b">
        <v>0</v>
      </c>
      <c r="AP418" s="7" t="b">
        <v>0</v>
      </c>
      <c r="AQ418" s="7" t="s">
        <v>84</v>
      </c>
      <c r="AR418" s="7" t="b">
        <v>0</v>
      </c>
      <c r="AS418" s="7" t="s">
        <v>317</v>
      </c>
      <c r="AT418" s="7" t="s">
        <v>78</v>
      </c>
      <c r="AU418" s="7" t="s">
        <v>78</v>
      </c>
      <c r="AV418" s="8">
        <v>43560</v>
      </c>
      <c r="AW418" s="7" t="s">
        <v>85</v>
      </c>
      <c r="AX418" s="7" t="s">
        <v>86</v>
      </c>
      <c r="AY418" s="7" t="s">
        <v>87</v>
      </c>
      <c r="AZ418" s="7" t="b">
        <v>0</v>
      </c>
      <c r="BA418" s="7">
        <v>1</v>
      </c>
      <c r="BB418" s="7">
        <v>1</v>
      </c>
      <c r="BC418" s="33">
        <v>1357.81</v>
      </c>
      <c r="BD418" s="7">
        <v>0</v>
      </c>
      <c r="BE418" s="33"/>
      <c r="BF418" s="55">
        <v>0</v>
      </c>
      <c r="BG418" s="33">
        <v>0</v>
      </c>
      <c r="BH418" s="33">
        <v>451.5</v>
      </c>
      <c r="BI418" s="33">
        <v>451.5</v>
      </c>
      <c r="BJ418" s="33">
        <v>494.21</v>
      </c>
      <c r="BK418" s="30">
        <f t="shared" si="19"/>
        <v>0</v>
      </c>
      <c r="BL418" s="62">
        <f t="shared" si="20"/>
        <v>0</v>
      </c>
      <c r="BM418" s="33">
        <v>65.47</v>
      </c>
      <c r="BN418" s="9">
        <v>0</v>
      </c>
      <c r="BO418" s="11" t="s">
        <v>5360</v>
      </c>
      <c r="BP418" s="11" t="s">
        <v>5361</v>
      </c>
      <c r="BQ418" s="11" t="s">
        <v>4438</v>
      </c>
      <c r="BR418" s="11" t="s">
        <v>4439</v>
      </c>
      <c r="BS418" s="11" t="s">
        <v>4857</v>
      </c>
      <c r="BT418" s="11" t="s">
        <v>4110</v>
      </c>
      <c r="BU418" s="11" t="s">
        <v>5362</v>
      </c>
      <c r="BV418" s="11" t="s">
        <v>5363</v>
      </c>
      <c r="BW418" s="11" t="s">
        <v>5364</v>
      </c>
      <c r="BX418" s="11" t="s">
        <v>5365</v>
      </c>
      <c r="BY418" s="11">
        <v>0</v>
      </c>
      <c r="BZ418" s="11">
        <v>0</v>
      </c>
      <c r="CA418" s="11">
        <v>0</v>
      </c>
      <c r="CB418" s="11">
        <v>0</v>
      </c>
      <c r="CC418" s="11">
        <v>0</v>
      </c>
      <c r="CD418" s="13">
        <v>0</v>
      </c>
    </row>
    <row r="419" spans="1:82" hidden="1" x14ac:dyDescent="0.25">
      <c r="A419" s="73" t="s">
        <v>1842</v>
      </c>
      <c r="B419" s="7" t="s">
        <v>1395</v>
      </c>
      <c r="C419" s="7" t="s">
        <v>1396</v>
      </c>
      <c r="D419" s="7" t="s">
        <v>1843</v>
      </c>
      <c r="E419" s="7" t="s">
        <v>1843</v>
      </c>
      <c r="F419" s="7" t="s">
        <v>64</v>
      </c>
      <c r="G419" s="7" t="s">
        <v>1843</v>
      </c>
      <c r="H419" s="7" t="s">
        <v>281</v>
      </c>
      <c r="I419" s="7" t="s">
        <v>1397</v>
      </c>
      <c r="J419" s="7" t="s">
        <v>1406</v>
      </c>
      <c r="K419" s="7">
        <v>211.28</v>
      </c>
      <c r="L419" s="7" t="s">
        <v>67</v>
      </c>
      <c r="M419" s="7" t="s">
        <v>68</v>
      </c>
      <c r="N419" s="7" t="s">
        <v>69</v>
      </c>
      <c r="O419" s="8">
        <v>44005</v>
      </c>
      <c r="P419" s="8">
        <v>45466.40184027778</v>
      </c>
      <c r="Q419" s="7" t="s">
        <v>70</v>
      </c>
      <c r="R419" s="8">
        <v>45466</v>
      </c>
      <c r="S419" s="7" t="s">
        <v>71</v>
      </c>
      <c r="T419" s="7" t="s">
        <v>104</v>
      </c>
      <c r="U419" s="7" t="s">
        <v>73</v>
      </c>
      <c r="V419" s="7" t="s">
        <v>73</v>
      </c>
      <c r="W419" s="7" t="s">
        <v>74</v>
      </c>
      <c r="X419" s="7" t="s">
        <v>106</v>
      </c>
      <c r="Y419" s="7" t="s">
        <v>1398</v>
      </c>
      <c r="Z419" s="7" t="s">
        <v>1844</v>
      </c>
      <c r="AA419" s="7" t="s">
        <v>1845</v>
      </c>
      <c r="AB419" s="8"/>
      <c r="AC419" s="8"/>
      <c r="AD419" s="7"/>
      <c r="AE419" s="7" t="s">
        <v>78</v>
      </c>
      <c r="AF419" s="7" t="s">
        <v>78</v>
      </c>
      <c r="AG419" s="8"/>
      <c r="AH419" s="7" t="s">
        <v>1846</v>
      </c>
      <c r="AI419" s="7" t="s">
        <v>78</v>
      </c>
      <c r="AJ419" s="7" t="b">
        <v>0</v>
      </c>
      <c r="AK419" s="7" t="s">
        <v>1847</v>
      </c>
      <c r="AL419" s="7" t="b">
        <v>0</v>
      </c>
      <c r="AM419" s="7" t="b">
        <v>0</v>
      </c>
      <c r="AN419" s="7" t="b">
        <v>0</v>
      </c>
      <c r="AO419" s="7" t="b">
        <v>0</v>
      </c>
      <c r="AP419" s="7" t="b">
        <v>0</v>
      </c>
      <c r="AQ419" s="7" t="s">
        <v>84</v>
      </c>
      <c r="AR419" s="7" t="b">
        <v>0</v>
      </c>
      <c r="AS419" s="7" t="s">
        <v>317</v>
      </c>
      <c r="AT419" s="7" t="s">
        <v>78</v>
      </c>
      <c r="AU419" s="7" t="s">
        <v>78</v>
      </c>
      <c r="AV419" s="8">
        <v>44011</v>
      </c>
      <c r="AW419" s="7" t="s">
        <v>85</v>
      </c>
      <c r="AX419" s="7" t="s">
        <v>86</v>
      </c>
      <c r="AY419" s="7" t="s">
        <v>87</v>
      </c>
      <c r="AZ419" s="7" t="b">
        <v>0</v>
      </c>
      <c r="BA419" s="7">
        <v>0</v>
      </c>
      <c r="BB419" s="7">
        <v>0</v>
      </c>
      <c r="BC419" s="33"/>
      <c r="BD419" s="7">
        <v>0</v>
      </c>
      <c r="BE419" s="33"/>
      <c r="BF419" s="55">
        <v>0</v>
      </c>
      <c r="BG419" s="33">
        <v>0</v>
      </c>
      <c r="BH419" s="33">
        <v>211.28</v>
      </c>
      <c r="BI419" s="33">
        <v>211.28</v>
      </c>
      <c r="BJ419" s="33">
        <v>247.75</v>
      </c>
      <c r="BK419" s="30">
        <f t="shared" si="19"/>
        <v>0</v>
      </c>
      <c r="BL419" s="62">
        <f t="shared" si="20"/>
        <v>0</v>
      </c>
      <c r="BM419" s="33">
        <v>58.08</v>
      </c>
      <c r="BN419" s="9">
        <v>0</v>
      </c>
      <c r="BO419" s="7" t="s">
        <v>6236</v>
      </c>
      <c r="BP419" s="7" t="s">
        <v>6237</v>
      </c>
      <c r="BQ419" s="7" t="s">
        <v>4101</v>
      </c>
      <c r="BR419" s="7" t="s">
        <v>504</v>
      </c>
      <c r="BS419" s="7" t="s">
        <v>4148</v>
      </c>
      <c r="BT419" s="7" t="s">
        <v>4330</v>
      </c>
      <c r="BU419" s="7" t="s">
        <v>6238</v>
      </c>
      <c r="BV419" s="7" t="s">
        <v>6239</v>
      </c>
      <c r="BW419" s="7" t="s">
        <v>6240</v>
      </c>
      <c r="BX419" s="7" t="s">
        <v>4138</v>
      </c>
      <c r="BY419" s="7">
        <v>0</v>
      </c>
      <c r="BZ419" s="7">
        <v>0</v>
      </c>
      <c r="CA419" s="7">
        <v>0</v>
      </c>
      <c r="CB419" s="7">
        <v>0</v>
      </c>
      <c r="CC419" s="7">
        <v>0</v>
      </c>
      <c r="CD419" s="9">
        <v>0</v>
      </c>
    </row>
    <row r="420" spans="1:82" hidden="1" x14ac:dyDescent="0.25">
      <c r="A420" s="72" t="s">
        <v>2821</v>
      </c>
      <c r="B420" s="11" t="s">
        <v>1395</v>
      </c>
      <c r="C420" s="11" t="s">
        <v>1396</v>
      </c>
      <c r="D420" s="11" t="s">
        <v>865</v>
      </c>
      <c r="E420" s="11" t="s">
        <v>865</v>
      </c>
      <c r="F420" s="11" t="s">
        <v>64</v>
      </c>
      <c r="G420" s="11" t="s">
        <v>865</v>
      </c>
      <c r="H420" s="11" t="s">
        <v>2330</v>
      </c>
      <c r="I420" s="11" t="s">
        <v>1397</v>
      </c>
      <c r="J420" s="11" t="s">
        <v>2691</v>
      </c>
      <c r="K420" s="11">
        <v>505.09</v>
      </c>
      <c r="L420" s="11" t="s">
        <v>67</v>
      </c>
      <c r="M420" s="11" t="s">
        <v>68</v>
      </c>
      <c r="N420" s="11" t="s">
        <v>69</v>
      </c>
      <c r="O420" s="12">
        <v>43154.703726851854</v>
      </c>
      <c r="P420" s="12">
        <v>45345.472256944442</v>
      </c>
      <c r="Q420" s="11" t="s">
        <v>70</v>
      </c>
      <c r="R420" s="12">
        <v>45345</v>
      </c>
      <c r="S420" s="11" t="s">
        <v>71</v>
      </c>
      <c r="T420" s="11" t="s">
        <v>104</v>
      </c>
      <c r="U420" s="11" t="s">
        <v>73</v>
      </c>
      <c r="V420" s="11" t="s">
        <v>73</v>
      </c>
      <c r="W420" s="11" t="s">
        <v>151</v>
      </c>
      <c r="X420" s="11" t="s">
        <v>106</v>
      </c>
      <c r="Y420" s="11" t="s">
        <v>1958</v>
      </c>
      <c r="Z420" s="11" t="s">
        <v>2822</v>
      </c>
      <c r="AA420" s="11" t="s">
        <v>78</v>
      </c>
      <c r="AB420" s="12"/>
      <c r="AC420" s="12"/>
      <c r="AD420" s="11"/>
      <c r="AE420" s="11" t="s">
        <v>78</v>
      </c>
      <c r="AF420" s="11" t="s">
        <v>78</v>
      </c>
      <c r="AG420" s="12"/>
      <c r="AH420" s="11" t="s">
        <v>2823</v>
      </c>
      <c r="AI420" s="11" t="s">
        <v>78</v>
      </c>
      <c r="AJ420" s="11" t="b">
        <v>0</v>
      </c>
      <c r="AK420" s="11" t="s">
        <v>2824</v>
      </c>
      <c r="AL420" s="11" t="b">
        <v>0</v>
      </c>
      <c r="AM420" s="11" t="b">
        <v>0</v>
      </c>
      <c r="AN420" s="11" t="b">
        <v>0</v>
      </c>
      <c r="AO420" s="11" t="b">
        <v>0</v>
      </c>
      <c r="AP420" s="11" t="b">
        <v>0</v>
      </c>
      <c r="AQ420" s="11" t="s">
        <v>84</v>
      </c>
      <c r="AR420" s="11" t="b">
        <v>0</v>
      </c>
      <c r="AS420" s="11" t="s">
        <v>1700</v>
      </c>
      <c r="AT420" s="11" t="s">
        <v>78</v>
      </c>
      <c r="AU420" s="11" t="s">
        <v>78</v>
      </c>
      <c r="AV420" s="12">
        <v>43153</v>
      </c>
      <c r="AW420" s="11" t="s">
        <v>85</v>
      </c>
      <c r="AX420" s="11" t="s">
        <v>86</v>
      </c>
      <c r="AY420" s="11" t="s">
        <v>87</v>
      </c>
      <c r="AZ420" s="11" t="b">
        <v>0</v>
      </c>
      <c r="BA420" s="11">
        <v>4</v>
      </c>
      <c r="BB420" s="11">
        <v>4</v>
      </c>
      <c r="BC420" s="28">
        <v>944.64</v>
      </c>
      <c r="BD420" s="11">
        <v>0</v>
      </c>
      <c r="BE420" s="28"/>
      <c r="BF420" s="54">
        <v>0</v>
      </c>
      <c r="BG420" s="28">
        <v>0</v>
      </c>
      <c r="BH420" s="28">
        <v>505.09</v>
      </c>
      <c r="BI420" s="28">
        <v>505.09</v>
      </c>
      <c r="BJ420" s="28">
        <v>585.87</v>
      </c>
      <c r="BK420" s="30">
        <f t="shared" si="19"/>
        <v>0</v>
      </c>
      <c r="BL420" s="62">
        <f t="shared" si="20"/>
        <v>0</v>
      </c>
      <c r="BM420" s="28">
        <v>126.27</v>
      </c>
      <c r="BN420" s="13">
        <v>0</v>
      </c>
      <c r="BO420" s="11" t="s">
        <v>5656</v>
      </c>
      <c r="BP420" s="11" t="s">
        <v>5657</v>
      </c>
      <c r="BQ420" s="11" t="s">
        <v>4101</v>
      </c>
      <c r="BR420" s="11" t="s">
        <v>504</v>
      </c>
      <c r="BS420" s="11" t="s">
        <v>4120</v>
      </c>
      <c r="BT420" s="11" t="s">
        <v>5658</v>
      </c>
      <c r="BU420" s="11" t="s">
        <v>78</v>
      </c>
      <c r="BV420" s="11" t="s">
        <v>5659</v>
      </c>
      <c r="BW420" s="11" t="s">
        <v>5660</v>
      </c>
      <c r="BX420" s="11" t="s">
        <v>4145</v>
      </c>
      <c r="BY420" s="11">
        <v>0</v>
      </c>
      <c r="BZ420" s="11">
        <v>0</v>
      </c>
      <c r="CA420" s="11">
        <v>0</v>
      </c>
      <c r="CB420" s="11">
        <v>0</v>
      </c>
      <c r="CC420" s="11">
        <v>0</v>
      </c>
      <c r="CD420" s="13">
        <v>0</v>
      </c>
    </row>
    <row r="421" spans="1:82" hidden="1" x14ac:dyDescent="0.25">
      <c r="A421" s="73" t="s">
        <v>864</v>
      </c>
      <c r="B421" s="7" t="s">
        <v>61</v>
      </c>
      <c r="C421" s="7" t="s">
        <v>62</v>
      </c>
      <c r="D421" s="7" t="s">
        <v>865</v>
      </c>
      <c r="E421" s="7" t="s">
        <v>865</v>
      </c>
      <c r="F421" s="7" t="s">
        <v>64</v>
      </c>
      <c r="G421" s="7" t="s">
        <v>865</v>
      </c>
      <c r="H421" s="7" t="s">
        <v>281</v>
      </c>
      <c r="I421" s="7" t="s">
        <v>66</v>
      </c>
      <c r="J421" s="7" t="s">
        <v>282</v>
      </c>
      <c r="K421" s="7">
        <v>384.17</v>
      </c>
      <c r="L421" s="7" t="s">
        <v>67</v>
      </c>
      <c r="M421" s="7" t="s">
        <v>68</v>
      </c>
      <c r="N421" s="7" t="s">
        <v>69</v>
      </c>
      <c r="O421" s="8">
        <v>44972.564120370371</v>
      </c>
      <c r="P421" s="8">
        <v>45337.317928240744</v>
      </c>
      <c r="Q421" s="7" t="s">
        <v>70</v>
      </c>
      <c r="R421" s="8">
        <v>45337</v>
      </c>
      <c r="S421" s="7" t="s">
        <v>71</v>
      </c>
      <c r="T421" s="7" t="s">
        <v>104</v>
      </c>
      <c r="U421" s="7" t="s">
        <v>73</v>
      </c>
      <c r="V421" s="7" t="s">
        <v>73</v>
      </c>
      <c r="W421" s="7" t="s">
        <v>135</v>
      </c>
      <c r="X421" s="7" t="s">
        <v>75</v>
      </c>
      <c r="Y421" s="7" t="s">
        <v>122</v>
      </c>
      <c r="Z421" s="7" t="s">
        <v>866</v>
      </c>
      <c r="AA421" s="7" t="s">
        <v>78</v>
      </c>
      <c r="AB421" s="8"/>
      <c r="AC421" s="8"/>
      <c r="AD421" s="7"/>
      <c r="AE421" s="7" t="s">
        <v>78</v>
      </c>
      <c r="AF421" s="7" t="s">
        <v>78</v>
      </c>
      <c r="AG421" s="8"/>
      <c r="AH421" s="7" t="s">
        <v>867</v>
      </c>
      <c r="AI421" s="7" t="s">
        <v>78</v>
      </c>
      <c r="AJ421" s="7" t="b">
        <v>0</v>
      </c>
      <c r="AK421" s="7" t="s">
        <v>868</v>
      </c>
      <c r="AL421" s="7" t="b">
        <v>0</v>
      </c>
      <c r="AM421" s="7" t="b">
        <v>0</v>
      </c>
      <c r="AN421" s="7" t="b">
        <v>0</v>
      </c>
      <c r="AO421" s="7" t="b">
        <v>0</v>
      </c>
      <c r="AP421" s="7" t="b">
        <v>0</v>
      </c>
      <c r="AQ421" s="7" t="s">
        <v>84</v>
      </c>
      <c r="AR421" s="7" t="b">
        <v>0</v>
      </c>
      <c r="AS421" s="7" t="s">
        <v>710</v>
      </c>
      <c r="AT421" s="7" t="s">
        <v>78</v>
      </c>
      <c r="AU421" s="7" t="s">
        <v>78</v>
      </c>
      <c r="AV421" s="8">
        <v>44951</v>
      </c>
      <c r="AW421" s="7" t="s">
        <v>85</v>
      </c>
      <c r="AX421" s="7" t="s">
        <v>86</v>
      </c>
      <c r="AY421" s="7" t="s">
        <v>87</v>
      </c>
      <c r="AZ421" s="7" t="b">
        <v>0</v>
      </c>
      <c r="BA421" s="7">
        <v>0</v>
      </c>
      <c r="BB421" s="7">
        <v>0</v>
      </c>
      <c r="BC421" s="33"/>
      <c r="BD421" s="7">
        <v>0</v>
      </c>
      <c r="BE421" s="33"/>
      <c r="BF421" s="55">
        <v>0</v>
      </c>
      <c r="BG421" s="33">
        <v>0</v>
      </c>
      <c r="BH421" s="33">
        <v>384.17</v>
      </c>
      <c r="BI421" s="33">
        <v>384.17</v>
      </c>
      <c r="BJ421" s="33">
        <v>421.91</v>
      </c>
      <c r="BK421" s="30">
        <f t="shared" si="19"/>
        <v>0</v>
      </c>
      <c r="BL421" s="62">
        <f t="shared" si="20"/>
        <v>0</v>
      </c>
      <c r="BM421" s="33">
        <v>92.2</v>
      </c>
      <c r="BN421" s="9">
        <v>0</v>
      </c>
      <c r="BO421" s="7" t="s">
        <v>5656</v>
      </c>
      <c r="BP421" s="7" t="s">
        <v>5657</v>
      </c>
      <c r="BQ421" s="7" t="s">
        <v>4101</v>
      </c>
      <c r="BR421" s="7" t="s">
        <v>504</v>
      </c>
      <c r="BS421" s="7" t="s">
        <v>4120</v>
      </c>
      <c r="BT421" s="7" t="s">
        <v>5658</v>
      </c>
      <c r="BU421" s="7" t="s">
        <v>78</v>
      </c>
      <c r="BV421" s="7" t="s">
        <v>5659</v>
      </c>
      <c r="BW421" s="7" t="s">
        <v>5660</v>
      </c>
      <c r="BX421" s="7" t="s">
        <v>4145</v>
      </c>
      <c r="BY421" s="7">
        <v>0</v>
      </c>
      <c r="BZ421" s="7">
        <v>0</v>
      </c>
      <c r="CA421" s="7">
        <v>0</v>
      </c>
      <c r="CB421" s="7">
        <v>0</v>
      </c>
      <c r="CC421" s="7">
        <v>0</v>
      </c>
      <c r="CD421" s="9">
        <v>0</v>
      </c>
    </row>
    <row r="422" spans="1:82" hidden="1" x14ac:dyDescent="0.25">
      <c r="A422" s="73" t="s">
        <v>1851</v>
      </c>
      <c r="B422" s="7" t="s">
        <v>1395</v>
      </c>
      <c r="C422" s="7" t="s">
        <v>1396</v>
      </c>
      <c r="D422" s="7" t="s">
        <v>1852</v>
      </c>
      <c r="E422" s="7" t="s">
        <v>1852</v>
      </c>
      <c r="F422" s="7" t="s">
        <v>64</v>
      </c>
      <c r="G422" s="7"/>
      <c r="H422" s="7" t="s">
        <v>281</v>
      </c>
      <c r="I422" s="7" t="s">
        <v>1397</v>
      </c>
      <c r="J422" s="7" t="s">
        <v>1406</v>
      </c>
      <c r="K422" s="7">
        <v>197.01</v>
      </c>
      <c r="L422" s="7" t="s">
        <v>67</v>
      </c>
      <c r="M422" s="7" t="s">
        <v>68</v>
      </c>
      <c r="N422" s="7" t="s">
        <v>69</v>
      </c>
      <c r="O422" s="8">
        <v>44134</v>
      </c>
      <c r="P422" s="8">
        <v>45492.504340277781</v>
      </c>
      <c r="Q422" s="7" t="s">
        <v>70</v>
      </c>
      <c r="R422" s="8">
        <v>45492</v>
      </c>
      <c r="S422" s="7" t="s">
        <v>71</v>
      </c>
      <c r="T422" s="7" t="s">
        <v>104</v>
      </c>
      <c r="U422" s="7" t="s">
        <v>73</v>
      </c>
      <c r="V422" s="7" t="s">
        <v>73</v>
      </c>
      <c r="W422" s="7" t="s">
        <v>74</v>
      </c>
      <c r="X422" s="7" t="s">
        <v>106</v>
      </c>
      <c r="Y422" s="7" t="s">
        <v>1450</v>
      </c>
      <c r="Z422" s="7" t="s">
        <v>1853</v>
      </c>
      <c r="AA422" s="7" t="s">
        <v>1854</v>
      </c>
      <c r="AB422" s="8"/>
      <c r="AC422" s="8"/>
      <c r="AD422" s="7"/>
      <c r="AE422" s="7" t="s">
        <v>78</v>
      </c>
      <c r="AF422" s="7" t="s">
        <v>78</v>
      </c>
      <c r="AG422" s="8"/>
      <c r="AH422" s="7" t="s">
        <v>1855</v>
      </c>
      <c r="AI422" s="7" t="s">
        <v>78</v>
      </c>
      <c r="AJ422" s="7" t="b">
        <v>0</v>
      </c>
      <c r="AK422" s="7" t="s">
        <v>1856</v>
      </c>
      <c r="AL422" s="7" t="b">
        <v>0</v>
      </c>
      <c r="AM422" s="7" t="b">
        <v>0</v>
      </c>
      <c r="AN422" s="7" t="b">
        <v>0</v>
      </c>
      <c r="AO422" s="7" t="b">
        <v>0</v>
      </c>
      <c r="AP422" s="7" t="b">
        <v>0</v>
      </c>
      <c r="AQ422" s="7" t="s">
        <v>84</v>
      </c>
      <c r="AR422" s="7" t="b">
        <v>0</v>
      </c>
      <c r="AS422" s="7" t="s">
        <v>317</v>
      </c>
      <c r="AT422" s="7" t="s">
        <v>78</v>
      </c>
      <c r="AU422" s="7" t="s">
        <v>78</v>
      </c>
      <c r="AV422" s="8">
        <v>44155</v>
      </c>
      <c r="AW422" s="7" t="s">
        <v>85</v>
      </c>
      <c r="AX422" s="7" t="s">
        <v>86</v>
      </c>
      <c r="AY422" s="7" t="s">
        <v>87</v>
      </c>
      <c r="AZ422" s="7" t="b">
        <v>0</v>
      </c>
      <c r="BA422" s="7">
        <v>1</v>
      </c>
      <c r="BB422" s="7">
        <v>1</v>
      </c>
      <c r="BC422" s="33">
        <v>232.61</v>
      </c>
      <c r="BD422" s="7">
        <v>0</v>
      </c>
      <c r="BE422" s="33"/>
      <c r="BF422" s="55">
        <v>0</v>
      </c>
      <c r="BG422" s="33">
        <v>0</v>
      </c>
      <c r="BH422" s="33">
        <v>197.01</v>
      </c>
      <c r="BI422" s="33">
        <v>197.01</v>
      </c>
      <c r="BJ422" s="33">
        <v>223.75</v>
      </c>
      <c r="BK422" s="30">
        <f t="shared" si="19"/>
        <v>0</v>
      </c>
      <c r="BL422" s="62">
        <f t="shared" si="20"/>
        <v>0</v>
      </c>
      <c r="BM422" s="33">
        <v>54.18</v>
      </c>
      <c r="BN422" s="9">
        <v>0</v>
      </c>
      <c r="BO422" s="11" t="s">
        <v>4334</v>
      </c>
      <c r="BP422" s="11" t="s">
        <v>4335</v>
      </c>
      <c r="BQ422" s="11" t="s">
        <v>4101</v>
      </c>
      <c r="BR422" s="11" t="s">
        <v>504</v>
      </c>
      <c r="BS422" s="11" t="s">
        <v>4177</v>
      </c>
      <c r="BT422" s="11" t="s">
        <v>4336</v>
      </c>
      <c r="BU422" s="11" t="s">
        <v>4337</v>
      </c>
      <c r="BV422" s="11" t="s">
        <v>4338</v>
      </c>
      <c r="BW422" s="11" t="s">
        <v>4339</v>
      </c>
      <c r="BX422" s="11" t="s">
        <v>4106</v>
      </c>
      <c r="BY422" s="11">
        <v>0</v>
      </c>
      <c r="BZ422" s="11">
        <v>0</v>
      </c>
      <c r="CA422" s="11">
        <v>1</v>
      </c>
      <c r="CB422" s="11">
        <v>0</v>
      </c>
      <c r="CC422" s="11">
        <v>0</v>
      </c>
      <c r="CD422" s="13">
        <v>0</v>
      </c>
    </row>
    <row r="423" spans="1:82" hidden="1" x14ac:dyDescent="0.25">
      <c r="A423" s="72" t="s">
        <v>1906</v>
      </c>
      <c r="B423" s="11" t="s">
        <v>1395</v>
      </c>
      <c r="C423" s="11" t="s">
        <v>1396</v>
      </c>
      <c r="D423" s="11" t="s">
        <v>1852</v>
      </c>
      <c r="E423" s="11" t="s">
        <v>1852</v>
      </c>
      <c r="F423" s="11" t="s">
        <v>64</v>
      </c>
      <c r="G423" s="11"/>
      <c r="H423" s="11" t="s">
        <v>65</v>
      </c>
      <c r="I423" s="11" t="s">
        <v>1397</v>
      </c>
      <c r="J423" s="11"/>
      <c r="K423" s="11">
        <v>162.84</v>
      </c>
      <c r="L423" s="11" t="s">
        <v>67</v>
      </c>
      <c r="M423" s="11" t="s">
        <v>68</v>
      </c>
      <c r="N423" s="11" t="s">
        <v>69</v>
      </c>
      <c r="O423" s="12">
        <v>40164.396701388891</v>
      </c>
      <c r="P423" s="12">
        <v>45277</v>
      </c>
      <c r="Q423" s="11" t="s">
        <v>70</v>
      </c>
      <c r="R423" s="12">
        <v>45277</v>
      </c>
      <c r="S423" s="11" t="s">
        <v>71</v>
      </c>
      <c r="T423" s="11" t="s">
        <v>104</v>
      </c>
      <c r="U423" s="11" t="s">
        <v>73</v>
      </c>
      <c r="V423" s="11" t="s">
        <v>73</v>
      </c>
      <c r="W423" s="11" t="s">
        <v>287</v>
      </c>
      <c r="X423" s="11" t="s">
        <v>106</v>
      </c>
      <c r="Y423" s="11" t="s">
        <v>1457</v>
      </c>
      <c r="Z423" s="11" t="s">
        <v>1907</v>
      </c>
      <c r="AA423" s="11" t="s">
        <v>78</v>
      </c>
      <c r="AB423" s="12"/>
      <c r="AC423" s="12"/>
      <c r="AD423" s="11"/>
      <c r="AE423" s="11" t="s">
        <v>78</v>
      </c>
      <c r="AF423" s="11" t="s">
        <v>78</v>
      </c>
      <c r="AG423" s="12"/>
      <c r="AH423" s="11" t="s">
        <v>1908</v>
      </c>
      <c r="AI423" s="11" t="s">
        <v>78</v>
      </c>
      <c r="AJ423" s="11" t="b">
        <v>0</v>
      </c>
      <c r="AK423" s="11" t="s">
        <v>1909</v>
      </c>
      <c r="AL423" s="11" t="b">
        <v>0</v>
      </c>
      <c r="AM423" s="11" t="b">
        <v>0</v>
      </c>
      <c r="AN423" s="11" t="b">
        <v>0</v>
      </c>
      <c r="AO423" s="11" t="b">
        <v>0</v>
      </c>
      <c r="AP423" s="11" t="b">
        <v>0</v>
      </c>
      <c r="AQ423" s="11" t="s">
        <v>84</v>
      </c>
      <c r="AR423" s="11" t="b">
        <v>0</v>
      </c>
      <c r="AS423" s="11" t="s">
        <v>1905</v>
      </c>
      <c r="AT423" s="11" t="s">
        <v>78</v>
      </c>
      <c r="AU423" s="11" t="s">
        <v>78</v>
      </c>
      <c r="AV423" s="12">
        <v>40193</v>
      </c>
      <c r="AW423" s="11" t="s">
        <v>85</v>
      </c>
      <c r="AX423" s="11" t="s">
        <v>86</v>
      </c>
      <c r="AY423" s="11" t="s">
        <v>87</v>
      </c>
      <c r="AZ423" s="11" t="b">
        <v>0</v>
      </c>
      <c r="BA423" s="11">
        <v>4</v>
      </c>
      <c r="BB423" s="11">
        <v>3</v>
      </c>
      <c r="BC423" s="28">
        <v>943.15</v>
      </c>
      <c r="BD423" s="11">
        <v>0</v>
      </c>
      <c r="BE423" s="28"/>
      <c r="BF423" s="54">
        <v>0</v>
      </c>
      <c r="BG423" s="28">
        <v>0</v>
      </c>
      <c r="BH423" s="28">
        <v>162.84</v>
      </c>
      <c r="BI423" s="28">
        <v>162.84</v>
      </c>
      <c r="BJ423" s="28">
        <v>185.94</v>
      </c>
      <c r="BK423" s="30">
        <f t="shared" si="19"/>
        <v>0</v>
      </c>
      <c r="BL423" s="62">
        <f t="shared" si="20"/>
        <v>0</v>
      </c>
      <c r="BM423" s="28">
        <v>40.71</v>
      </c>
      <c r="BN423" s="13">
        <v>0</v>
      </c>
      <c r="BO423" s="11" t="s">
        <v>4334</v>
      </c>
      <c r="BP423" s="11" t="s">
        <v>4335</v>
      </c>
      <c r="BQ423" s="11" t="s">
        <v>4101</v>
      </c>
      <c r="BR423" s="11" t="s">
        <v>504</v>
      </c>
      <c r="BS423" s="11" t="s">
        <v>4177</v>
      </c>
      <c r="BT423" s="11" t="s">
        <v>4336</v>
      </c>
      <c r="BU423" s="11" t="s">
        <v>4337</v>
      </c>
      <c r="BV423" s="11" t="s">
        <v>4338</v>
      </c>
      <c r="BW423" s="11" t="s">
        <v>4339</v>
      </c>
      <c r="BX423" s="11" t="s">
        <v>4106</v>
      </c>
      <c r="BY423" s="11">
        <v>0</v>
      </c>
      <c r="BZ423" s="11">
        <v>0</v>
      </c>
      <c r="CA423" s="11">
        <v>0</v>
      </c>
      <c r="CB423" s="11">
        <v>0</v>
      </c>
      <c r="CC423" s="11">
        <v>0</v>
      </c>
      <c r="CD423" s="13">
        <v>0</v>
      </c>
    </row>
    <row r="424" spans="1:82" hidden="1" x14ac:dyDescent="0.25">
      <c r="A424" s="73" t="s">
        <v>681</v>
      </c>
      <c r="B424" s="7" t="s">
        <v>61</v>
      </c>
      <c r="C424" s="7" t="s">
        <v>62</v>
      </c>
      <c r="D424" s="7" t="s">
        <v>682</v>
      </c>
      <c r="E424" s="7" t="s">
        <v>682</v>
      </c>
      <c r="F424" s="7" t="s">
        <v>64</v>
      </c>
      <c r="G424" s="7" t="s">
        <v>682</v>
      </c>
      <c r="H424" s="7" t="s">
        <v>281</v>
      </c>
      <c r="I424" s="7" t="s">
        <v>66</v>
      </c>
      <c r="J424" s="7" t="s">
        <v>282</v>
      </c>
      <c r="K424" s="7">
        <v>357.45</v>
      </c>
      <c r="L424" s="7" t="s">
        <v>67</v>
      </c>
      <c r="M424" s="7" t="s">
        <v>68</v>
      </c>
      <c r="N424" s="7" t="s">
        <v>69</v>
      </c>
      <c r="O424" s="8">
        <v>44610.326817129629</v>
      </c>
      <c r="P424" s="8">
        <v>45340.326817129629</v>
      </c>
      <c r="Q424" s="7" t="s">
        <v>70</v>
      </c>
      <c r="R424" s="8">
        <v>45340</v>
      </c>
      <c r="S424" s="7" t="s">
        <v>71</v>
      </c>
      <c r="T424" s="7" t="s">
        <v>104</v>
      </c>
      <c r="U424" s="7" t="s">
        <v>73</v>
      </c>
      <c r="V424" s="7" t="s">
        <v>73</v>
      </c>
      <c r="W424" s="7" t="s">
        <v>74</v>
      </c>
      <c r="X424" s="7" t="s">
        <v>75</v>
      </c>
      <c r="Y424" s="7" t="s">
        <v>122</v>
      </c>
      <c r="Z424" s="7" t="s">
        <v>683</v>
      </c>
      <c r="AA424" s="7" t="s">
        <v>78</v>
      </c>
      <c r="AB424" s="8"/>
      <c r="AC424" s="8"/>
      <c r="AD424" s="7"/>
      <c r="AE424" s="7" t="s">
        <v>78</v>
      </c>
      <c r="AF424" s="7" t="s">
        <v>78</v>
      </c>
      <c r="AG424" s="8"/>
      <c r="AH424" s="7" t="s">
        <v>78</v>
      </c>
      <c r="AI424" s="7" t="s">
        <v>78</v>
      </c>
      <c r="AJ424" s="7" t="b">
        <v>0</v>
      </c>
      <c r="AK424" s="7" t="s">
        <v>684</v>
      </c>
      <c r="AL424" s="7" t="b">
        <v>0</v>
      </c>
      <c r="AM424" s="7" t="b">
        <v>0</v>
      </c>
      <c r="AN424" s="7" t="b">
        <v>0</v>
      </c>
      <c r="AO424" s="7" t="b">
        <v>0</v>
      </c>
      <c r="AP424" s="7" t="b">
        <v>0</v>
      </c>
      <c r="AQ424" s="7" t="s">
        <v>84</v>
      </c>
      <c r="AR424" s="7" t="b">
        <v>0</v>
      </c>
      <c r="AS424" s="7" t="s">
        <v>317</v>
      </c>
      <c r="AT424" s="7" t="s">
        <v>78</v>
      </c>
      <c r="AU424" s="7" t="s">
        <v>78</v>
      </c>
      <c r="AV424" s="8">
        <v>44609</v>
      </c>
      <c r="AW424" s="7" t="s">
        <v>85</v>
      </c>
      <c r="AX424" s="7" t="s">
        <v>86</v>
      </c>
      <c r="AY424" s="7" t="s">
        <v>87</v>
      </c>
      <c r="AZ424" s="7" t="b">
        <v>0</v>
      </c>
      <c r="BA424" s="7">
        <v>0</v>
      </c>
      <c r="BB424" s="7">
        <v>0</v>
      </c>
      <c r="BC424" s="33"/>
      <c r="BD424" s="7">
        <v>0</v>
      </c>
      <c r="BE424" s="33"/>
      <c r="BF424" s="55">
        <v>0</v>
      </c>
      <c r="BG424" s="33">
        <v>0</v>
      </c>
      <c r="BH424" s="33">
        <v>357.45</v>
      </c>
      <c r="BI424" s="33">
        <v>357.45</v>
      </c>
      <c r="BJ424" s="33">
        <v>391.08</v>
      </c>
      <c r="BK424" s="30">
        <f t="shared" si="19"/>
        <v>0</v>
      </c>
      <c r="BL424" s="62">
        <f t="shared" si="20"/>
        <v>0</v>
      </c>
      <c r="BM424" s="33">
        <v>51.83</v>
      </c>
      <c r="BN424" s="9">
        <v>0</v>
      </c>
      <c r="BO424" s="7" t="s">
        <v>6546</v>
      </c>
      <c r="BP424" s="7" t="s">
        <v>6547</v>
      </c>
      <c r="BQ424" s="7" t="s">
        <v>4101</v>
      </c>
      <c r="BR424" s="7" t="s">
        <v>504</v>
      </c>
      <c r="BS424" s="7" t="s">
        <v>4126</v>
      </c>
      <c r="BT424" s="7" t="s">
        <v>4110</v>
      </c>
      <c r="BU424" s="7" t="s">
        <v>6548</v>
      </c>
      <c r="BV424" s="7" t="s">
        <v>6549</v>
      </c>
      <c r="BW424" s="7" t="s">
        <v>6550</v>
      </c>
      <c r="BX424" s="7" t="s">
        <v>4138</v>
      </c>
      <c r="BY424" s="7">
        <v>0</v>
      </c>
      <c r="BZ424" s="7">
        <v>0</v>
      </c>
      <c r="CA424" s="7">
        <v>0</v>
      </c>
      <c r="CB424" s="7">
        <v>0</v>
      </c>
      <c r="CC424" s="7">
        <v>0</v>
      </c>
      <c r="CD424" s="9">
        <v>0</v>
      </c>
    </row>
    <row r="425" spans="1:82" hidden="1" x14ac:dyDescent="0.25">
      <c r="A425" s="72" t="s">
        <v>1951</v>
      </c>
      <c r="B425" s="11" t="s">
        <v>1395</v>
      </c>
      <c r="C425" s="11" t="s">
        <v>1396</v>
      </c>
      <c r="D425" s="11" t="s">
        <v>682</v>
      </c>
      <c r="E425" s="11" t="s">
        <v>682</v>
      </c>
      <c r="F425" s="11" t="s">
        <v>64</v>
      </c>
      <c r="G425" s="11" t="s">
        <v>682</v>
      </c>
      <c r="H425" s="11" t="s">
        <v>281</v>
      </c>
      <c r="I425" s="11" t="s">
        <v>1397</v>
      </c>
      <c r="J425" s="11" t="s">
        <v>1406</v>
      </c>
      <c r="K425" s="11">
        <v>162.43</v>
      </c>
      <c r="L425" s="11" t="s">
        <v>67</v>
      </c>
      <c r="M425" s="11" t="s">
        <v>68</v>
      </c>
      <c r="N425" s="11" t="s">
        <v>69</v>
      </c>
      <c r="O425" s="12">
        <v>44758.465231481481</v>
      </c>
      <c r="P425" s="12">
        <v>45489.465231481481</v>
      </c>
      <c r="Q425" s="11" t="s">
        <v>70</v>
      </c>
      <c r="R425" s="12">
        <v>45489</v>
      </c>
      <c r="S425" s="11" t="s">
        <v>71</v>
      </c>
      <c r="T425" s="11" t="s">
        <v>104</v>
      </c>
      <c r="U425" s="11" t="s">
        <v>73</v>
      </c>
      <c r="V425" s="11" t="s">
        <v>73</v>
      </c>
      <c r="W425" s="11" t="s">
        <v>74</v>
      </c>
      <c r="X425" s="11" t="s">
        <v>106</v>
      </c>
      <c r="Y425" s="11" t="s">
        <v>1947</v>
      </c>
      <c r="Z425" s="11" t="s">
        <v>1952</v>
      </c>
      <c r="AA425" s="11" t="s">
        <v>1953</v>
      </c>
      <c r="AB425" s="12"/>
      <c r="AC425" s="12"/>
      <c r="AD425" s="11"/>
      <c r="AE425" s="11" t="s">
        <v>78</v>
      </c>
      <c r="AF425" s="11" t="s">
        <v>78</v>
      </c>
      <c r="AG425" s="12"/>
      <c r="AH425" s="11" t="s">
        <v>78</v>
      </c>
      <c r="AI425" s="11" t="s">
        <v>78</v>
      </c>
      <c r="AJ425" s="11" t="b">
        <v>0</v>
      </c>
      <c r="AK425" s="11" t="s">
        <v>1954</v>
      </c>
      <c r="AL425" s="11" t="b">
        <v>0</v>
      </c>
      <c r="AM425" s="11" t="b">
        <v>0</v>
      </c>
      <c r="AN425" s="11" t="b">
        <v>0</v>
      </c>
      <c r="AO425" s="11" t="b">
        <v>0</v>
      </c>
      <c r="AP425" s="11" t="b">
        <v>0</v>
      </c>
      <c r="AQ425" s="11" t="s">
        <v>84</v>
      </c>
      <c r="AR425" s="11" t="b">
        <v>0</v>
      </c>
      <c r="AS425" s="11" t="s">
        <v>710</v>
      </c>
      <c r="AT425" s="11" t="s">
        <v>78</v>
      </c>
      <c r="AU425" s="11" t="s">
        <v>78</v>
      </c>
      <c r="AV425" s="12">
        <v>44762</v>
      </c>
      <c r="AW425" s="11" t="s">
        <v>85</v>
      </c>
      <c r="AX425" s="11" t="s">
        <v>86</v>
      </c>
      <c r="AY425" s="11" t="s">
        <v>87</v>
      </c>
      <c r="AZ425" s="11" t="b">
        <v>0</v>
      </c>
      <c r="BA425" s="11">
        <v>0</v>
      </c>
      <c r="BB425" s="11">
        <v>0</v>
      </c>
      <c r="BC425" s="28"/>
      <c r="BD425" s="11">
        <v>0</v>
      </c>
      <c r="BE425" s="28"/>
      <c r="BF425" s="54">
        <v>0</v>
      </c>
      <c r="BG425" s="28">
        <v>0</v>
      </c>
      <c r="BH425" s="28">
        <v>162.43</v>
      </c>
      <c r="BI425" s="28">
        <v>162.43</v>
      </c>
      <c r="BJ425" s="28">
        <v>187.61</v>
      </c>
      <c r="BK425" s="30">
        <f t="shared" si="19"/>
        <v>0</v>
      </c>
      <c r="BL425" s="62">
        <f t="shared" si="20"/>
        <v>0</v>
      </c>
      <c r="BM425" s="28">
        <v>44.65</v>
      </c>
      <c r="BN425" s="13">
        <v>0</v>
      </c>
      <c r="BO425" s="7" t="s">
        <v>6546</v>
      </c>
      <c r="BP425" s="7" t="s">
        <v>6547</v>
      </c>
      <c r="BQ425" s="7" t="s">
        <v>4101</v>
      </c>
      <c r="BR425" s="7" t="s">
        <v>504</v>
      </c>
      <c r="BS425" s="7" t="s">
        <v>4126</v>
      </c>
      <c r="BT425" s="7" t="s">
        <v>4110</v>
      </c>
      <c r="BU425" s="7" t="s">
        <v>6548</v>
      </c>
      <c r="BV425" s="7" t="s">
        <v>6549</v>
      </c>
      <c r="BW425" s="7" t="s">
        <v>6550</v>
      </c>
      <c r="BX425" s="7" t="s">
        <v>4138</v>
      </c>
      <c r="BY425" s="7">
        <v>0</v>
      </c>
      <c r="BZ425" s="7">
        <v>0</v>
      </c>
      <c r="CA425" s="7">
        <v>0</v>
      </c>
      <c r="CB425" s="7">
        <v>0</v>
      </c>
      <c r="CC425" s="7">
        <v>0</v>
      </c>
      <c r="CD425" s="9">
        <v>0</v>
      </c>
    </row>
    <row r="426" spans="1:82" hidden="1" x14ac:dyDescent="0.25">
      <c r="A426" s="72" t="s">
        <v>1107</v>
      </c>
      <c r="B426" s="11" t="s">
        <v>1041</v>
      </c>
      <c r="C426" s="11" t="s">
        <v>1042</v>
      </c>
      <c r="D426" s="11" t="s">
        <v>1108</v>
      </c>
      <c r="E426" s="11" t="s">
        <v>1108</v>
      </c>
      <c r="F426" s="11" t="s">
        <v>168</v>
      </c>
      <c r="G426" s="11" t="s">
        <v>1108</v>
      </c>
      <c r="H426" s="11" t="s">
        <v>296</v>
      </c>
      <c r="I426" s="11" t="s">
        <v>237</v>
      </c>
      <c r="J426" s="11" t="s">
        <v>1109</v>
      </c>
      <c r="K426" s="11">
        <v>208.8</v>
      </c>
      <c r="L426" s="11" t="s">
        <v>67</v>
      </c>
      <c r="M426" s="11" t="s">
        <v>68</v>
      </c>
      <c r="N426" s="11" t="s">
        <v>160</v>
      </c>
      <c r="O426" s="12">
        <v>42338.737025462964</v>
      </c>
      <c r="P426" s="12">
        <v>45260.737025462964</v>
      </c>
      <c r="Q426" s="11" t="s">
        <v>70</v>
      </c>
      <c r="R426" s="12">
        <v>45260</v>
      </c>
      <c r="S426" s="11" t="s">
        <v>71</v>
      </c>
      <c r="T426" s="11" t="s">
        <v>104</v>
      </c>
      <c r="U426" s="11" t="s">
        <v>73</v>
      </c>
      <c r="V426" s="11" t="s">
        <v>73</v>
      </c>
      <c r="W426" s="11" t="s">
        <v>287</v>
      </c>
      <c r="X426" s="11" t="s">
        <v>75</v>
      </c>
      <c r="Y426" s="11" t="s">
        <v>122</v>
      </c>
      <c r="Z426" s="11" t="s">
        <v>1110</v>
      </c>
      <c r="AA426" s="11" t="s">
        <v>78</v>
      </c>
      <c r="AB426" s="12"/>
      <c r="AC426" s="12"/>
      <c r="AD426" s="11"/>
      <c r="AE426" s="11" t="s">
        <v>78</v>
      </c>
      <c r="AF426" s="11" t="s">
        <v>78</v>
      </c>
      <c r="AG426" s="12"/>
      <c r="AH426" s="11" t="s">
        <v>1111</v>
      </c>
      <c r="AI426" s="11" t="s">
        <v>78</v>
      </c>
      <c r="AJ426" s="11" t="b">
        <v>0</v>
      </c>
      <c r="AK426" s="11" t="s">
        <v>1112</v>
      </c>
      <c r="AL426" s="11" t="b">
        <v>0</v>
      </c>
      <c r="AM426" s="11" t="b">
        <v>0</v>
      </c>
      <c r="AN426" s="11" t="b">
        <v>0</v>
      </c>
      <c r="AO426" s="11" t="b">
        <v>0</v>
      </c>
      <c r="AP426" s="11" t="b">
        <v>0</v>
      </c>
      <c r="AQ426" s="11" t="s">
        <v>84</v>
      </c>
      <c r="AR426" s="11" t="b">
        <v>0</v>
      </c>
      <c r="AS426" s="11" t="s">
        <v>301</v>
      </c>
      <c r="AT426" s="11" t="s">
        <v>78</v>
      </c>
      <c r="AU426" s="11" t="s">
        <v>78</v>
      </c>
      <c r="AV426" s="12">
        <v>42360</v>
      </c>
      <c r="AW426" s="11" t="s">
        <v>85</v>
      </c>
      <c r="AX426" s="11" t="s">
        <v>86</v>
      </c>
      <c r="AY426" s="11" t="s">
        <v>87</v>
      </c>
      <c r="AZ426" s="11" t="b">
        <v>0</v>
      </c>
      <c r="BA426" s="11">
        <v>0</v>
      </c>
      <c r="BB426" s="11">
        <v>0</v>
      </c>
      <c r="BC426" s="28"/>
      <c r="BD426" s="11">
        <v>0</v>
      </c>
      <c r="BE426" s="28"/>
      <c r="BF426" s="54">
        <v>0</v>
      </c>
      <c r="BG426" s="28">
        <v>0</v>
      </c>
      <c r="BH426" s="28">
        <v>208.8</v>
      </c>
      <c r="BI426" s="28">
        <v>208.8</v>
      </c>
      <c r="BJ426" s="28">
        <v>228.69</v>
      </c>
      <c r="BK426" s="30">
        <f t="shared" si="19"/>
        <v>0</v>
      </c>
      <c r="BL426" s="62">
        <f t="shared" si="20"/>
        <v>0</v>
      </c>
      <c r="BM426" s="28">
        <v>17.75</v>
      </c>
      <c r="BN426" s="13">
        <v>0</v>
      </c>
      <c r="BO426" s="7" t="s">
        <v>5252</v>
      </c>
      <c r="BP426" s="7" t="s">
        <v>5253</v>
      </c>
      <c r="BQ426" s="7" t="s">
        <v>4101</v>
      </c>
      <c r="BR426" s="7" t="s">
        <v>504</v>
      </c>
      <c r="BS426" s="7" t="s">
        <v>4148</v>
      </c>
      <c r="BT426" s="7" t="s">
        <v>4427</v>
      </c>
      <c r="BU426" s="7" t="s">
        <v>78</v>
      </c>
      <c r="BV426" s="7" t="s">
        <v>5254</v>
      </c>
      <c r="BW426" s="7" t="s">
        <v>5255</v>
      </c>
      <c r="BX426" s="7" t="s">
        <v>4138</v>
      </c>
      <c r="BY426" s="7">
        <v>0</v>
      </c>
      <c r="BZ426" s="7">
        <v>0</v>
      </c>
      <c r="CA426" s="7">
        <v>0</v>
      </c>
      <c r="CB426" s="7">
        <v>0</v>
      </c>
      <c r="CC426" s="7">
        <v>0</v>
      </c>
      <c r="CD426" s="9">
        <v>0</v>
      </c>
    </row>
    <row r="427" spans="1:82" hidden="1" x14ac:dyDescent="0.25">
      <c r="A427" s="72" t="s">
        <v>2340</v>
      </c>
      <c r="B427" s="11" t="s">
        <v>61</v>
      </c>
      <c r="C427" s="11" t="s">
        <v>62</v>
      </c>
      <c r="D427" s="11" t="s">
        <v>2341</v>
      </c>
      <c r="E427" s="11" t="s">
        <v>2341</v>
      </c>
      <c r="F427" s="11" t="s">
        <v>64</v>
      </c>
      <c r="G427" s="11" t="s">
        <v>2341</v>
      </c>
      <c r="H427" s="11" t="s">
        <v>2330</v>
      </c>
      <c r="I427" s="11" t="s">
        <v>66</v>
      </c>
      <c r="J427" s="11" t="s">
        <v>2342</v>
      </c>
      <c r="K427" s="11">
        <v>669.18</v>
      </c>
      <c r="L427" s="11" t="s">
        <v>67</v>
      </c>
      <c r="M427" s="11" t="s">
        <v>68</v>
      </c>
      <c r="N427" s="11" t="s">
        <v>69</v>
      </c>
      <c r="O427" s="12">
        <v>41548.744212962964</v>
      </c>
      <c r="P427" s="12">
        <v>45566.744212962964</v>
      </c>
      <c r="Q427" s="11" t="s">
        <v>70</v>
      </c>
      <c r="R427" s="12">
        <v>45566</v>
      </c>
      <c r="S427" s="11" t="s">
        <v>71</v>
      </c>
      <c r="T427" s="11" t="s">
        <v>104</v>
      </c>
      <c r="U427" s="11" t="s">
        <v>73</v>
      </c>
      <c r="V427" s="11" t="s">
        <v>73</v>
      </c>
      <c r="W427" s="11" t="s">
        <v>105</v>
      </c>
      <c r="X427" s="11" t="s">
        <v>75</v>
      </c>
      <c r="Y427" s="11" t="s">
        <v>122</v>
      </c>
      <c r="Z427" s="11" t="s">
        <v>2343</v>
      </c>
      <c r="AA427" s="11" t="s">
        <v>78</v>
      </c>
      <c r="AB427" s="12"/>
      <c r="AC427" s="12"/>
      <c r="AD427" s="11"/>
      <c r="AE427" s="11" t="s">
        <v>78</v>
      </c>
      <c r="AF427" s="11" t="s">
        <v>78</v>
      </c>
      <c r="AG427" s="12"/>
      <c r="AH427" s="11" t="s">
        <v>2344</v>
      </c>
      <c r="AI427" s="11" t="s">
        <v>78</v>
      </c>
      <c r="AJ427" s="11" t="b">
        <v>0</v>
      </c>
      <c r="AK427" s="11" t="s">
        <v>2345</v>
      </c>
      <c r="AL427" s="11" t="b">
        <v>0</v>
      </c>
      <c r="AM427" s="11" t="b">
        <v>0</v>
      </c>
      <c r="AN427" s="11" t="b">
        <v>0</v>
      </c>
      <c r="AO427" s="11" t="b">
        <v>0</v>
      </c>
      <c r="AP427" s="11" t="b">
        <v>0</v>
      </c>
      <c r="AQ427" s="11" t="s">
        <v>84</v>
      </c>
      <c r="AR427" s="11" t="b">
        <v>0</v>
      </c>
      <c r="AS427" s="11" t="s">
        <v>78</v>
      </c>
      <c r="AT427" s="11" t="s">
        <v>78</v>
      </c>
      <c r="AU427" s="11" t="s">
        <v>78</v>
      </c>
      <c r="AV427" s="12">
        <v>41549</v>
      </c>
      <c r="AW427" s="11" t="s">
        <v>85</v>
      </c>
      <c r="AX427" s="11" t="s">
        <v>86</v>
      </c>
      <c r="AY427" s="11" t="s">
        <v>87</v>
      </c>
      <c r="AZ427" s="11" t="b">
        <v>0</v>
      </c>
      <c r="BA427" s="11">
        <v>1</v>
      </c>
      <c r="BB427" s="11">
        <v>1</v>
      </c>
      <c r="BC427" s="28">
        <v>315.01</v>
      </c>
      <c r="BD427" s="11">
        <v>0</v>
      </c>
      <c r="BE427" s="28"/>
      <c r="BF427" s="54">
        <v>0</v>
      </c>
      <c r="BG427" s="28">
        <v>0</v>
      </c>
      <c r="BH427" s="28">
        <v>669.18</v>
      </c>
      <c r="BI427" s="28">
        <v>669.18</v>
      </c>
      <c r="BJ427" s="28">
        <v>733.91</v>
      </c>
      <c r="BK427" s="30">
        <f t="shared" si="19"/>
        <v>0</v>
      </c>
      <c r="BL427" s="62">
        <f t="shared" si="20"/>
        <v>0</v>
      </c>
      <c r="BM427" s="28">
        <v>80.3</v>
      </c>
      <c r="BN427" s="13">
        <v>0</v>
      </c>
      <c r="BO427" s="11" t="s">
        <v>4679</v>
      </c>
      <c r="BP427" s="11" t="s">
        <v>4680</v>
      </c>
      <c r="BQ427" s="11" t="s">
        <v>4579</v>
      </c>
      <c r="BR427" s="11" t="s">
        <v>4681</v>
      </c>
      <c r="BS427" s="11" t="s">
        <v>4682</v>
      </c>
      <c r="BT427" s="11" t="s">
        <v>4683</v>
      </c>
      <c r="BU427" s="11" t="s">
        <v>4684</v>
      </c>
      <c r="BV427" s="11" t="s">
        <v>4685</v>
      </c>
      <c r="BW427" s="11" t="s">
        <v>4686</v>
      </c>
      <c r="BX427" s="11" t="s">
        <v>4130</v>
      </c>
      <c r="BY427" s="11">
        <v>0</v>
      </c>
      <c r="BZ427" s="11">
        <v>0</v>
      </c>
      <c r="CA427" s="11">
        <v>0</v>
      </c>
      <c r="CB427" s="11">
        <v>0</v>
      </c>
      <c r="CC427" s="11">
        <v>0</v>
      </c>
      <c r="CD427" s="13">
        <v>0</v>
      </c>
    </row>
    <row r="428" spans="1:82" hidden="1" x14ac:dyDescent="0.25">
      <c r="A428" s="73" t="s">
        <v>3317</v>
      </c>
      <c r="B428" s="7" t="s">
        <v>2271</v>
      </c>
      <c r="C428" s="7" t="s">
        <v>2272</v>
      </c>
      <c r="D428" s="7" t="s">
        <v>773</v>
      </c>
      <c r="E428" s="7" t="s">
        <v>773</v>
      </c>
      <c r="F428" s="7" t="s">
        <v>64</v>
      </c>
      <c r="G428" s="7" t="s">
        <v>773</v>
      </c>
      <c r="H428" s="7" t="s">
        <v>2330</v>
      </c>
      <c r="I428" s="7" t="s">
        <v>2274</v>
      </c>
      <c r="J428" s="7" t="s">
        <v>3318</v>
      </c>
      <c r="K428" s="7">
        <v>401.14</v>
      </c>
      <c r="L428" s="7" t="s">
        <v>67</v>
      </c>
      <c r="M428" s="7" t="s">
        <v>68</v>
      </c>
      <c r="N428" s="7" t="s">
        <v>69</v>
      </c>
      <c r="O428" s="8">
        <v>41985.535960648151</v>
      </c>
      <c r="P428" s="8">
        <v>45272.535960648151</v>
      </c>
      <c r="Q428" s="7" t="s">
        <v>70</v>
      </c>
      <c r="R428" s="8">
        <v>45272</v>
      </c>
      <c r="S428" s="7" t="s">
        <v>71</v>
      </c>
      <c r="T428" s="7" t="s">
        <v>104</v>
      </c>
      <c r="U428" s="7" t="s">
        <v>73</v>
      </c>
      <c r="V428" s="7" t="s">
        <v>73</v>
      </c>
      <c r="W428" s="7" t="s">
        <v>74</v>
      </c>
      <c r="X428" s="7" t="s">
        <v>106</v>
      </c>
      <c r="Y428" s="7" t="s">
        <v>2276</v>
      </c>
      <c r="Z428" s="7" t="s">
        <v>3319</v>
      </c>
      <c r="AA428" s="7" t="s">
        <v>78</v>
      </c>
      <c r="AB428" s="8"/>
      <c r="AC428" s="8"/>
      <c r="AD428" s="7"/>
      <c r="AE428" s="7" t="s">
        <v>78</v>
      </c>
      <c r="AF428" s="7" t="s">
        <v>78</v>
      </c>
      <c r="AG428" s="8"/>
      <c r="AH428" s="7" t="s">
        <v>3320</v>
      </c>
      <c r="AI428" s="7" t="s">
        <v>78</v>
      </c>
      <c r="AJ428" s="7" t="b">
        <v>0</v>
      </c>
      <c r="AK428" s="7" t="s">
        <v>3321</v>
      </c>
      <c r="AL428" s="7" t="b">
        <v>0</v>
      </c>
      <c r="AM428" s="7" t="b">
        <v>0</v>
      </c>
      <c r="AN428" s="7" t="b">
        <v>0</v>
      </c>
      <c r="AO428" s="7" t="b">
        <v>0</v>
      </c>
      <c r="AP428" s="7" t="b">
        <v>0</v>
      </c>
      <c r="AQ428" s="7" t="s">
        <v>84</v>
      </c>
      <c r="AR428" s="7" t="b">
        <v>0</v>
      </c>
      <c r="AS428" s="7" t="s">
        <v>1700</v>
      </c>
      <c r="AT428" s="7" t="s">
        <v>78</v>
      </c>
      <c r="AU428" s="7" t="s">
        <v>78</v>
      </c>
      <c r="AV428" s="8">
        <v>41997</v>
      </c>
      <c r="AW428" s="7" t="s">
        <v>85</v>
      </c>
      <c r="AX428" s="7" t="s">
        <v>86</v>
      </c>
      <c r="AY428" s="7" t="s">
        <v>87</v>
      </c>
      <c r="AZ428" s="7" t="b">
        <v>0</v>
      </c>
      <c r="BA428" s="7">
        <v>0</v>
      </c>
      <c r="BB428" s="7">
        <v>0</v>
      </c>
      <c r="BC428" s="33"/>
      <c r="BD428" s="7">
        <v>0</v>
      </c>
      <c r="BE428" s="33"/>
      <c r="BF428" s="55">
        <v>0</v>
      </c>
      <c r="BG428" s="33">
        <v>0</v>
      </c>
      <c r="BH428" s="33">
        <v>401.14</v>
      </c>
      <c r="BI428" s="33">
        <v>401.14</v>
      </c>
      <c r="BJ428" s="33">
        <v>433.82</v>
      </c>
      <c r="BK428" s="30">
        <f t="shared" si="19"/>
        <v>0</v>
      </c>
      <c r="BL428" s="62">
        <f t="shared" si="20"/>
        <v>0</v>
      </c>
      <c r="BM428" s="33">
        <v>80.23</v>
      </c>
      <c r="BN428" s="9">
        <v>0</v>
      </c>
      <c r="BO428" s="7" t="s">
        <v>5047</v>
      </c>
      <c r="BP428" s="7" t="s">
        <v>5048</v>
      </c>
      <c r="BQ428" s="7" t="s">
        <v>4101</v>
      </c>
      <c r="BR428" s="7" t="s">
        <v>504</v>
      </c>
      <c r="BS428" s="7" t="s">
        <v>4223</v>
      </c>
      <c r="BT428" s="7" t="s">
        <v>5049</v>
      </c>
      <c r="BU428" s="7" t="s">
        <v>5050</v>
      </c>
      <c r="BV428" s="7" t="s">
        <v>5051</v>
      </c>
      <c r="BW428" s="7" t="s">
        <v>5052</v>
      </c>
      <c r="BX428" s="7" t="s">
        <v>4130</v>
      </c>
      <c r="BY428" s="7">
        <v>0</v>
      </c>
      <c r="BZ428" s="7">
        <v>0</v>
      </c>
      <c r="CA428" s="7">
        <v>0</v>
      </c>
      <c r="CB428" s="7">
        <v>0</v>
      </c>
      <c r="CC428" s="7">
        <v>0</v>
      </c>
      <c r="CD428" s="9">
        <v>0</v>
      </c>
    </row>
    <row r="429" spans="1:82" hidden="1" x14ac:dyDescent="0.25">
      <c r="A429" s="72" t="s">
        <v>2488</v>
      </c>
      <c r="B429" s="11" t="s">
        <v>234</v>
      </c>
      <c r="C429" s="11" t="s">
        <v>235</v>
      </c>
      <c r="D429" s="11" t="s">
        <v>773</v>
      </c>
      <c r="E429" s="11" t="s">
        <v>773</v>
      </c>
      <c r="F429" s="11" t="s">
        <v>64</v>
      </c>
      <c r="G429" s="11" t="s">
        <v>773</v>
      </c>
      <c r="H429" s="11" t="s">
        <v>2330</v>
      </c>
      <c r="I429" s="11" t="s">
        <v>237</v>
      </c>
      <c r="J429" s="11" t="s">
        <v>2485</v>
      </c>
      <c r="K429" s="11">
        <v>154.51</v>
      </c>
      <c r="L429" s="11" t="s">
        <v>67</v>
      </c>
      <c r="M429" s="11" t="s">
        <v>68</v>
      </c>
      <c r="N429" s="11" t="s">
        <v>69</v>
      </c>
      <c r="O429" s="12">
        <v>43245.557152777779</v>
      </c>
      <c r="P429" s="12">
        <v>45437.557152777779</v>
      </c>
      <c r="Q429" s="11" t="s">
        <v>70</v>
      </c>
      <c r="R429" s="12">
        <v>45437</v>
      </c>
      <c r="S429" s="11" t="s">
        <v>71</v>
      </c>
      <c r="T429" s="11" t="s">
        <v>104</v>
      </c>
      <c r="U429" s="11" t="s">
        <v>73</v>
      </c>
      <c r="V429" s="11" t="s">
        <v>73</v>
      </c>
      <c r="W429" s="11" t="s">
        <v>74</v>
      </c>
      <c r="X429" s="11" t="s">
        <v>75</v>
      </c>
      <c r="Y429" s="11" t="s">
        <v>1004</v>
      </c>
      <c r="Z429" s="11" t="s">
        <v>2489</v>
      </c>
      <c r="AA429" s="11" t="s">
        <v>78</v>
      </c>
      <c r="AB429" s="12"/>
      <c r="AC429" s="12"/>
      <c r="AD429" s="11"/>
      <c r="AE429" s="11" t="s">
        <v>78</v>
      </c>
      <c r="AF429" s="11" t="s">
        <v>78</v>
      </c>
      <c r="AG429" s="12"/>
      <c r="AH429" s="11" t="s">
        <v>78</v>
      </c>
      <c r="AI429" s="11" t="s">
        <v>78</v>
      </c>
      <c r="AJ429" s="11" t="b">
        <v>0</v>
      </c>
      <c r="AK429" s="11" t="s">
        <v>2490</v>
      </c>
      <c r="AL429" s="11" t="b">
        <v>0</v>
      </c>
      <c r="AM429" s="11" t="b">
        <v>0</v>
      </c>
      <c r="AN429" s="11" t="b">
        <v>0</v>
      </c>
      <c r="AO429" s="11" t="b">
        <v>0</v>
      </c>
      <c r="AP429" s="11" t="b">
        <v>0</v>
      </c>
      <c r="AQ429" s="11" t="s">
        <v>84</v>
      </c>
      <c r="AR429" s="11" t="b">
        <v>0</v>
      </c>
      <c r="AS429" s="11" t="s">
        <v>1700</v>
      </c>
      <c r="AT429" s="11" t="s">
        <v>78</v>
      </c>
      <c r="AU429" s="11" t="s">
        <v>78</v>
      </c>
      <c r="AV429" s="12">
        <v>43248</v>
      </c>
      <c r="AW429" s="11" t="s">
        <v>85</v>
      </c>
      <c r="AX429" s="11" t="s">
        <v>86</v>
      </c>
      <c r="AY429" s="11" t="s">
        <v>87</v>
      </c>
      <c r="AZ429" s="11" t="b">
        <v>0</v>
      </c>
      <c r="BA429" s="11">
        <v>0</v>
      </c>
      <c r="BB429" s="11">
        <v>0</v>
      </c>
      <c r="BC429" s="28"/>
      <c r="BD429" s="11">
        <v>0</v>
      </c>
      <c r="BE429" s="28"/>
      <c r="BF429" s="54">
        <v>0</v>
      </c>
      <c r="BG429" s="28">
        <v>0</v>
      </c>
      <c r="BH429" s="28">
        <v>154.51</v>
      </c>
      <c r="BI429" s="28">
        <v>154.51</v>
      </c>
      <c r="BJ429" s="28">
        <v>169.61</v>
      </c>
      <c r="BK429" s="30">
        <f t="shared" si="19"/>
        <v>0</v>
      </c>
      <c r="BL429" s="62">
        <f t="shared" si="20"/>
        <v>0</v>
      </c>
      <c r="BM429" s="28">
        <v>15.45</v>
      </c>
      <c r="BN429" s="13">
        <v>0</v>
      </c>
      <c r="BO429" s="11" t="s">
        <v>5047</v>
      </c>
      <c r="BP429" s="11" t="s">
        <v>5048</v>
      </c>
      <c r="BQ429" s="11" t="s">
        <v>4101</v>
      </c>
      <c r="BR429" s="11" t="s">
        <v>504</v>
      </c>
      <c r="BS429" s="11" t="s">
        <v>4223</v>
      </c>
      <c r="BT429" s="11" t="s">
        <v>5049</v>
      </c>
      <c r="BU429" s="11" t="s">
        <v>5050</v>
      </c>
      <c r="BV429" s="11" t="s">
        <v>5051</v>
      </c>
      <c r="BW429" s="11" t="s">
        <v>5052</v>
      </c>
      <c r="BX429" s="11" t="s">
        <v>4130</v>
      </c>
      <c r="BY429" s="11">
        <v>0</v>
      </c>
      <c r="BZ429" s="11">
        <v>0</v>
      </c>
      <c r="CA429" s="11">
        <v>0</v>
      </c>
      <c r="CB429" s="11">
        <v>0</v>
      </c>
      <c r="CC429" s="11">
        <v>0</v>
      </c>
      <c r="CD429" s="13">
        <v>0</v>
      </c>
    </row>
    <row r="430" spans="1:82" hidden="1" x14ac:dyDescent="0.25">
      <c r="A430" s="73" t="s">
        <v>1820</v>
      </c>
      <c r="B430" s="7" t="s">
        <v>1395</v>
      </c>
      <c r="C430" s="7" t="s">
        <v>1396</v>
      </c>
      <c r="D430" s="7" t="s">
        <v>773</v>
      </c>
      <c r="E430" s="7" t="s">
        <v>773</v>
      </c>
      <c r="F430" s="7" t="s">
        <v>64</v>
      </c>
      <c r="G430" s="7" t="s">
        <v>773</v>
      </c>
      <c r="H430" s="7" t="s">
        <v>281</v>
      </c>
      <c r="I430" s="7" t="s">
        <v>1397</v>
      </c>
      <c r="J430" s="7" t="s">
        <v>1406</v>
      </c>
      <c r="K430" s="7">
        <v>227.93</v>
      </c>
      <c r="L430" s="7" t="s">
        <v>67</v>
      </c>
      <c r="M430" s="7" t="s">
        <v>68</v>
      </c>
      <c r="N430" s="7" t="s">
        <v>69</v>
      </c>
      <c r="O430" s="8">
        <v>43749.361273148148</v>
      </c>
      <c r="P430" s="8">
        <v>45576.361273148148</v>
      </c>
      <c r="Q430" s="7" t="s">
        <v>70</v>
      </c>
      <c r="R430" s="8">
        <v>45576</v>
      </c>
      <c r="S430" s="7" t="s">
        <v>71</v>
      </c>
      <c r="T430" s="7" t="s">
        <v>104</v>
      </c>
      <c r="U430" s="7" t="s">
        <v>73</v>
      </c>
      <c r="V430" s="7" t="s">
        <v>73</v>
      </c>
      <c r="W430" s="7" t="s">
        <v>74</v>
      </c>
      <c r="X430" s="7" t="s">
        <v>106</v>
      </c>
      <c r="Y430" s="7" t="s">
        <v>1398</v>
      </c>
      <c r="Z430" s="7" t="s">
        <v>1708</v>
      </c>
      <c r="AA430" s="7" t="s">
        <v>1821</v>
      </c>
      <c r="AB430" s="8"/>
      <c r="AC430" s="8"/>
      <c r="AD430" s="7"/>
      <c r="AE430" s="7" t="s">
        <v>78</v>
      </c>
      <c r="AF430" s="7" t="s">
        <v>78</v>
      </c>
      <c r="AG430" s="8"/>
      <c r="AH430" s="7" t="s">
        <v>78</v>
      </c>
      <c r="AI430" s="7" t="s">
        <v>78</v>
      </c>
      <c r="AJ430" s="7" t="b">
        <v>0</v>
      </c>
      <c r="AK430" s="7" t="s">
        <v>1822</v>
      </c>
      <c r="AL430" s="7" t="b">
        <v>0</v>
      </c>
      <c r="AM430" s="7" t="b">
        <v>0</v>
      </c>
      <c r="AN430" s="7" t="b">
        <v>0</v>
      </c>
      <c r="AO430" s="7" t="b">
        <v>0</v>
      </c>
      <c r="AP430" s="7" t="b">
        <v>0</v>
      </c>
      <c r="AQ430" s="7" t="s">
        <v>84</v>
      </c>
      <c r="AR430" s="7" t="b">
        <v>0</v>
      </c>
      <c r="AS430" s="7" t="s">
        <v>317</v>
      </c>
      <c r="AT430" s="7" t="s">
        <v>78</v>
      </c>
      <c r="AU430" s="7" t="s">
        <v>78</v>
      </c>
      <c r="AV430" s="8">
        <v>43756</v>
      </c>
      <c r="AW430" s="7" t="s">
        <v>85</v>
      </c>
      <c r="AX430" s="7" t="s">
        <v>86</v>
      </c>
      <c r="AY430" s="7" t="s">
        <v>87</v>
      </c>
      <c r="AZ430" s="7" t="b">
        <v>0</v>
      </c>
      <c r="BA430" s="7">
        <v>1</v>
      </c>
      <c r="BB430" s="7">
        <v>1</v>
      </c>
      <c r="BC430" s="33">
        <v>405.45</v>
      </c>
      <c r="BD430" s="7">
        <v>0</v>
      </c>
      <c r="BE430" s="33"/>
      <c r="BF430" s="55">
        <v>0</v>
      </c>
      <c r="BG430" s="33">
        <v>0</v>
      </c>
      <c r="BH430" s="33">
        <v>227.93</v>
      </c>
      <c r="BI430" s="33">
        <v>227.93</v>
      </c>
      <c r="BJ430" s="33">
        <v>263.94</v>
      </c>
      <c r="BK430" s="30">
        <f t="shared" si="19"/>
        <v>0</v>
      </c>
      <c r="BL430" s="62">
        <f t="shared" si="20"/>
        <v>0</v>
      </c>
      <c r="BM430" s="33">
        <v>62.68</v>
      </c>
      <c r="BN430" s="9">
        <v>0</v>
      </c>
      <c r="BO430" s="11" t="s">
        <v>5047</v>
      </c>
      <c r="BP430" s="11" t="s">
        <v>5048</v>
      </c>
      <c r="BQ430" s="11" t="s">
        <v>4101</v>
      </c>
      <c r="BR430" s="11" t="s">
        <v>504</v>
      </c>
      <c r="BS430" s="11" t="s">
        <v>4223</v>
      </c>
      <c r="BT430" s="11" t="s">
        <v>5049</v>
      </c>
      <c r="BU430" s="11" t="s">
        <v>5050</v>
      </c>
      <c r="BV430" s="11" t="s">
        <v>5051</v>
      </c>
      <c r="BW430" s="11" t="s">
        <v>5052</v>
      </c>
      <c r="BX430" s="11" t="s">
        <v>4130</v>
      </c>
      <c r="BY430" s="11">
        <v>0</v>
      </c>
      <c r="BZ430" s="11">
        <v>0</v>
      </c>
      <c r="CA430" s="11">
        <v>0</v>
      </c>
      <c r="CB430" s="11">
        <v>0</v>
      </c>
      <c r="CC430" s="11">
        <v>0</v>
      </c>
      <c r="CD430" s="13">
        <v>0</v>
      </c>
    </row>
    <row r="431" spans="1:82" hidden="1" x14ac:dyDescent="0.25">
      <c r="A431" s="72" t="s">
        <v>1036</v>
      </c>
      <c r="B431" s="11" t="s">
        <v>234</v>
      </c>
      <c r="C431" s="11" t="s">
        <v>235</v>
      </c>
      <c r="D431" s="11" t="s">
        <v>773</v>
      </c>
      <c r="E431" s="11" t="s">
        <v>773</v>
      </c>
      <c r="F431" s="11" t="s">
        <v>64</v>
      </c>
      <c r="G431" s="11" t="s">
        <v>773</v>
      </c>
      <c r="H431" s="11" t="s">
        <v>281</v>
      </c>
      <c r="I431" s="11" t="s">
        <v>237</v>
      </c>
      <c r="J431" s="11" t="s">
        <v>1022</v>
      </c>
      <c r="K431" s="11">
        <v>167.62</v>
      </c>
      <c r="L431" s="11" t="s">
        <v>67</v>
      </c>
      <c r="M431" s="11" t="s">
        <v>68</v>
      </c>
      <c r="N431" s="11" t="s">
        <v>69</v>
      </c>
      <c r="O431" s="12">
        <v>44741.474432870367</v>
      </c>
      <c r="P431" s="12">
        <v>45472.474432870367</v>
      </c>
      <c r="Q431" s="11" t="s">
        <v>70</v>
      </c>
      <c r="R431" s="12">
        <v>45472</v>
      </c>
      <c r="S431" s="11" t="s">
        <v>71</v>
      </c>
      <c r="T431" s="11" t="s">
        <v>104</v>
      </c>
      <c r="U431" s="11" t="s">
        <v>73</v>
      </c>
      <c r="V431" s="11" t="s">
        <v>73</v>
      </c>
      <c r="W431" s="11" t="s">
        <v>74</v>
      </c>
      <c r="X431" s="11" t="s">
        <v>75</v>
      </c>
      <c r="Y431" s="11" t="s">
        <v>1037</v>
      </c>
      <c r="Z431" s="11" t="s">
        <v>1038</v>
      </c>
      <c r="AA431" s="11" t="s">
        <v>78</v>
      </c>
      <c r="AB431" s="12"/>
      <c r="AC431" s="12"/>
      <c r="AD431" s="11"/>
      <c r="AE431" s="11" t="s">
        <v>78</v>
      </c>
      <c r="AF431" s="11" t="s">
        <v>78</v>
      </c>
      <c r="AG431" s="12"/>
      <c r="AH431" s="11" t="s">
        <v>78</v>
      </c>
      <c r="AI431" s="11" t="s">
        <v>78</v>
      </c>
      <c r="AJ431" s="11" t="b">
        <v>0</v>
      </c>
      <c r="AK431" s="11" t="s">
        <v>1039</v>
      </c>
      <c r="AL431" s="11" t="b">
        <v>0</v>
      </c>
      <c r="AM431" s="11" t="b">
        <v>0</v>
      </c>
      <c r="AN431" s="11" t="b">
        <v>0</v>
      </c>
      <c r="AO431" s="11" t="b">
        <v>0</v>
      </c>
      <c r="AP431" s="11" t="b">
        <v>0</v>
      </c>
      <c r="AQ431" s="11" t="s">
        <v>84</v>
      </c>
      <c r="AR431" s="11" t="b">
        <v>0</v>
      </c>
      <c r="AS431" s="11" t="s">
        <v>710</v>
      </c>
      <c r="AT431" s="11" t="s">
        <v>78</v>
      </c>
      <c r="AU431" s="11" t="s">
        <v>78</v>
      </c>
      <c r="AV431" s="12">
        <v>44741</v>
      </c>
      <c r="AW431" s="11" t="s">
        <v>85</v>
      </c>
      <c r="AX431" s="11" t="s">
        <v>86</v>
      </c>
      <c r="AY431" s="11" t="s">
        <v>87</v>
      </c>
      <c r="AZ431" s="11" t="b">
        <v>0</v>
      </c>
      <c r="BA431" s="11">
        <v>0</v>
      </c>
      <c r="BB431" s="11">
        <v>0</v>
      </c>
      <c r="BC431" s="28"/>
      <c r="BD431" s="11">
        <v>0</v>
      </c>
      <c r="BE431" s="28"/>
      <c r="BF431" s="54">
        <v>0</v>
      </c>
      <c r="BG431" s="28">
        <v>0</v>
      </c>
      <c r="BH431" s="28">
        <v>167.62</v>
      </c>
      <c r="BI431" s="28">
        <v>167.62</v>
      </c>
      <c r="BJ431" s="28">
        <v>184.24</v>
      </c>
      <c r="BK431" s="30">
        <f t="shared" si="19"/>
        <v>0</v>
      </c>
      <c r="BL431" s="62">
        <f t="shared" si="20"/>
        <v>0</v>
      </c>
      <c r="BM431" s="28">
        <v>20.93</v>
      </c>
      <c r="BN431" s="13">
        <v>0</v>
      </c>
      <c r="BO431" s="7" t="s">
        <v>5047</v>
      </c>
      <c r="BP431" s="7" t="s">
        <v>5048</v>
      </c>
      <c r="BQ431" s="7" t="s">
        <v>4101</v>
      </c>
      <c r="BR431" s="7" t="s">
        <v>504</v>
      </c>
      <c r="BS431" s="7" t="s">
        <v>4223</v>
      </c>
      <c r="BT431" s="7" t="s">
        <v>5049</v>
      </c>
      <c r="BU431" s="7" t="s">
        <v>5050</v>
      </c>
      <c r="BV431" s="7" t="s">
        <v>5051</v>
      </c>
      <c r="BW431" s="7" t="s">
        <v>5052</v>
      </c>
      <c r="BX431" s="7" t="s">
        <v>4130</v>
      </c>
      <c r="BY431" s="7">
        <v>0</v>
      </c>
      <c r="BZ431" s="7">
        <v>0</v>
      </c>
      <c r="CA431" s="7">
        <v>0</v>
      </c>
      <c r="CB431" s="7">
        <v>0</v>
      </c>
      <c r="CC431" s="7">
        <v>0</v>
      </c>
      <c r="CD431" s="9">
        <v>0</v>
      </c>
    </row>
    <row r="432" spans="1:82" hidden="1" x14ac:dyDescent="0.25">
      <c r="A432" s="72" t="s">
        <v>772</v>
      </c>
      <c r="B432" s="11" t="s">
        <v>61</v>
      </c>
      <c r="C432" s="11" t="s">
        <v>62</v>
      </c>
      <c r="D432" s="11" t="s">
        <v>773</v>
      </c>
      <c r="E432" s="11" t="s">
        <v>773</v>
      </c>
      <c r="F432" s="11" t="s">
        <v>64</v>
      </c>
      <c r="G432" s="11" t="s">
        <v>773</v>
      </c>
      <c r="H432" s="11" t="s">
        <v>281</v>
      </c>
      <c r="I432" s="11" t="s">
        <v>66</v>
      </c>
      <c r="J432" s="11" t="s">
        <v>282</v>
      </c>
      <c r="K432" s="11">
        <v>428.9</v>
      </c>
      <c r="L432" s="11" t="s">
        <v>67</v>
      </c>
      <c r="M432" s="11" t="s">
        <v>68</v>
      </c>
      <c r="N432" s="11" t="s">
        <v>69</v>
      </c>
      <c r="O432" s="12">
        <v>44883.544803240744</v>
      </c>
      <c r="P432" s="12">
        <v>45248.544803240744</v>
      </c>
      <c r="Q432" s="11" t="s">
        <v>70</v>
      </c>
      <c r="R432" s="12">
        <v>45248</v>
      </c>
      <c r="S432" s="11" t="s">
        <v>71</v>
      </c>
      <c r="T432" s="11" t="s">
        <v>104</v>
      </c>
      <c r="U432" s="11" t="s">
        <v>73</v>
      </c>
      <c r="V432" s="11" t="s">
        <v>73</v>
      </c>
      <c r="W432" s="11" t="s">
        <v>74</v>
      </c>
      <c r="X432" s="11" t="s">
        <v>75</v>
      </c>
      <c r="Y432" s="11" t="s">
        <v>467</v>
      </c>
      <c r="Z432" s="11" t="s">
        <v>774</v>
      </c>
      <c r="AA432" s="11" t="s">
        <v>78</v>
      </c>
      <c r="AB432" s="12"/>
      <c r="AC432" s="12"/>
      <c r="AD432" s="11"/>
      <c r="AE432" s="11" t="s">
        <v>78</v>
      </c>
      <c r="AF432" s="11" t="s">
        <v>78</v>
      </c>
      <c r="AG432" s="12"/>
      <c r="AH432" s="11" t="s">
        <v>78</v>
      </c>
      <c r="AI432" s="11" t="s">
        <v>78</v>
      </c>
      <c r="AJ432" s="11" t="b">
        <v>0</v>
      </c>
      <c r="AK432" s="11" t="s">
        <v>775</v>
      </c>
      <c r="AL432" s="11" t="b">
        <v>0</v>
      </c>
      <c r="AM432" s="11" t="b">
        <v>0</v>
      </c>
      <c r="AN432" s="11" t="b">
        <v>0</v>
      </c>
      <c r="AO432" s="11" t="b">
        <v>0</v>
      </c>
      <c r="AP432" s="11" t="b">
        <v>0</v>
      </c>
      <c r="AQ432" s="11" t="s">
        <v>84</v>
      </c>
      <c r="AR432" s="11" t="b">
        <v>0</v>
      </c>
      <c r="AS432" s="11" t="s">
        <v>710</v>
      </c>
      <c r="AT432" s="11" t="s">
        <v>78</v>
      </c>
      <c r="AU432" s="11" t="s">
        <v>78</v>
      </c>
      <c r="AV432" s="12">
        <v>44889</v>
      </c>
      <c r="AW432" s="11" t="s">
        <v>85</v>
      </c>
      <c r="AX432" s="11" t="s">
        <v>86</v>
      </c>
      <c r="AY432" s="11" t="s">
        <v>87</v>
      </c>
      <c r="AZ432" s="11" t="b">
        <v>0</v>
      </c>
      <c r="BA432" s="11">
        <v>0</v>
      </c>
      <c r="BB432" s="11">
        <v>0</v>
      </c>
      <c r="BC432" s="28"/>
      <c r="BD432" s="11">
        <v>0</v>
      </c>
      <c r="BE432" s="28"/>
      <c r="BF432" s="54">
        <v>0</v>
      </c>
      <c r="BG432" s="28">
        <v>0</v>
      </c>
      <c r="BH432" s="28">
        <v>428.9</v>
      </c>
      <c r="BI432" s="28">
        <v>428.9</v>
      </c>
      <c r="BJ432" s="28">
        <v>470.61</v>
      </c>
      <c r="BK432" s="30">
        <f t="shared" si="19"/>
        <v>0</v>
      </c>
      <c r="BL432" s="62">
        <f t="shared" si="20"/>
        <v>0</v>
      </c>
      <c r="BM432" s="28">
        <v>85.78</v>
      </c>
      <c r="BN432" s="13">
        <v>0</v>
      </c>
      <c r="BO432" s="7" t="s">
        <v>5047</v>
      </c>
      <c r="BP432" s="7" t="s">
        <v>5048</v>
      </c>
      <c r="BQ432" s="7" t="s">
        <v>4101</v>
      </c>
      <c r="BR432" s="7" t="s">
        <v>504</v>
      </c>
      <c r="BS432" s="7" t="s">
        <v>4223</v>
      </c>
      <c r="BT432" s="7" t="s">
        <v>5049</v>
      </c>
      <c r="BU432" s="7" t="s">
        <v>5050</v>
      </c>
      <c r="BV432" s="7" t="s">
        <v>5051</v>
      </c>
      <c r="BW432" s="7" t="s">
        <v>5052</v>
      </c>
      <c r="BX432" s="7" t="s">
        <v>4130</v>
      </c>
      <c r="BY432" s="7">
        <v>0</v>
      </c>
      <c r="BZ432" s="7">
        <v>0</v>
      </c>
      <c r="CA432" s="7">
        <v>0</v>
      </c>
      <c r="CB432" s="7">
        <v>0</v>
      </c>
      <c r="CC432" s="7">
        <v>0</v>
      </c>
      <c r="CD432" s="9">
        <v>0</v>
      </c>
    </row>
    <row r="433" spans="1:82" hidden="1" x14ac:dyDescent="0.25">
      <c r="A433" s="73" t="s">
        <v>3537</v>
      </c>
      <c r="B433" s="7" t="s">
        <v>1395</v>
      </c>
      <c r="C433" s="7" t="s">
        <v>1396</v>
      </c>
      <c r="D433" s="7" t="s">
        <v>3538</v>
      </c>
      <c r="E433" s="7" t="s">
        <v>3538</v>
      </c>
      <c r="F433" s="7" t="s">
        <v>64</v>
      </c>
      <c r="G433" s="7"/>
      <c r="H433" s="7" t="s">
        <v>281</v>
      </c>
      <c r="I433" s="7" t="s">
        <v>1397</v>
      </c>
      <c r="J433" s="7" t="s">
        <v>1406</v>
      </c>
      <c r="K433" s="7">
        <v>298.7</v>
      </c>
      <c r="L433" s="7" t="s">
        <v>67</v>
      </c>
      <c r="M433" s="7" t="s">
        <v>68</v>
      </c>
      <c r="N433" s="7" t="s">
        <v>69</v>
      </c>
      <c r="O433" s="8">
        <v>45102</v>
      </c>
      <c r="P433" s="8">
        <v>45468.48233796296</v>
      </c>
      <c r="Q433" s="7" t="s">
        <v>70</v>
      </c>
      <c r="R433" s="8">
        <v>45468</v>
      </c>
      <c r="S433" s="7" t="s">
        <v>71</v>
      </c>
      <c r="T433" s="7" t="s">
        <v>104</v>
      </c>
      <c r="U433" s="7" t="s">
        <v>73</v>
      </c>
      <c r="V433" s="7" t="s">
        <v>73</v>
      </c>
      <c r="W433" s="7" t="s">
        <v>74</v>
      </c>
      <c r="X433" s="7" t="s">
        <v>106</v>
      </c>
      <c r="Y433" s="7" t="s">
        <v>1398</v>
      </c>
      <c r="Z433" s="7" t="s">
        <v>3539</v>
      </c>
      <c r="AA433" s="7" t="s">
        <v>3540</v>
      </c>
      <c r="AB433" s="8"/>
      <c r="AC433" s="8"/>
      <c r="AD433" s="7"/>
      <c r="AE433" s="7" t="s">
        <v>78</v>
      </c>
      <c r="AF433" s="7" t="s">
        <v>78</v>
      </c>
      <c r="AG433" s="8"/>
      <c r="AH433" s="7" t="s">
        <v>3541</v>
      </c>
      <c r="AI433" s="7" t="s">
        <v>78</v>
      </c>
      <c r="AJ433" s="7" t="b">
        <v>0</v>
      </c>
      <c r="AK433" s="7" t="s">
        <v>4089</v>
      </c>
      <c r="AL433" s="7" t="b">
        <v>0</v>
      </c>
      <c r="AM433" s="7" t="b">
        <v>0</v>
      </c>
      <c r="AN433" s="7" t="b">
        <v>0</v>
      </c>
      <c r="AO433" s="7" t="b">
        <v>0</v>
      </c>
      <c r="AP433" s="7" t="b">
        <v>0</v>
      </c>
      <c r="AQ433" s="7" t="s">
        <v>84</v>
      </c>
      <c r="AR433" s="7" t="b">
        <v>0</v>
      </c>
      <c r="AS433" s="7" t="s">
        <v>1167</v>
      </c>
      <c r="AT433" s="7" t="s">
        <v>78</v>
      </c>
      <c r="AU433" s="7" t="s">
        <v>78</v>
      </c>
      <c r="AV433" s="8">
        <v>45132</v>
      </c>
      <c r="AW433" s="7" t="s">
        <v>85</v>
      </c>
      <c r="AX433" s="7" t="s">
        <v>86</v>
      </c>
      <c r="AY433" s="7" t="s">
        <v>87</v>
      </c>
      <c r="AZ433" s="7" t="b">
        <v>0</v>
      </c>
      <c r="BA433" s="7">
        <v>0</v>
      </c>
      <c r="BB433" s="7">
        <v>0</v>
      </c>
      <c r="BC433" s="33"/>
      <c r="BD433" s="7">
        <v>0</v>
      </c>
      <c r="BE433" s="33"/>
      <c r="BF433" s="55">
        <v>0</v>
      </c>
      <c r="BG433" s="33">
        <v>0</v>
      </c>
      <c r="BH433" s="33">
        <v>298.7</v>
      </c>
      <c r="BI433" s="33">
        <v>298.7</v>
      </c>
      <c r="BJ433" s="33">
        <v>348.68</v>
      </c>
      <c r="BK433" s="30">
        <f t="shared" si="19"/>
        <v>0</v>
      </c>
      <c r="BL433" s="62">
        <f t="shared" si="20"/>
        <v>0</v>
      </c>
      <c r="BM433" s="33">
        <v>98.58</v>
      </c>
      <c r="BN433" s="9">
        <v>0</v>
      </c>
      <c r="BO433" s="11" t="s">
        <v>6952</v>
      </c>
      <c r="BP433" s="11" t="s">
        <v>6953</v>
      </c>
      <c r="BQ433" s="11" t="s">
        <v>4101</v>
      </c>
      <c r="BR433" s="11" t="s">
        <v>6954</v>
      </c>
      <c r="BS433" s="11" t="s">
        <v>6189</v>
      </c>
      <c r="BT433" s="11" t="s">
        <v>4718</v>
      </c>
      <c r="BU433" s="11" t="s">
        <v>78</v>
      </c>
      <c r="BV433" s="11" t="s">
        <v>78</v>
      </c>
      <c r="BW433" s="11" t="s">
        <v>6955</v>
      </c>
      <c r="BX433" s="11" t="s">
        <v>78</v>
      </c>
      <c r="BY433" s="11">
        <v>0</v>
      </c>
      <c r="BZ433" s="11">
        <v>0</v>
      </c>
      <c r="CA433" s="11">
        <v>0</v>
      </c>
      <c r="CB433" s="11">
        <v>0</v>
      </c>
      <c r="CC433" s="11">
        <v>0</v>
      </c>
      <c r="CD433" s="13">
        <v>0</v>
      </c>
    </row>
    <row r="434" spans="1:82" hidden="1" x14ac:dyDescent="0.25">
      <c r="A434" s="72" t="s">
        <v>1940</v>
      </c>
      <c r="B434" s="11" t="s">
        <v>1395</v>
      </c>
      <c r="C434" s="11" t="s">
        <v>1396</v>
      </c>
      <c r="D434" s="11" t="s">
        <v>1941</v>
      </c>
      <c r="E434" s="11" t="s">
        <v>1941</v>
      </c>
      <c r="F434" s="11" t="s">
        <v>64</v>
      </c>
      <c r="G434" s="11" t="s">
        <v>1941</v>
      </c>
      <c r="H434" s="11" t="s">
        <v>281</v>
      </c>
      <c r="I434" s="11" t="s">
        <v>1397</v>
      </c>
      <c r="J434" s="11" t="s">
        <v>1406</v>
      </c>
      <c r="K434" s="11">
        <v>208.86</v>
      </c>
      <c r="L434" s="11" t="s">
        <v>67</v>
      </c>
      <c r="M434" s="11" t="s">
        <v>68</v>
      </c>
      <c r="N434" s="11" t="s">
        <v>69</v>
      </c>
      <c r="O434" s="12">
        <v>44751</v>
      </c>
      <c r="P434" s="12">
        <v>45482.561053240737</v>
      </c>
      <c r="Q434" s="11" t="s">
        <v>70</v>
      </c>
      <c r="R434" s="12">
        <v>45482</v>
      </c>
      <c r="S434" s="11" t="s">
        <v>71</v>
      </c>
      <c r="T434" s="11" t="s">
        <v>104</v>
      </c>
      <c r="U434" s="11" t="s">
        <v>73</v>
      </c>
      <c r="V434" s="11" t="s">
        <v>73</v>
      </c>
      <c r="W434" s="11" t="s">
        <v>74</v>
      </c>
      <c r="X434" s="11" t="s">
        <v>106</v>
      </c>
      <c r="Y434" s="11" t="s">
        <v>1485</v>
      </c>
      <c r="Z434" s="11" t="s">
        <v>1942</v>
      </c>
      <c r="AA434" s="11" t="s">
        <v>1943</v>
      </c>
      <c r="AB434" s="12"/>
      <c r="AC434" s="12"/>
      <c r="AD434" s="11"/>
      <c r="AE434" s="11" t="s">
        <v>78</v>
      </c>
      <c r="AF434" s="11" t="s">
        <v>78</v>
      </c>
      <c r="AG434" s="12"/>
      <c r="AH434" s="11" t="s">
        <v>1944</v>
      </c>
      <c r="AI434" s="11" t="s">
        <v>78</v>
      </c>
      <c r="AJ434" s="11" t="b">
        <v>0</v>
      </c>
      <c r="AK434" s="11" t="s">
        <v>1945</v>
      </c>
      <c r="AL434" s="11" t="b">
        <v>0</v>
      </c>
      <c r="AM434" s="11" t="b">
        <v>0</v>
      </c>
      <c r="AN434" s="11" t="b">
        <v>0</v>
      </c>
      <c r="AO434" s="11" t="b">
        <v>0</v>
      </c>
      <c r="AP434" s="11" t="b">
        <v>0</v>
      </c>
      <c r="AQ434" s="11" t="s">
        <v>84</v>
      </c>
      <c r="AR434" s="11" t="b">
        <v>0</v>
      </c>
      <c r="AS434" s="11" t="s">
        <v>317</v>
      </c>
      <c r="AT434" s="11" t="s">
        <v>78</v>
      </c>
      <c r="AU434" s="11" t="s">
        <v>78</v>
      </c>
      <c r="AV434" s="12">
        <v>44759</v>
      </c>
      <c r="AW434" s="11" t="s">
        <v>85</v>
      </c>
      <c r="AX434" s="11" t="s">
        <v>86</v>
      </c>
      <c r="AY434" s="11" t="s">
        <v>87</v>
      </c>
      <c r="AZ434" s="11" t="b">
        <v>0</v>
      </c>
      <c r="BA434" s="11">
        <v>0</v>
      </c>
      <c r="BB434" s="11">
        <v>0</v>
      </c>
      <c r="BC434" s="28"/>
      <c r="BD434" s="11">
        <v>0</v>
      </c>
      <c r="BE434" s="28"/>
      <c r="BF434" s="54">
        <v>0</v>
      </c>
      <c r="BG434" s="28">
        <v>0</v>
      </c>
      <c r="BH434" s="28">
        <v>208.86</v>
      </c>
      <c r="BI434" s="28">
        <v>208.86</v>
      </c>
      <c r="BJ434" s="28">
        <v>236.82</v>
      </c>
      <c r="BK434" s="30">
        <f t="shared" si="19"/>
        <v>0</v>
      </c>
      <c r="BL434" s="62">
        <f t="shared" si="20"/>
        <v>0</v>
      </c>
      <c r="BM434" s="28">
        <v>57.42</v>
      </c>
      <c r="BN434" s="13">
        <v>0</v>
      </c>
      <c r="BO434" s="11" t="s">
        <v>6592</v>
      </c>
      <c r="BP434" s="11" t="s">
        <v>6593</v>
      </c>
      <c r="BQ434" s="11" t="s">
        <v>4101</v>
      </c>
      <c r="BR434" s="11" t="s">
        <v>504</v>
      </c>
      <c r="BS434" s="11" t="s">
        <v>4187</v>
      </c>
      <c r="BT434" s="11" t="s">
        <v>4110</v>
      </c>
      <c r="BU434" s="11" t="s">
        <v>6594</v>
      </c>
      <c r="BV434" s="11" t="s">
        <v>6595</v>
      </c>
      <c r="BW434" s="11" t="s">
        <v>6596</v>
      </c>
      <c r="BX434" s="11" t="s">
        <v>4265</v>
      </c>
      <c r="BY434" s="11">
        <v>0</v>
      </c>
      <c r="BZ434" s="11">
        <v>0</v>
      </c>
      <c r="CA434" s="11">
        <v>0</v>
      </c>
      <c r="CB434" s="11">
        <v>0</v>
      </c>
      <c r="CC434" s="11">
        <v>0</v>
      </c>
      <c r="CD434" s="13">
        <v>0</v>
      </c>
    </row>
    <row r="435" spans="1:82" hidden="1" x14ac:dyDescent="0.25">
      <c r="A435" s="73" t="s">
        <v>3160</v>
      </c>
      <c r="B435" s="7" t="s">
        <v>1395</v>
      </c>
      <c r="C435" s="7" t="s">
        <v>1396</v>
      </c>
      <c r="D435" s="7" t="s">
        <v>1941</v>
      </c>
      <c r="E435" s="7" t="s">
        <v>1941</v>
      </c>
      <c r="F435" s="7" t="s">
        <v>64</v>
      </c>
      <c r="G435" s="7" t="s">
        <v>1941</v>
      </c>
      <c r="H435" s="7" t="s">
        <v>2330</v>
      </c>
      <c r="I435" s="7" t="s">
        <v>1397</v>
      </c>
      <c r="J435" s="7" t="s">
        <v>2691</v>
      </c>
      <c r="K435" s="7">
        <v>178.13</v>
      </c>
      <c r="L435" s="7" t="s">
        <v>67</v>
      </c>
      <c r="M435" s="7" t="s">
        <v>68</v>
      </c>
      <c r="N435" s="7" t="s">
        <v>69</v>
      </c>
      <c r="O435" s="8">
        <v>45101</v>
      </c>
      <c r="P435" s="8">
        <v>45467.519363425927</v>
      </c>
      <c r="Q435" s="7" t="s">
        <v>70</v>
      </c>
      <c r="R435" s="8">
        <v>45467</v>
      </c>
      <c r="S435" s="7" t="s">
        <v>71</v>
      </c>
      <c r="T435" s="7" t="s">
        <v>104</v>
      </c>
      <c r="U435" s="7" t="s">
        <v>73</v>
      </c>
      <c r="V435" s="7" t="s">
        <v>73</v>
      </c>
      <c r="W435" s="7" t="s">
        <v>74</v>
      </c>
      <c r="X435" s="7" t="s">
        <v>106</v>
      </c>
      <c r="Y435" s="7" t="s">
        <v>1398</v>
      </c>
      <c r="Z435" s="7" t="s">
        <v>3161</v>
      </c>
      <c r="AA435" s="7" t="s">
        <v>78</v>
      </c>
      <c r="AB435" s="8"/>
      <c r="AC435" s="8"/>
      <c r="AD435" s="7"/>
      <c r="AE435" s="7" t="s">
        <v>78</v>
      </c>
      <c r="AF435" s="7" t="s">
        <v>78</v>
      </c>
      <c r="AG435" s="8"/>
      <c r="AH435" s="7" t="s">
        <v>3162</v>
      </c>
      <c r="AI435" s="7" t="s">
        <v>78</v>
      </c>
      <c r="AJ435" s="7" t="b">
        <v>0</v>
      </c>
      <c r="AK435" s="7" t="s">
        <v>3163</v>
      </c>
      <c r="AL435" s="7" t="b">
        <v>0</v>
      </c>
      <c r="AM435" s="7" t="b">
        <v>0</v>
      </c>
      <c r="AN435" s="7" t="b">
        <v>0</v>
      </c>
      <c r="AO435" s="7" t="b">
        <v>0</v>
      </c>
      <c r="AP435" s="7" t="b">
        <v>0</v>
      </c>
      <c r="AQ435" s="7" t="s">
        <v>84</v>
      </c>
      <c r="AR435" s="7" t="b">
        <v>0</v>
      </c>
      <c r="AS435" s="7" t="s">
        <v>1700</v>
      </c>
      <c r="AT435" s="7" t="s">
        <v>78</v>
      </c>
      <c r="AU435" s="7" t="s">
        <v>78</v>
      </c>
      <c r="AV435" s="8">
        <v>45110</v>
      </c>
      <c r="AW435" s="7" t="s">
        <v>85</v>
      </c>
      <c r="AX435" s="7" t="s">
        <v>86</v>
      </c>
      <c r="AY435" s="7" t="s">
        <v>87</v>
      </c>
      <c r="AZ435" s="7" t="b">
        <v>0</v>
      </c>
      <c r="BA435" s="7">
        <v>0</v>
      </c>
      <c r="BB435" s="7">
        <v>0</v>
      </c>
      <c r="BC435" s="33"/>
      <c r="BD435" s="7">
        <v>0</v>
      </c>
      <c r="BE435" s="33"/>
      <c r="BF435" s="55">
        <v>0</v>
      </c>
      <c r="BG435" s="33">
        <v>0</v>
      </c>
      <c r="BH435" s="33">
        <v>178.13</v>
      </c>
      <c r="BI435" s="33">
        <v>178.13</v>
      </c>
      <c r="BJ435" s="33">
        <v>203.21</v>
      </c>
      <c r="BK435" s="30">
        <f t="shared" si="19"/>
        <v>0</v>
      </c>
      <c r="BL435" s="62">
        <f t="shared" si="20"/>
        <v>0</v>
      </c>
      <c r="BM435" s="33">
        <v>44.53</v>
      </c>
      <c r="BN435" s="9">
        <v>0</v>
      </c>
      <c r="BO435" s="11" t="s">
        <v>6592</v>
      </c>
      <c r="BP435" s="11" t="s">
        <v>6593</v>
      </c>
      <c r="BQ435" s="11" t="s">
        <v>4101</v>
      </c>
      <c r="BR435" s="11" t="s">
        <v>504</v>
      </c>
      <c r="BS435" s="11" t="s">
        <v>4187</v>
      </c>
      <c r="BT435" s="11" t="s">
        <v>4110</v>
      </c>
      <c r="BU435" s="11" t="s">
        <v>6594</v>
      </c>
      <c r="BV435" s="11" t="s">
        <v>6595</v>
      </c>
      <c r="BW435" s="11" t="s">
        <v>6596</v>
      </c>
      <c r="BX435" s="11" t="s">
        <v>4265</v>
      </c>
      <c r="BY435" s="11">
        <v>0</v>
      </c>
      <c r="BZ435" s="11">
        <v>0</v>
      </c>
      <c r="CA435" s="11">
        <v>0</v>
      </c>
      <c r="CB435" s="11">
        <v>0</v>
      </c>
      <c r="CC435" s="11">
        <v>0</v>
      </c>
      <c r="CD435" s="13">
        <v>0</v>
      </c>
    </row>
    <row r="436" spans="1:82" hidden="1" x14ac:dyDescent="0.25">
      <c r="A436" s="73" t="s">
        <v>1971</v>
      </c>
      <c r="B436" s="7" t="s">
        <v>1395</v>
      </c>
      <c r="C436" s="7" t="s">
        <v>1396</v>
      </c>
      <c r="D436" s="7" t="s">
        <v>1972</v>
      </c>
      <c r="E436" s="7" t="s">
        <v>1973</v>
      </c>
      <c r="F436" s="7" t="s">
        <v>64</v>
      </c>
      <c r="G436" s="7" t="s">
        <v>1973</v>
      </c>
      <c r="H436" s="7" t="s">
        <v>281</v>
      </c>
      <c r="I436" s="7" t="s">
        <v>1397</v>
      </c>
      <c r="J436" s="7" t="s">
        <v>1406</v>
      </c>
      <c r="K436" s="7">
        <v>236.47</v>
      </c>
      <c r="L436" s="7" t="s">
        <v>67</v>
      </c>
      <c r="M436" s="7" t="s">
        <v>68</v>
      </c>
      <c r="N436" s="7" t="s">
        <v>160</v>
      </c>
      <c r="O436" s="8">
        <v>44851.637141203704</v>
      </c>
      <c r="P436" s="8">
        <v>45582.637141203704</v>
      </c>
      <c r="Q436" s="7" t="s">
        <v>70</v>
      </c>
      <c r="R436" s="8">
        <v>45582</v>
      </c>
      <c r="S436" s="7" t="s">
        <v>71</v>
      </c>
      <c r="T436" s="7" t="s">
        <v>104</v>
      </c>
      <c r="U436" s="7" t="s">
        <v>73</v>
      </c>
      <c r="V436" s="7" t="s">
        <v>73</v>
      </c>
      <c r="W436" s="7" t="s">
        <v>74</v>
      </c>
      <c r="X436" s="7" t="s">
        <v>106</v>
      </c>
      <c r="Y436" s="7" t="s">
        <v>1398</v>
      </c>
      <c r="Z436" s="7" t="s">
        <v>1974</v>
      </c>
      <c r="AA436" s="7" t="s">
        <v>1975</v>
      </c>
      <c r="AB436" s="8"/>
      <c r="AC436" s="8"/>
      <c r="AD436" s="7"/>
      <c r="AE436" s="7" t="s">
        <v>78</v>
      </c>
      <c r="AF436" s="7" t="s">
        <v>78</v>
      </c>
      <c r="AG436" s="8"/>
      <c r="AH436" s="7" t="s">
        <v>78</v>
      </c>
      <c r="AI436" s="7" t="s">
        <v>78</v>
      </c>
      <c r="AJ436" s="7" t="b">
        <v>0</v>
      </c>
      <c r="AK436" s="7" t="s">
        <v>1976</v>
      </c>
      <c r="AL436" s="7" t="b">
        <v>0</v>
      </c>
      <c r="AM436" s="7" t="b">
        <v>0</v>
      </c>
      <c r="AN436" s="7" t="b">
        <v>0</v>
      </c>
      <c r="AO436" s="7" t="b">
        <v>0</v>
      </c>
      <c r="AP436" s="7" t="b">
        <v>0</v>
      </c>
      <c r="AQ436" s="7" t="s">
        <v>84</v>
      </c>
      <c r="AR436" s="7" t="b">
        <v>0</v>
      </c>
      <c r="AS436" s="7" t="s">
        <v>710</v>
      </c>
      <c r="AT436" s="7" t="s">
        <v>78</v>
      </c>
      <c r="AU436" s="7" t="s">
        <v>78</v>
      </c>
      <c r="AV436" s="8">
        <v>44851</v>
      </c>
      <c r="AW436" s="7" t="s">
        <v>85</v>
      </c>
      <c r="AX436" s="7" t="s">
        <v>86</v>
      </c>
      <c r="AY436" s="7" t="s">
        <v>87</v>
      </c>
      <c r="AZ436" s="7" t="b">
        <v>0</v>
      </c>
      <c r="BA436" s="7">
        <v>0</v>
      </c>
      <c r="BB436" s="7">
        <v>0</v>
      </c>
      <c r="BC436" s="33"/>
      <c r="BD436" s="7">
        <v>0</v>
      </c>
      <c r="BE436" s="33"/>
      <c r="BF436" s="55">
        <v>0</v>
      </c>
      <c r="BG436" s="33">
        <v>0</v>
      </c>
      <c r="BH436" s="33">
        <v>236.47</v>
      </c>
      <c r="BI436" s="33">
        <v>236.47</v>
      </c>
      <c r="BJ436" s="33">
        <v>270.45999999999998</v>
      </c>
      <c r="BK436" s="30">
        <f t="shared" si="19"/>
        <v>0</v>
      </c>
      <c r="BL436" s="62">
        <f t="shared" si="20"/>
        <v>0</v>
      </c>
      <c r="BM436" s="33">
        <v>78.040000000000006</v>
      </c>
      <c r="BN436" s="9">
        <v>0</v>
      </c>
      <c r="BO436" s="7" t="s">
        <v>6668</v>
      </c>
      <c r="BP436" s="7" t="s">
        <v>6669</v>
      </c>
      <c r="BQ436" s="7" t="s">
        <v>4316</v>
      </c>
      <c r="BR436" s="7" t="s">
        <v>6670</v>
      </c>
      <c r="BS436" s="7" t="s">
        <v>6671</v>
      </c>
      <c r="BT436" s="7" t="s">
        <v>4110</v>
      </c>
      <c r="BU436" s="7" t="s">
        <v>6672</v>
      </c>
      <c r="BV436" s="7" t="s">
        <v>6673</v>
      </c>
      <c r="BW436" s="7" t="s">
        <v>6674</v>
      </c>
      <c r="BX436" s="7" t="s">
        <v>4570</v>
      </c>
      <c r="BY436" s="7">
        <v>0</v>
      </c>
      <c r="BZ436" s="7">
        <v>0</v>
      </c>
      <c r="CA436" s="7">
        <v>0</v>
      </c>
      <c r="CB436" s="7">
        <v>0</v>
      </c>
      <c r="CC436" s="7">
        <v>0</v>
      </c>
      <c r="CD436" s="9">
        <v>0</v>
      </c>
    </row>
    <row r="437" spans="1:82" hidden="1" x14ac:dyDescent="0.25">
      <c r="A437" s="73" t="s">
        <v>729</v>
      </c>
      <c r="B437" s="7" t="s">
        <v>61</v>
      </c>
      <c r="C437" s="7" t="s">
        <v>62</v>
      </c>
      <c r="D437" s="7" t="s">
        <v>730</v>
      </c>
      <c r="E437" s="7" t="s">
        <v>730</v>
      </c>
      <c r="F437" s="7" t="s">
        <v>64</v>
      </c>
      <c r="G437" s="7" t="s">
        <v>730</v>
      </c>
      <c r="H437" s="7" t="s">
        <v>281</v>
      </c>
      <c r="I437" s="7" t="s">
        <v>66</v>
      </c>
      <c r="J437" s="7" t="s">
        <v>282</v>
      </c>
      <c r="K437" s="7">
        <v>356.04</v>
      </c>
      <c r="L437" s="7" t="s">
        <v>67</v>
      </c>
      <c r="M437" s="7" t="s">
        <v>68</v>
      </c>
      <c r="N437" s="7" t="s">
        <v>69</v>
      </c>
      <c r="O437" s="8">
        <v>44836.352407407408</v>
      </c>
      <c r="P437" s="8">
        <v>45567.546458333331</v>
      </c>
      <c r="Q437" s="7" t="s">
        <v>70</v>
      </c>
      <c r="R437" s="8">
        <v>45567</v>
      </c>
      <c r="S437" s="7" t="s">
        <v>71</v>
      </c>
      <c r="T437" s="7" t="s">
        <v>104</v>
      </c>
      <c r="U437" s="7" t="s">
        <v>73</v>
      </c>
      <c r="V437" s="7" t="s">
        <v>73</v>
      </c>
      <c r="W437" s="7" t="s">
        <v>287</v>
      </c>
      <c r="X437" s="7" t="s">
        <v>75</v>
      </c>
      <c r="Y437" s="7" t="s">
        <v>122</v>
      </c>
      <c r="Z437" s="7" t="s">
        <v>731</v>
      </c>
      <c r="AA437" s="7" t="s">
        <v>78</v>
      </c>
      <c r="AB437" s="8"/>
      <c r="AC437" s="8"/>
      <c r="AD437" s="7"/>
      <c r="AE437" s="7" t="s">
        <v>78</v>
      </c>
      <c r="AF437" s="7" t="s">
        <v>78</v>
      </c>
      <c r="AG437" s="8"/>
      <c r="AH437" s="7" t="s">
        <v>732</v>
      </c>
      <c r="AI437" s="7" t="s">
        <v>78</v>
      </c>
      <c r="AJ437" s="7" t="b">
        <v>0</v>
      </c>
      <c r="AK437" s="7" t="s">
        <v>733</v>
      </c>
      <c r="AL437" s="7" t="b">
        <v>0</v>
      </c>
      <c r="AM437" s="7" t="b">
        <v>0</v>
      </c>
      <c r="AN437" s="7" t="b">
        <v>0</v>
      </c>
      <c r="AO437" s="7" t="b">
        <v>0</v>
      </c>
      <c r="AP437" s="7" t="b">
        <v>0</v>
      </c>
      <c r="AQ437" s="7" t="s">
        <v>84</v>
      </c>
      <c r="AR437" s="7" t="b">
        <v>0</v>
      </c>
      <c r="AS437" s="7" t="s">
        <v>734</v>
      </c>
      <c r="AT437" s="7" t="s">
        <v>78</v>
      </c>
      <c r="AU437" s="7" t="s">
        <v>78</v>
      </c>
      <c r="AV437" s="8">
        <v>44832</v>
      </c>
      <c r="AW437" s="7" t="s">
        <v>85</v>
      </c>
      <c r="AX437" s="7" t="s">
        <v>86</v>
      </c>
      <c r="AY437" s="7" t="s">
        <v>87</v>
      </c>
      <c r="AZ437" s="7" t="b">
        <v>0</v>
      </c>
      <c r="BA437" s="7">
        <v>1</v>
      </c>
      <c r="BB437" s="7">
        <v>1</v>
      </c>
      <c r="BC437" s="33">
        <v>907</v>
      </c>
      <c r="BD437" s="7">
        <v>1</v>
      </c>
      <c r="BE437" s="33">
        <v>907</v>
      </c>
      <c r="BF437" s="55">
        <v>1</v>
      </c>
      <c r="BG437" s="33">
        <v>907</v>
      </c>
      <c r="BH437" s="33">
        <v>356.04</v>
      </c>
      <c r="BI437" s="33">
        <v>353.3</v>
      </c>
      <c r="BJ437" s="33">
        <v>388.32</v>
      </c>
      <c r="BK437" s="30">
        <f t="shared" si="19"/>
        <v>2.7400000000000091</v>
      </c>
      <c r="BL437" s="62">
        <f t="shared" si="20"/>
        <v>7.6957645208403803E-3</v>
      </c>
      <c r="BM437" s="33">
        <v>70.66</v>
      </c>
      <c r="BN437" s="9">
        <v>0</v>
      </c>
      <c r="BO437" s="11" t="s">
        <v>6644</v>
      </c>
      <c r="BP437" s="11" t="s">
        <v>6645</v>
      </c>
      <c r="BQ437" s="11" t="s">
        <v>4393</v>
      </c>
      <c r="BR437" s="11" t="s">
        <v>6646</v>
      </c>
      <c r="BS437" s="11" t="s">
        <v>6647</v>
      </c>
      <c r="BT437" s="11" t="s">
        <v>4110</v>
      </c>
      <c r="BU437" s="11" t="s">
        <v>6648</v>
      </c>
      <c r="BV437" s="11" t="s">
        <v>6649</v>
      </c>
      <c r="BW437" s="11" t="s">
        <v>6650</v>
      </c>
      <c r="BX437" s="11" t="s">
        <v>4585</v>
      </c>
      <c r="BY437" s="11">
        <v>0</v>
      </c>
      <c r="BZ437" s="11">
        <v>0</v>
      </c>
      <c r="CA437" s="11">
        <v>0</v>
      </c>
      <c r="CB437" s="11">
        <v>1</v>
      </c>
      <c r="CC437" s="11">
        <v>0</v>
      </c>
      <c r="CD437" s="13">
        <v>0</v>
      </c>
    </row>
    <row r="438" spans="1:82" hidden="1" x14ac:dyDescent="0.25">
      <c r="A438" s="73" t="s">
        <v>2214</v>
      </c>
      <c r="B438" s="7" t="s">
        <v>2188</v>
      </c>
      <c r="C438" s="7" t="s">
        <v>2189</v>
      </c>
      <c r="D438" s="7" t="s">
        <v>2215</v>
      </c>
      <c r="E438" s="7" t="s">
        <v>2215</v>
      </c>
      <c r="F438" s="7" t="s">
        <v>64</v>
      </c>
      <c r="G438" s="7"/>
      <c r="H438" s="7" t="s">
        <v>281</v>
      </c>
      <c r="I438" s="7" t="s">
        <v>2191</v>
      </c>
      <c r="J438" s="7" t="s">
        <v>2197</v>
      </c>
      <c r="K438" s="7">
        <v>20</v>
      </c>
      <c r="L438" s="7" t="s">
        <v>67</v>
      </c>
      <c r="M438" s="7" t="s">
        <v>68</v>
      </c>
      <c r="N438" s="7" t="s">
        <v>69</v>
      </c>
      <c r="O438" s="8">
        <v>44858.607083333336</v>
      </c>
      <c r="P438" s="8">
        <v>45589.519976851851</v>
      </c>
      <c r="Q438" s="7" t="s">
        <v>70</v>
      </c>
      <c r="R438" s="8">
        <v>45589</v>
      </c>
      <c r="S438" s="7" t="s">
        <v>71</v>
      </c>
      <c r="T438" s="7" t="s">
        <v>104</v>
      </c>
      <c r="U438" s="7" t="s">
        <v>73</v>
      </c>
      <c r="V438" s="7" t="s">
        <v>73</v>
      </c>
      <c r="W438" s="7" t="s">
        <v>105</v>
      </c>
      <c r="X438" s="7" t="s">
        <v>106</v>
      </c>
      <c r="Y438" s="7" t="s">
        <v>2192</v>
      </c>
      <c r="Z438" s="7" t="s">
        <v>2216</v>
      </c>
      <c r="AA438" s="7" t="s">
        <v>78</v>
      </c>
      <c r="AB438" s="8"/>
      <c r="AC438" s="8"/>
      <c r="AD438" s="7"/>
      <c r="AE438" s="7" t="s">
        <v>78</v>
      </c>
      <c r="AF438" s="7" t="s">
        <v>78</v>
      </c>
      <c r="AG438" s="8"/>
      <c r="AH438" s="7" t="s">
        <v>2217</v>
      </c>
      <c r="AI438" s="7" t="s">
        <v>78</v>
      </c>
      <c r="AJ438" s="7" t="b">
        <v>0</v>
      </c>
      <c r="AK438" s="7" t="s">
        <v>2218</v>
      </c>
      <c r="AL438" s="7" t="b">
        <v>0</v>
      </c>
      <c r="AM438" s="7" t="b">
        <v>0</v>
      </c>
      <c r="AN438" s="7" t="b">
        <v>0</v>
      </c>
      <c r="AO438" s="7" t="b">
        <v>0</v>
      </c>
      <c r="AP438" s="7" t="b">
        <v>0</v>
      </c>
      <c r="AQ438" s="7" t="s">
        <v>84</v>
      </c>
      <c r="AR438" s="7" t="b">
        <v>0</v>
      </c>
      <c r="AS438" s="7" t="s">
        <v>710</v>
      </c>
      <c r="AT438" s="7" t="s">
        <v>78</v>
      </c>
      <c r="AU438" s="7" t="s">
        <v>78</v>
      </c>
      <c r="AV438" s="8">
        <v>44869</v>
      </c>
      <c r="AW438" s="7" t="s">
        <v>85</v>
      </c>
      <c r="AX438" s="7" t="s">
        <v>86</v>
      </c>
      <c r="AY438" s="7" t="s">
        <v>87</v>
      </c>
      <c r="AZ438" s="7" t="b">
        <v>0</v>
      </c>
      <c r="BA438" s="7">
        <v>0</v>
      </c>
      <c r="BB438" s="7">
        <v>0</v>
      </c>
      <c r="BC438" s="33"/>
      <c r="BD438" s="7">
        <v>0</v>
      </c>
      <c r="BE438" s="33"/>
      <c r="BF438" s="55">
        <v>0</v>
      </c>
      <c r="BG438" s="33">
        <v>0</v>
      </c>
      <c r="BH438" s="33">
        <v>20</v>
      </c>
      <c r="BI438" s="33">
        <v>20</v>
      </c>
      <c r="BJ438" s="33">
        <v>21.63</v>
      </c>
      <c r="BK438" s="30">
        <f t="shared" si="19"/>
        <v>0</v>
      </c>
      <c r="BL438" s="62">
        <f t="shared" si="20"/>
        <v>0</v>
      </c>
      <c r="BM438" s="33">
        <v>4.5999999999999996</v>
      </c>
      <c r="BN438" s="9">
        <v>0</v>
      </c>
      <c r="BO438" s="7" t="s">
        <v>6677</v>
      </c>
      <c r="BP438" s="7" t="s">
        <v>6678</v>
      </c>
      <c r="BQ438" s="7" t="s">
        <v>4101</v>
      </c>
      <c r="BR438" s="7" t="s">
        <v>6679</v>
      </c>
      <c r="BS438" s="7" t="s">
        <v>6680</v>
      </c>
      <c r="BT438" s="7" t="s">
        <v>6449</v>
      </c>
      <c r="BU438" s="7" t="s">
        <v>6681</v>
      </c>
      <c r="BV438" s="7" t="s">
        <v>6682</v>
      </c>
      <c r="BW438" s="7" t="s">
        <v>6683</v>
      </c>
      <c r="BX438" s="7" t="s">
        <v>4585</v>
      </c>
      <c r="BY438" s="7">
        <v>0</v>
      </c>
      <c r="BZ438" s="7">
        <v>0</v>
      </c>
      <c r="CA438" s="7">
        <v>0</v>
      </c>
      <c r="CB438" s="7">
        <v>0</v>
      </c>
      <c r="CC438" s="7">
        <v>0</v>
      </c>
      <c r="CD438" s="9">
        <v>0</v>
      </c>
    </row>
    <row r="439" spans="1:82" hidden="1" x14ac:dyDescent="0.25">
      <c r="A439" s="73" t="s">
        <v>410</v>
      </c>
      <c r="B439" s="7" t="s">
        <v>61</v>
      </c>
      <c r="C439" s="7" t="s">
        <v>62</v>
      </c>
      <c r="D439" s="7" t="s">
        <v>411</v>
      </c>
      <c r="E439" s="7" t="s">
        <v>411</v>
      </c>
      <c r="F439" s="7" t="s">
        <v>64</v>
      </c>
      <c r="G439" s="7" t="s">
        <v>411</v>
      </c>
      <c r="H439" s="7" t="s">
        <v>281</v>
      </c>
      <c r="I439" s="7" t="s">
        <v>66</v>
      </c>
      <c r="J439" s="7" t="s">
        <v>282</v>
      </c>
      <c r="K439" s="7">
        <v>352.24</v>
      </c>
      <c r="L439" s="7" t="s">
        <v>67</v>
      </c>
      <c r="M439" s="7" t="s">
        <v>68</v>
      </c>
      <c r="N439" s="7" t="s">
        <v>69</v>
      </c>
      <c r="O439" s="8">
        <v>43054.534097222226</v>
      </c>
      <c r="P439" s="8">
        <v>45245.487361111111</v>
      </c>
      <c r="Q439" s="7" t="s">
        <v>70</v>
      </c>
      <c r="R439" s="8">
        <v>45245</v>
      </c>
      <c r="S439" s="7" t="s">
        <v>71</v>
      </c>
      <c r="T439" s="7" t="s">
        <v>104</v>
      </c>
      <c r="U439" s="7" t="s">
        <v>73</v>
      </c>
      <c r="V439" s="7" t="s">
        <v>73</v>
      </c>
      <c r="W439" s="7" t="s">
        <v>287</v>
      </c>
      <c r="X439" s="7" t="s">
        <v>75</v>
      </c>
      <c r="Y439" s="7" t="s">
        <v>76</v>
      </c>
      <c r="Z439" s="7" t="s">
        <v>412</v>
      </c>
      <c r="AA439" s="7" t="s">
        <v>78</v>
      </c>
      <c r="AB439" s="8"/>
      <c r="AC439" s="8"/>
      <c r="AD439" s="7"/>
      <c r="AE439" s="7" t="s">
        <v>78</v>
      </c>
      <c r="AF439" s="7" t="s">
        <v>78</v>
      </c>
      <c r="AG439" s="8"/>
      <c r="AH439" s="7" t="s">
        <v>413</v>
      </c>
      <c r="AI439" s="7" t="s">
        <v>78</v>
      </c>
      <c r="AJ439" s="7" t="b">
        <v>0</v>
      </c>
      <c r="AK439" s="7" t="s">
        <v>414</v>
      </c>
      <c r="AL439" s="7" t="b">
        <v>0</v>
      </c>
      <c r="AM439" s="7" t="b">
        <v>0</v>
      </c>
      <c r="AN439" s="7" t="b">
        <v>0</v>
      </c>
      <c r="AO439" s="7" t="b">
        <v>0</v>
      </c>
      <c r="AP439" s="7" t="b">
        <v>0</v>
      </c>
      <c r="AQ439" s="7" t="s">
        <v>84</v>
      </c>
      <c r="AR439" s="7" t="b">
        <v>0</v>
      </c>
      <c r="AS439" s="7" t="s">
        <v>317</v>
      </c>
      <c r="AT439" s="7" t="s">
        <v>78</v>
      </c>
      <c r="AU439" s="7" t="s">
        <v>78</v>
      </c>
      <c r="AV439" s="8">
        <v>43041</v>
      </c>
      <c r="AW439" s="7" t="s">
        <v>85</v>
      </c>
      <c r="AX439" s="7" t="s">
        <v>86</v>
      </c>
      <c r="AY439" s="7" t="s">
        <v>87</v>
      </c>
      <c r="AZ439" s="7" t="b">
        <v>0</v>
      </c>
      <c r="BA439" s="7">
        <v>1</v>
      </c>
      <c r="BB439" s="7">
        <v>1</v>
      </c>
      <c r="BC439" s="33">
        <v>150</v>
      </c>
      <c r="BD439" s="7">
        <v>0</v>
      </c>
      <c r="BE439" s="33"/>
      <c r="BF439" s="55">
        <v>0</v>
      </c>
      <c r="BG439" s="33">
        <v>0</v>
      </c>
      <c r="BH439" s="33">
        <v>352.24</v>
      </c>
      <c r="BI439" s="33">
        <v>352.24</v>
      </c>
      <c r="BJ439" s="33">
        <v>386.56</v>
      </c>
      <c r="BK439" s="30">
        <f t="shared" si="19"/>
        <v>0</v>
      </c>
      <c r="BL439" s="62">
        <f t="shared" si="20"/>
        <v>0</v>
      </c>
      <c r="BM439" s="33">
        <v>51.08</v>
      </c>
      <c r="BN439" s="9">
        <v>0</v>
      </c>
      <c r="BO439" s="11" t="s">
        <v>5603</v>
      </c>
      <c r="BP439" s="11" t="s">
        <v>5604</v>
      </c>
      <c r="BQ439" s="11" t="s">
        <v>4101</v>
      </c>
      <c r="BR439" s="11" t="s">
        <v>504</v>
      </c>
      <c r="BS439" s="11" t="s">
        <v>4177</v>
      </c>
      <c r="BT439" s="11" t="s">
        <v>4110</v>
      </c>
      <c r="BU439" s="11" t="s">
        <v>5605</v>
      </c>
      <c r="BV439" s="11" t="s">
        <v>5606</v>
      </c>
      <c r="BW439" s="11" t="s">
        <v>5607</v>
      </c>
      <c r="BX439" s="11" t="s">
        <v>4200</v>
      </c>
      <c r="BY439" s="11">
        <v>0</v>
      </c>
      <c r="BZ439" s="11">
        <v>0</v>
      </c>
      <c r="CA439" s="11">
        <v>0</v>
      </c>
      <c r="CB439" s="11">
        <v>0</v>
      </c>
      <c r="CC439" s="11">
        <v>0</v>
      </c>
      <c r="CD439" s="13">
        <v>0</v>
      </c>
    </row>
    <row r="440" spans="1:82" hidden="1" x14ac:dyDescent="0.25">
      <c r="A440" s="72" t="s">
        <v>2089</v>
      </c>
      <c r="B440" s="11" t="s">
        <v>259</v>
      </c>
      <c r="C440" s="11" t="s">
        <v>260</v>
      </c>
      <c r="D440" s="11" t="s">
        <v>2090</v>
      </c>
      <c r="E440" s="11" t="s">
        <v>2090</v>
      </c>
      <c r="F440" s="11" t="s">
        <v>168</v>
      </c>
      <c r="G440" s="11" t="s">
        <v>2090</v>
      </c>
      <c r="H440" s="11" t="s">
        <v>281</v>
      </c>
      <c r="I440" s="11" t="s">
        <v>262</v>
      </c>
      <c r="J440" s="11" t="s">
        <v>2091</v>
      </c>
      <c r="K440" s="11">
        <v>2216.0500000000002</v>
      </c>
      <c r="L440" s="11" t="s">
        <v>67</v>
      </c>
      <c r="M440" s="11" t="s">
        <v>68</v>
      </c>
      <c r="N440" s="11" t="s">
        <v>160</v>
      </c>
      <c r="O440" s="12">
        <v>41901.589837962965</v>
      </c>
      <c r="P440" s="12">
        <v>45554.589837962965</v>
      </c>
      <c r="Q440" s="11" t="s">
        <v>70</v>
      </c>
      <c r="R440" s="12">
        <v>45554</v>
      </c>
      <c r="S440" s="11" t="s">
        <v>71</v>
      </c>
      <c r="T440" s="11" t="s">
        <v>104</v>
      </c>
      <c r="U440" s="11" t="s">
        <v>73</v>
      </c>
      <c r="V440" s="11" t="s">
        <v>73</v>
      </c>
      <c r="W440" s="11" t="s">
        <v>105</v>
      </c>
      <c r="X440" s="11" t="s">
        <v>264</v>
      </c>
      <c r="Y440" s="11" t="s">
        <v>2092</v>
      </c>
      <c r="Z440" s="11" t="s">
        <v>2093</v>
      </c>
      <c r="AA440" s="11" t="s">
        <v>2094</v>
      </c>
      <c r="AB440" s="12"/>
      <c r="AC440" s="12"/>
      <c r="AD440" s="11"/>
      <c r="AE440" s="11" t="s">
        <v>78</v>
      </c>
      <c r="AF440" s="11" t="s">
        <v>78</v>
      </c>
      <c r="AG440" s="12"/>
      <c r="AH440" s="11" t="s">
        <v>78</v>
      </c>
      <c r="AI440" s="11" t="s">
        <v>78</v>
      </c>
      <c r="AJ440" s="11" t="b">
        <v>0</v>
      </c>
      <c r="AK440" s="11" t="s">
        <v>2095</v>
      </c>
      <c r="AL440" s="11" t="b">
        <v>1</v>
      </c>
      <c r="AM440" s="11" t="b">
        <v>0</v>
      </c>
      <c r="AN440" s="11" t="b">
        <v>0</v>
      </c>
      <c r="AO440" s="11" t="b">
        <v>0</v>
      </c>
      <c r="AP440" s="11" t="b">
        <v>0</v>
      </c>
      <c r="AQ440" s="11" t="s">
        <v>84</v>
      </c>
      <c r="AR440" s="11" t="b">
        <v>0</v>
      </c>
      <c r="AS440" s="11" t="s">
        <v>317</v>
      </c>
      <c r="AT440" s="11" t="s">
        <v>78</v>
      </c>
      <c r="AU440" s="11" t="s">
        <v>78</v>
      </c>
      <c r="AV440" s="12">
        <v>41921</v>
      </c>
      <c r="AW440" s="11" t="s">
        <v>85</v>
      </c>
      <c r="AX440" s="11" t="s">
        <v>86</v>
      </c>
      <c r="AY440" s="11" t="s">
        <v>87</v>
      </c>
      <c r="AZ440" s="11" t="b">
        <v>0</v>
      </c>
      <c r="BA440" s="11">
        <v>3</v>
      </c>
      <c r="BB440" s="11">
        <v>3</v>
      </c>
      <c r="BC440" s="28">
        <v>29313.03</v>
      </c>
      <c r="BD440" s="11">
        <v>0</v>
      </c>
      <c r="BE440" s="28"/>
      <c r="BF440" s="54">
        <v>0</v>
      </c>
      <c r="BG440" s="28">
        <v>0</v>
      </c>
      <c r="BH440" s="28">
        <v>2216.0500000000002</v>
      </c>
      <c r="BI440" s="28">
        <v>1969.87</v>
      </c>
      <c r="BJ440" s="28">
        <v>2492.5500000000002</v>
      </c>
      <c r="BK440" s="30">
        <f t="shared" si="19"/>
        <v>246.18000000000029</v>
      </c>
      <c r="BL440" s="62">
        <f t="shared" si="20"/>
        <v>0.11108955122853738</v>
      </c>
      <c r="BM440" s="28">
        <v>443.22</v>
      </c>
      <c r="BN440" s="13">
        <v>0</v>
      </c>
      <c r="BO440" s="11" t="s">
        <v>4965</v>
      </c>
      <c r="BP440" s="11" t="s">
        <v>4966</v>
      </c>
      <c r="BQ440" s="11" t="s">
        <v>4101</v>
      </c>
      <c r="BR440" s="11" t="s">
        <v>504</v>
      </c>
      <c r="BS440" s="11" t="s">
        <v>4367</v>
      </c>
      <c r="BT440" s="11" t="s">
        <v>4967</v>
      </c>
      <c r="BU440" s="11" t="s">
        <v>4968</v>
      </c>
      <c r="BV440" s="11" t="s">
        <v>4969</v>
      </c>
      <c r="BW440" s="11" t="s">
        <v>4970</v>
      </c>
      <c r="BX440" s="11" t="s">
        <v>4123</v>
      </c>
      <c r="BY440" s="11">
        <v>0</v>
      </c>
      <c r="BZ440" s="11">
        <v>0</v>
      </c>
      <c r="CA440" s="11">
        <v>0</v>
      </c>
      <c r="CB440" s="11">
        <v>1</v>
      </c>
      <c r="CC440" s="11">
        <v>0</v>
      </c>
      <c r="CD440" s="13">
        <v>0</v>
      </c>
    </row>
    <row r="441" spans="1:82" hidden="1" x14ac:dyDescent="0.25">
      <c r="A441" s="72" t="s">
        <v>2525</v>
      </c>
      <c r="B441" s="11" t="s">
        <v>1066</v>
      </c>
      <c r="C441" s="11" t="s">
        <v>1067</v>
      </c>
      <c r="D441" s="11" t="s">
        <v>2090</v>
      </c>
      <c r="E441" s="11" t="s">
        <v>2090</v>
      </c>
      <c r="F441" s="11" t="s">
        <v>168</v>
      </c>
      <c r="G441" s="11" t="s">
        <v>2090</v>
      </c>
      <c r="H441" s="11" t="s">
        <v>2330</v>
      </c>
      <c r="I441" s="11" t="s">
        <v>1069</v>
      </c>
      <c r="J441" s="11" t="s">
        <v>2526</v>
      </c>
      <c r="K441" s="11">
        <v>104.52</v>
      </c>
      <c r="L441" s="11" t="s">
        <v>67</v>
      </c>
      <c r="M441" s="11" t="s">
        <v>68</v>
      </c>
      <c r="N441" s="11" t="s">
        <v>160</v>
      </c>
      <c r="O441" s="12">
        <v>41901.600370370368</v>
      </c>
      <c r="P441" s="12">
        <v>45554.600370370368</v>
      </c>
      <c r="Q441" s="11" t="s">
        <v>70</v>
      </c>
      <c r="R441" s="12">
        <v>45554</v>
      </c>
      <c r="S441" s="11" t="s">
        <v>71</v>
      </c>
      <c r="T441" s="11" t="s">
        <v>104</v>
      </c>
      <c r="U441" s="11" t="s">
        <v>73</v>
      </c>
      <c r="V441" s="11" t="s">
        <v>73</v>
      </c>
      <c r="W441" s="11" t="s">
        <v>105</v>
      </c>
      <c r="X441" s="11" t="s">
        <v>75</v>
      </c>
      <c r="Y441" s="11" t="s">
        <v>2092</v>
      </c>
      <c r="Z441" s="11" t="s">
        <v>2527</v>
      </c>
      <c r="AA441" s="11" t="s">
        <v>78</v>
      </c>
      <c r="AB441" s="12"/>
      <c r="AC441" s="12"/>
      <c r="AD441" s="11"/>
      <c r="AE441" s="11" t="s">
        <v>78</v>
      </c>
      <c r="AF441" s="11" t="s">
        <v>78</v>
      </c>
      <c r="AG441" s="12"/>
      <c r="AH441" s="11" t="s">
        <v>78</v>
      </c>
      <c r="AI441" s="11" t="s">
        <v>78</v>
      </c>
      <c r="AJ441" s="11" t="b">
        <v>0</v>
      </c>
      <c r="AK441" s="11" t="s">
        <v>2528</v>
      </c>
      <c r="AL441" s="11" t="b">
        <v>0</v>
      </c>
      <c r="AM441" s="11" t="b">
        <v>0</v>
      </c>
      <c r="AN441" s="11" t="b">
        <v>0</v>
      </c>
      <c r="AO441" s="11" t="b">
        <v>0</v>
      </c>
      <c r="AP441" s="11" t="b">
        <v>0</v>
      </c>
      <c r="AQ441" s="11" t="s">
        <v>84</v>
      </c>
      <c r="AR441" s="11" t="b">
        <v>0</v>
      </c>
      <c r="AS441" s="11" t="s">
        <v>1700</v>
      </c>
      <c r="AT441" s="11" t="s">
        <v>78</v>
      </c>
      <c r="AU441" s="11" t="s">
        <v>78</v>
      </c>
      <c r="AV441" s="12">
        <v>41912</v>
      </c>
      <c r="AW441" s="11" t="s">
        <v>85</v>
      </c>
      <c r="AX441" s="11" t="s">
        <v>86</v>
      </c>
      <c r="AY441" s="11" t="s">
        <v>87</v>
      </c>
      <c r="AZ441" s="11" t="b">
        <v>0</v>
      </c>
      <c r="BA441" s="11">
        <v>0</v>
      </c>
      <c r="BB441" s="11">
        <v>0</v>
      </c>
      <c r="BC441" s="28"/>
      <c r="BD441" s="11">
        <v>0</v>
      </c>
      <c r="BE441" s="28"/>
      <c r="BF441" s="54">
        <v>0</v>
      </c>
      <c r="BG441" s="28">
        <v>0</v>
      </c>
      <c r="BH441" s="28">
        <v>104.52</v>
      </c>
      <c r="BI441" s="28">
        <v>96.78</v>
      </c>
      <c r="BJ441" s="28">
        <v>116.46</v>
      </c>
      <c r="BK441" s="30">
        <f t="shared" si="19"/>
        <v>7.7399999999999949</v>
      </c>
      <c r="BL441" s="62">
        <f t="shared" si="20"/>
        <v>7.4052812858782957E-2</v>
      </c>
      <c r="BM441" s="28">
        <v>9.68</v>
      </c>
      <c r="BN441" s="13">
        <v>0</v>
      </c>
      <c r="BO441" s="7" t="s">
        <v>4965</v>
      </c>
      <c r="BP441" s="7" t="s">
        <v>4966</v>
      </c>
      <c r="BQ441" s="7" t="s">
        <v>4101</v>
      </c>
      <c r="BR441" s="7" t="s">
        <v>504</v>
      </c>
      <c r="BS441" s="7" t="s">
        <v>4367</v>
      </c>
      <c r="BT441" s="7" t="s">
        <v>4967</v>
      </c>
      <c r="BU441" s="7" t="s">
        <v>4968</v>
      </c>
      <c r="BV441" s="7" t="s">
        <v>4969</v>
      </c>
      <c r="BW441" s="7" t="s">
        <v>4970</v>
      </c>
      <c r="BX441" s="7" t="s">
        <v>4123</v>
      </c>
      <c r="BY441" s="7">
        <v>0</v>
      </c>
      <c r="BZ441" s="7">
        <v>0</v>
      </c>
      <c r="CA441" s="7">
        <v>0</v>
      </c>
      <c r="CB441" s="7">
        <v>0</v>
      </c>
      <c r="CC441" s="7">
        <v>0</v>
      </c>
      <c r="CD441" s="9">
        <v>0</v>
      </c>
    </row>
    <row r="442" spans="1:82" hidden="1" x14ac:dyDescent="0.25">
      <c r="A442" s="72" t="s">
        <v>2598</v>
      </c>
      <c r="B442" s="11" t="s">
        <v>2591</v>
      </c>
      <c r="C442" s="11" t="s">
        <v>2592</v>
      </c>
      <c r="D442" s="11" t="s">
        <v>2090</v>
      </c>
      <c r="E442" s="11" t="s">
        <v>2090</v>
      </c>
      <c r="F442" s="11" t="s">
        <v>168</v>
      </c>
      <c r="G442" s="11" t="s">
        <v>2090</v>
      </c>
      <c r="H442" s="11" t="s">
        <v>2330</v>
      </c>
      <c r="I442" s="11" t="s">
        <v>2594</v>
      </c>
      <c r="J442" s="11" t="s">
        <v>2599</v>
      </c>
      <c r="K442" s="11">
        <v>299.60000000000002</v>
      </c>
      <c r="L442" s="11" t="s">
        <v>67</v>
      </c>
      <c r="M442" s="11" t="s">
        <v>68</v>
      </c>
      <c r="N442" s="11" t="s">
        <v>160</v>
      </c>
      <c r="O442" s="12">
        <v>42191.776574074072</v>
      </c>
      <c r="P442" s="12">
        <v>45479.776574074072</v>
      </c>
      <c r="Q442" s="11" t="s">
        <v>70</v>
      </c>
      <c r="R442" s="12">
        <v>45479</v>
      </c>
      <c r="S442" s="11" t="s">
        <v>71</v>
      </c>
      <c r="T442" s="11" t="s">
        <v>104</v>
      </c>
      <c r="U442" s="11" t="s">
        <v>73</v>
      </c>
      <c r="V442" s="11" t="s">
        <v>73</v>
      </c>
      <c r="W442" s="11" t="s">
        <v>74</v>
      </c>
      <c r="X442" s="11" t="s">
        <v>264</v>
      </c>
      <c r="Y442" s="11" t="s">
        <v>2600</v>
      </c>
      <c r="Z442" s="11" t="s">
        <v>2601</v>
      </c>
      <c r="AA442" s="11" t="s">
        <v>78</v>
      </c>
      <c r="AB442" s="12"/>
      <c r="AC442" s="12"/>
      <c r="AD442" s="11"/>
      <c r="AE442" s="11" t="s">
        <v>78</v>
      </c>
      <c r="AF442" s="11" t="s">
        <v>78</v>
      </c>
      <c r="AG442" s="12"/>
      <c r="AH442" s="11" t="s">
        <v>78</v>
      </c>
      <c r="AI442" s="11" t="s">
        <v>78</v>
      </c>
      <c r="AJ442" s="11" t="b">
        <v>0</v>
      </c>
      <c r="AK442" s="11" t="s">
        <v>2602</v>
      </c>
      <c r="AL442" s="11" t="b">
        <v>0</v>
      </c>
      <c r="AM442" s="11" t="b">
        <v>0</v>
      </c>
      <c r="AN442" s="11" t="b">
        <v>0</v>
      </c>
      <c r="AO442" s="11" t="b">
        <v>0</v>
      </c>
      <c r="AP442" s="11" t="b">
        <v>0</v>
      </c>
      <c r="AQ442" s="11" t="s">
        <v>84</v>
      </c>
      <c r="AR442" s="11" t="b">
        <v>0</v>
      </c>
      <c r="AS442" s="11" t="s">
        <v>1700</v>
      </c>
      <c r="AT442" s="11" t="s">
        <v>78</v>
      </c>
      <c r="AU442" s="11" t="s">
        <v>78</v>
      </c>
      <c r="AV442" s="12">
        <v>42213</v>
      </c>
      <c r="AW442" s="11" t="s">
        <v>85</v>
      </c>
      <c r="AX442" s="11" t="s">
        <v>86</v>
      </c>
      <c r="AY442" s="11" t="s">
        <v>87</v>
      </c>
      <c r="AZ442" s="11" t="b">
        <v>0</v>
      </c>
      <c r="BA442" s="11">
        <v>0</v>
      </c>
      <c r="BB442" s="11">
        <v>0</v>
      </c>
      <c r="BC442" s="28"/>
      <c r="BD442" s="11">
        <v>0</v>
      </c>
      <c r="BE442" s="28"/>
      <c r="BF442" s="54">
        <v>0</v>
      </c>
      <c r="BG442" s="28">
        <v>0</v>
      </c>
      <c r="BH442" s="28">
        <v>299.60000000000002</v>
      </c>
      <c r="BI442" s="28">
        <v>316.13</v>
      </c>
      <c r="BJ442" s="28">
        <v>341.89</v>
      </c>
      <c r="BK442" s="30">
        <f t="shared" si="19"/>
        <v>-16.529999999999973</v>
      </c>
      <c r="BL442" s="62">
        <f t="shared" si="20"/>
        <v>-5.5173564753003911E-2</v>
      </c>
      <c r="BM442" s="28">
        <v>63.23</v>
      </c>
      <c r="BN442" s="13">
        <v>0</v>
      </c>
      <c r="BO442" s="7" t="s">
        <v>4965</v>
      </c>
      <c r="BP442" s="7" t="s">
        <v>4966</v>
      </c>
      <c r="BQ442" s="7" t="s">
        <v>4101</v>
      </c>
      <c r="BR442" s="7" t="s">
        <v>504</v>
      </c>
      <c r="BS442" s="7" t="s">
        <v>4367</v>
      </c>
      <c r="BT442" s="7" t="s">
        <v>4967</v>
      </c>
      <c r="BU442" s="7" t="s">
        <v>4968</v>
      </c>
      <c r="BV442" s="7" t="s">
        <v>4969</v>
      </c>
      <c r="BW442" s="7" t="s">
        <v>4970</v>
      </c>
      <c r="BX442" s="7" t="s">
        <v>4123</v>
      </c>
      <c r="BY442" s="7">
        <v>0</v>
      </c>
      <c r="BZ442" s="7">
        <v>0</v>
      </c>
      <c r="CA442" s="7">
        <v>0</v>
      </c>
      <c r="CB442" s="7">
        <v>0</v>
      </c>
      <c r="CC442" s="7">
        <v>0</v>
      </c>
      <c r="CD442" s="9">
        <v>0</v>
      </c>
    </row>
    <row r="443" spans="1:82" hidden="1" x14ac:dyDescent="0.25">
      <c r="A443" s="73" t="s">
        <v>2529</v>
      </c>
      <c r="B443" s="7" t="s">
        <v>1066</v>
      </c>
      <c r="C443" s="7" t="s">
        <v>1067</v>
      </c>
      <c r="D443" s="7" t="s">
        <v>2090</v>
      </c>
      <c r="E443" s="7" t="s">
        <v>2090</v>
      </c>
      <c r="F443" s="7" t="s">
        <v>168</v>
      </c>
      <c r="G443" s="7" t="s">
        <v>2090</v>
      </c>
      <c r="H443" s="7" t="s">
        <v>2330</v>
      </c>
      <c r="I443" s="7" t="s">
        <v>1069</v>
      </c>
      <c r="J443" s="7" t="s">
        <v>2526</v>
      </c>
      <c r="K443" s="7">
        <v>105.37</v>
      </c>
      <c r="L443" s="7" t="s">
        <v>67</v>
      </c>
      <c r="M443" s="7" t="s">
        <v>68</v>
      </c>
      <c r="N443" s="7" t="s">
        <v>160</v>
      </c>
      <c r="O443" s="8">
        <v>42285.49863425926</v>
      </c>
      <c r="P443" s="8">
        <v>45573.49863425926</v>
      </c>
      <c r="Q443" s="7" t="s">
        <v>70</v>
      </c>
      <c r="R443" s="8">
        <v>45573</v>
      </c>
      <c r="S443" s="7" t="s">
        <v>71</v>
      </c>
      <c r="T443" s="7" t="s">
        <v>104</v>
      </c>
      <c r="U443" s="7" t="s">
        <v>73</v>
      </c>
      <c r="V443" s="7" t="s">
        <v>73</v>
      </c>
      <c r="W443" s="7" t="s">
        <v>105</v>
      </c>
      <c r="X443" s="7" t="s">
        <v>75</v>
      </c>
      <c r="Y443" s="7" t="s">
        <v>2092</v>
      </c>
      <c r="Z443" s="7" t="s">
        <v>2530</v>
      </c>
      <c r="AA443" s="7" t="s">
        <v>78</v>
      </c>
      <c r="AB443" s="8"/>
      <c r="AC443" s="8"/>
      <c r="AD443" s="7"/>
      <c r="AE443" s="7" t="s">
        <v>78</v>
      </c>
      <c r="AF443" s="7" t="s">
        <v>78</v>
      </c>
      <c r="AG443" s="8"/>
      <c r="AH443" s="7" t="s">
        <v>78</v>
      </c>
      <c r="AI443" s="7" t="s">
        <v>78</v>
      </c>
      <c r="AJ443" s="7" t="b">
        <v>0</v>
      </c>
      <c r="AK443" s="7" t="s">
        <v>2531</v>
      </c>
      <c r="AL443" s="7" t="b">
        <v>0</v>
      </c>
      <c r="AM443" s="7" t="b">
        <v>0</v>
      </c>
      <c r="AN443" s="7" t="b">
        <v>0</v>
      </c>
      <c r="AO443" s="7" t="b">
        <v>0</v>
      </c>
      <c r="AP443" s="7" t="b">
        <v>0</v>
      </c>
      <c r="AQ443" s="7" t="s">
        <v>84</v>
      </c>
      <c r="AR443" s="7" t="b">
        <v>0</v>
      </c>
      <c r="AS443" s="7" t="s">
        <v>1700</v>
      </c>
      <c r="AT443" s="7" t="s">
        <v>78</v>
      </c>
      <c r="AU443" s="7" t="s">
        <v>78</v>
      </c>
      <c r="AV443" s="8">
        <v>42290</v>
      </c>
      <c r="AW443" s="7" t="s">
        <v>85</v>
      </c>
      <c r="AX443" s="7" t="s">
        <v>86</v>
      </c>
      <c r="AY443" s="7" t="s">
        <v>87</v>
      </c>
      <c r="AZ443" s="7" t="b">
        <v>0</v>
      </c>
      <c r="BA443" s="7">
        <v>0</v>
      </c>
      <c r="BB443" s="7">
        <v>0</v>
      </c>
      <c r="BC443" s="33"/>
      <c r="BD443" s="7">
        <v>0</v>
      </c>
      <c r="BE443" s="33"/>
      <c r="BF443" s="55">
        <v>0</v>
      </c>
      <c r="BG443" s="33">
        <v>0</v>
      </c>
      <c r="BH443" s="33">
        <v>105.37</v>
      </c>
      <c r="BI443" s="33">
        <v>105.37</v>
      </c>
      <c r="BJ443" s="33">
        <v>125.56</v>
      </c>
      <c r="BK443" s="30">
        <f t="shared" si="19"/>
        <v>0</v>
      </c>
      <c r="BL443" s="62">
        <f t="shared" si="20"/>
        <v>0</v>
      </c>
      <c r="BM443" s="33">
        <v>10.54</v>
      </c>
      <c r="BN443" s="9">
        <v>0</v>
      </c>
      <c r="BO443" s="11" t="s">
        <v>4965</v>
      </c>
      <c r="BP443" s="11" t="s">
        <v>4966</v>
      </c>
      <c r="BQ443" s="11" t="s">
        <v>4101</v>
      </c>
      <c r="BR443" s="11" t="s">
        <v>504</v>
      </c>
      <c r="BS443" s="11" t="s">
        <v>4367</v>
      </c>
      <c r="BT443" s="11" t="s">
        <v>4967</v>
      </c>
      <c r="BU443" s="11" t="s">
        <v>4968</v>
      </c>
      <c r="BV443" s="11" t="s">
        <v>4969</v>
      </c>
      <c r="BW443" s="11" t="s">
        <v>4970</v>
      </c>
      <c r="BX443" s="11" t="s">
        <v>4123</v>
      </c>
      <c r="BY443" s="11">
        <v>0</v>
      </c>
      <c r="BZ443" s="11">
        <v>0</v>
      </c>
      <c r="CA443" s="11">
        <v>0</v>
      </c>
      <c r="CB443" s="11">
        <v>0</v>
      </c>
      <c r="CC443" s="11">
        <v>0</v>
      </c>
      <c r="CD443" s="13">
        <v>0</v>
      </c>
    </row>
    <row r="444" spans="1:82" hidden="1" x14ac:dyDescent="0.25">
      <c r="A444" s="73" t="s">
        <v>2287</v>
      </c>
      <c r="B444" s="7" t="s">
        <v>2271</v>
      </c>
      <c r="C444" s="7" t="s">
        <v>2272</v>
      </c>
      <c r="D444" s="7" t="s">
        <v>2288</v>
      </c>
      <c r="E444" s="7" t="s">
        <v>2288</v>
      </c>
      <c r="F444" s="7" t="s">
        <v>64</v>
      </c>
      <c r="G444" s="7" t="s">
        <v>2288</v>
      </c>
      <c r="H444" s="7" t="s">
        <v>281</v>
      </c>
      <c r="I444" s="7" t="s">
        <v>2274</v>
      </c>
      <c r="J444" s="7" t="s">
        <v>2275</v>
      </c>
      <c r="K444" s="7">
        <v>64.86</v>
      </c>
      <c r="L444" s="7" t="s">
        <v>67</v>
      </c>
      <c r="M444" s="7" t="s">
        <v>68</v>
      </c>
      <c r="N444" s="7" t="s">
        <v>69</v>
      </c>
      <c r="O444" s="8">
        <v>42215.494479166664</v>
      </c>
      <c r="P444" s="8">
        <v>45503</v>
      </c>
      <c r="Q444" s="7" t="s">
        <v>70</v>
      </c>
      <c r="R444" s="8">
        <v>45503</v>
      </c>
      <c r="S444" s="7" t="s">
        <v>71</v>
      </c>
      <c r="T444" s="7" t="s">
        <v>104</v>
      </c>
      <c r="U444" s="7" t="s">
        <v>73</v>
      </c>
      <c r="V444" s="7" t="s">
        <v>73</v>
      </c>
      <c r="W444" s="7" t="s">
        <v>135</v>
      </c>
      <c r="X444" s="7" t="s">
        <v>106</v>
      </c>
      <c r="Y444" s="7" t="s">
        <v>2276</v>
      </c>
      <c r="Z444" s="7" t="s">
        <v>2289</v>
      </c>
      <c r="AA444" s="7" t="s">
        <v>78</v>
      </c>
      <c r="AB444" s="8"/>
      <c r="AC444" s="8"/>
      <c r="AD444" s="7"/>
      <c r="AE444" s="7" t="s">
        <v>78</v>
      </c>
      <c r="AF444" s="7" t="s">
        <v>78</v>
      </c>
      <c r="AG444" s="8"/>
      <c r="AH444" s="7" t="s">
        <v>78</v>
      </c>
      <c r="AI444" s="7" t="s">
        <v>78</v>
      </c>
      <c r="AJ444" s="7" t="b">
        <v>0</v>
      </c>
      <c r="AK444" s="7" t="s">
        <v>2290</v>
      </c>
      <c r="AL444" s="7" t="b">
        <v>0</v>
      </c>
      <c r="AM444" s="7" t="b">
        <v>0</v>
      </c>
      <c r="AN444" s="7" t="b">
        <v>0</v>
      </c>
      <c r="AO444" s="7" t="b">
        <v>0</v>
      </c>
      <c r="AP444" s="7" t="b">
        <v>0</v>
      </c>
      <c r="AQ444" s="7" t="s">
        <v>84</v>
      </c>
      <c r="AR444" s="7" t="b">
        <v>0</v>
      </c>
      <c r="AS444" s="7" t="s">
        <v>317</v>
      </c>
      <c r="AT444" s="7" t="s">
        <v>78</v>
      </c>
      <c r="AU444" s="7" t="s">
        <v>78</v>
      </c>
      <c r="AV444" s="8">
        <v>42269</v>
      </c>
      <c r="AW444" s="7" t="s">
        <v>85</v>
      </c>
      <c r="AX444" s="7" t="s">
        <v>86</v>
      </c>
      <c r="AY444" s="7" t="s">
        <v>87</v>
      </c>
      <c r="AZ444" s="7" t="b">
        <v>0</v>
      </c>
      <c r="BA444" s="7">
        <v>0</v>
      </c>
      <c r="BB444" s="7">
        <v>0</v>
      </c>
      <c r="BC444" s="33"/>
      <c r="BD444" s="7">
        <v>0</v>
      </c>
      <c r="BE444" s="33"/>
      <c r="BF444" s="55">
        <v>0</v>
      </c>
      <c r="BG444" s="33">
        <v>0</v>
      </c>
      <c r="BH444" s="33">
        <v>64.86</v>
      </c>
      <c r="BI444" s="33">
        <v>64.86</v>
      </c>
      <c r="BJ444" s="33">
        <v>70.150000000000006</v>
      </c>
      <c r="BK444" s="30">
        <f t="shared" si="19"/>
        <v>0</v>
      </c>
      <c r="BL444" s="62">
        <f t="shared" si="20"/>
        <v>0</v>
      </c>
      <c r="BM444" s="33">
        <v>14.59</v>
      </c>
      <c r="BN444" s="9">
        <v>0</v>
      </c>
      <c r="BO444" s="7" t="s">
        <v>5206</v>
      </c>
      <c r="BP444" s="7" t="s">
        <v>5207</v>
      </c>
      <c r="BQ444" s="7" t="s">
        <v>4101</v>
      </c>
      <c r="BR444" s="7" t="s">
        <v>5000</v>
      </c>
      <c r="BS444" s="7" t="s">
        <v>4907</v>
      </c>
      <c r="BT444" s="7" t="s">
        <v>5208</v>
      </c>
      <c r="BU444" s="7" t="s">
        <v>5209</v>
      </c>
      <c r="BV444" s="7" t="s">
        <v>5210</v>
      </c>
      <c r="BW444" s="7" t="s">
        <v>5211</v>
      </c>
      <c r="BX444" s="7" t="s">
        <v>4138</v>
      </c>
      <c r="BY444" s="7">
        <v>0</v>
      </c>
      <c r="BZ444" s="7">
        <v>0</v>
      </c>
      <c r="CA444" s="7">
        <v>0</v>
      </c>
      <c r="CB444" s="7">
        <v>0</v>
      </c>
      <c r="CC444" s="7">
        <v>0</v>
      </c>
      <c r="CD444" s="9">
        <v>0</v>
      </c>
    </row>
    <row r="445" spans="1:82" hidden="1" x14ac:dyDescent="0.25">
      <c r="A445" s="73" t="s">
        <v>1026</v>
      </c>
      <c r="B445" s="7" t="s">
        <v>234</v>
      </c>
      <c r="C445" s="7" t="s">
        <v>235</v>
      </c>
      <c r="D445" s="7" t="s">
        <v>1027</v>
      </c>
      <c r="E445" s="7" t="s">
        <v>1027</v>
      </c>
      <c r="F445" s="7" t="s">
        <v>64</v>
      </c>
      <c r="G445" s="7"/>
      <c r="H445" s="7" t="s">
        <v>281</v>
      </c>
      <c r="I445" s="7" t="s">
        <v>237</v>
      </c>
      <c r="J445" s="7" t="s">
        <v>1022</v>
      </c>
      <c r="K445" s="7">
        <v>293.97000000000003</v>
      </c>
      <c r="L445" s="7" t="s">
        <v>67</v>
      </c>
      <c r="M445" s="7" t="s">
        <v>68</v>
      </c>
      <c r="N445" s="7" t="s">
        <v>69</v>
      </c>
      <c r="O445" s="8">
        <v>44461.538773148146</v>
      </c>
      <c r="P445" s="8">
        <v>45557.538773148146</v>
      </c>
      <c r="Q445" s="7" t="s">
        <v>70</v>
      </c>
      <c r="R445" s="8">
        <v>45557</v>
      </c>
      <c r="S445" s="7" t="s">
        <v>71</v>
      </c>
      <c r="T445" s="7" t="s">
        <v>104</v>
      </c>
      <c r="U445" s="7" t="s">
        <v>73</v>
      </c>
      <c r="V445" s="7" t="s">
        <v>73</v>
      </c>
      <c r="W445" s="7" t="s">
        <v>74</v>
      </c>
      <c r="X445" s="7" t="s">
        <v>75</v>
      </c>
      <c r="Y445" s="7" t="s">
        <v>1023</v>
      </c>
      <c r="Z445" s="7" t="s">
        <v>1028</v>
      </c>
      <c r="AA445" s="7" t="s">
        <v>78</v>
      </c>
      <c r="AB445" s="8"/>
      <c r="AC445" s="8"/>
      <c r="AD445" s="7"/>
      <c r="AE445" s="7" t="s">
        <v>78</v>
      </c>
      <c r="AF445" s="7" t="s">
        <v>78</v>
      </c>
      <c r="AG445" s="8"/>
      <c r="AH445" s="7" t="s">
        <v>78</v>
      </c>
      <c r="AI445" s="7" t="s">
        <v>78</v>
      </c>
      <c r="AJ445" s="7" t="b">
        <v>0</v>
      </c>
      <c r="AK445" s="7" t="s">
        <v>1029</v>
      </c>
      <c r="AL445" s="7" t="b">
        <v>0</v>
      </c>
      <c r="AM445" s="7" t="b">
        <v>0</v>
      </c>
      <c r="AN445" s="7" t="b">
        <v>0</v>
      </c>
      <c r="AO445" s="7" t="b">
        <v>0</v>
      </c>
      <c r="AP445" s="7" t="b">
        <v>0</v>
      </c>
      <c r="AQ445" s="7" t="s">
        <v>84</v>
      </c>
      <c r="AR445" s="7" t="b">
        <v>0</v>
      </c>
      <c r="AS445" s="7" t="s">
        <v>317</v>
      </c>
      <c r="AT445" s="7" t="s">
        <v>78</v>
      </c>
      <c r="AU445" s="7" t="s">
        <v>78</v>
      </c>
      <c r="AV445" s="8">
        <v>44461</v>
      </c>
      <c r="AW445" s="7" t="s">
        <v>85</v>
      </c>
      <c r="AX445" s="7" t="s">
        <v>86</v>
      </c>
      <c r="AY445" s="7" t="s">
        <v>87</v>
      </c>
      <c r="AZ445" s="7" t="b">
        <v>0</v>
      </c>
      <c r="BA445" s="7">
        <v>0</v>
      </c>
      <c r="BB445" s="7">
        <v>0</v>
      </c>
      <c r="BC445" s="33"/>
      <c r="BD445" s="7">
        <v>0</v>
      </c>
      <c r="BE445" s="33"/>
      <c r="BF445" s="55">
        <v>0</v>
      </c>
      <c r="BG445" s="33">
        <v>0</v>
      </c>
      <c r="BH445" s="33">
        <v>293.97000000000003</v>
      </c>
      <c r="BI445" s="33">
        <v>258.32</v>
      </c>
      <c r="BJ445" s="33">
        <v>283.42</v>
      </c>
      <c r="BK445" s="30">
        <f t="shared" si="19"/>
        <v>35.650000000000034</v>
      </c>
      <c r="BL445" s="62">
        <f t="shared" si="20"/>
        <v>0.12127087798074644</v>
      </c>
      <c r="BM445" s="33">
        <v>32.29</v>
      </c>
      <c r="BN445" s="9">
        <v>0</v>
      </c>
      <c r="BO445" s="11" t="s">
        <v>6495</v>
      </c>
      <c r="BP445" s="11" t="s">
        <v>6496</v>
      </c>
      <c r="BQ445" s="11" t="s">
        <v>4101</v>
      </c>
      <c r="BR445" s="11" t="s">
        <v>504</v>
      </c>
      <c r="BS445" s="11" t="s">
        <v>4120</v>
      </c>
      <c r="BT445" s="11" t="s">
        <v>6497</v>
      </c>
      <c r="BU445" s="11" t="s">
        <v>78</v>
      </c>
      <c r="BV445" s="11" t="s">
        <v>6498</v>
      </c>
      <c r="BW445" s="11" t="s">
        <v>6499</v>
      </c>
      <c r="BX445" s="11" t="s">
        <v>4138</v>
      </c>
      <c r="BY445" s="11">
        <v>0</v>
      </c>
      <c r="BZ445" s="11">
        <v>0</v>
      </c>
      <c r="CA445" s="11">
        <v>0</v>
      </c>
      <c r="CB445" s="11">
        <v>0</v>
      </c>
      <c r="CC445" s="11">
        <v>0</v>
      </c>
      <c r="CD445" s="13">
        <v>0</v>
      </c>
    </row>
    <row r="446" spans="1:82" hidden="1" x14ac:dyDescent="0.25">
      <c r="A446" s="72" t="s">
        <v>3246</v>
      </c>
      <c r="B446" s="11" t="s">
        <v>3220</v>
      </c>
      <c r="C446" s="11" t="s">
        <v>3221</v>
      </c>
      <c r="D446" s="11" t="s">
        <v>3234</v>
      </c>
      <c r="E446" s="11" t="s">
        <v>3234</v>
      </c>
      <c r="F446" s="11" t="s">
        <v>168</v>
      </c>
      <c r="G446" s="11" t="s">
        <v>3234</v>
      </c>
      <c r="H446" s="11" t="s">
        <v>2330</v>
      </c>
      <c r="I446" s="11" t="s">
        <v>262</v>
      </c>
      <c r="J446" s="11" t="s">
        <v>3204</v>
      </c>
      <c r="K446" s="11">
        <v>583.84</v>
      </c>
      <c r="L446" s="11" t="s">
        <v>67</v>
      </c>
      <c r="M446" s="11" t="s">
        <v>68</v>
      </c>
      <c r="N446" s="11" t="s">
        <v>160</v>
      </c>
      <c r="O446" s="12">
        <v>43891.591817129629</v>
      </c>
      <c r="P446" s="12">
        <v>45352.591817129629</v>
      </c>
      <c r="Q446" s="11" t="s">
        <v>70</v>
      </c>
      <c r="R446" s="12">
        <v>45352</v>
      </c>
      <c r="S446" s="11" t="s">
        <v>71</v>
      </c>
      <c r="T446" s="11" t="s">
        <v>104</v>
      </c>
      <c r="U446" s="11" t="s">
        <v>73</v>
      </c>
      <c r="V446" s="11" t="s">
        <v>73</v>
      </c>
      <c r="W446" s="11" t="s">
        <v>74</v>
      </c>
      <c r="X446" s="11" t="s">
        <v>264</v>
      </c>
      <c r="Y446" s="11" t="s">
        <v>2135</v>
      </c>
      <c r="Z446" s="11" t="s">
        <v>3247</v>
      </c>
      <c r="AA446" s="11" t="s">
        <v>3248</v>
      </c>
      <c r="AB446" s="12"/>
      <c r="AC446" s="12"/>
      <c r="AD446" s="11"/>
      <c r="AE446" s="11" t="s">
        <v>78</v>
      </c>
      <c r="AF446" s="11" t="s">
        <v>78</v>
      </c>
      <c r="AG446" s="12"/>
      <c r="AH446" s="11" t="s">
        <v>78</v>
      </c>
      <c r="AI446" s="11" t="s">
        <v>78</v>
      </c>
      <c r="AJ446" s="11" t="b">
        <v>0</v>
      </c>
      <c r="AK446" s="11" t="s">
        <v>3249</v>
      </c>
      <c r="AL446" s="11" t="b">
        <v>1</v>
      </c>
      <c r="AM446" s="11" t="b">
        <v>0</v>
      </c>
      <c r="AN446" s="11" t="b">
        <v>0</v>
      </c>
      <c r="AO446" s="11" t="b">
        <v>0</v>
      </c>
      <c r="AP446" s="11" t="b">
        <v>0</v>
      </c>
      <c r="AQ446" s="11" t="s">
        <v>84</v>
      </c>
      <c r="AR446" s="11" t="b">
        <v>0</v>
      </c>
      <c r="AS446" s="11" t="s">
        <v>2437</v>
      </c>
      <c r="AT446" s="11" t="s">
        <v>78</v>
      </c>
      <c r="AU446" s="11" t="s">
        <v>78</v>
      </c>
      <c r="AV446" s="12">
        <v>43885</v>
      </c>
      <c r="AW446" s="11" t="s">
        <v>85</v>
      </c>
      <c r="AX446" s="11" t="s">
        <v>86</v>
      </c>
      <c r="AY446" s="11" t="s">
        <v>87</v>
      </c>
      <c r="AZ446" s="11" t="b">
        <v>0</v>
      </c>
      <c r="BA446" s="11">
        <v>0</v>
      </c>
      <c r="BB446" s="11">
        <v>0</v>
      </c>
      <c r="BC446" s="28"/>
      <c r="BD446" s="11">
        <v>0</v>
      </c>
      <c r="BE446" s="28"/>
      <c r="BF446" s="54">
        <v>0</v>
      </c>
      <c r="BG446" s="28">
        <v>0</v>
      </c>
      <c r="BH446" s="28">
        <v>583.84</v>
      </c>
      <c r="BI446" s="28">
        <v>583.84</v>
      </c>
      <c r="BJ446" s="28">
        <v>794.01</v>
      </c>
      <c r="BK446" s="30">
        <f t="shared" si="19"/>
        <v>0</v>
      </c>
      <c r="BL446" s="62">
        <f t="shared" si="20"/>
        <v>0</v>
      </c>
      <c r="BM446" s="28">
        <v>128.44</v>
      </c>
      <c r="BN446" s="13">
        <v>0</v>
      </c>
      <c r="BO446" s="11" t="s">
        <v>6186</v>
      </c>
      <c r="BP446" s="11" t="s">
        <v>6187</v>
      </c>
      <c r="BQ446" s="11" t="s">
        <v>4101</v>
      </c>
      <c r="BR446" s="11" t="s">
        <v>6188</v>
      </c>
      <c r="BS446" s="11" t="s">
        <v>6189</v>
      </c>
      <c r="BT446" s="11" t="s">
        <v>6190</v>
      </c>
      <c r="BU446" s="11" t="s">
        <v>6191</v>
      </c>
      <c r="BV446" s="11" t="s">
        <v>6192</v>
      </c>
      <c r="BW446" s="11" t="s">
        <v>6193</v>
      </c>
      <c r="BX446" s="11" t="s">
        <v>4130</v>
      </c>
      <c r="BY446" s="11">
        <v>0</v>
      </c>
      <c r="BZ446" s="11">
        <v>0</v>
      </c>
      <c r="CA446" s="11">
        <v>0</v>
      </c>
      <c r="CB446" s="11">
        <v>0</v>
      </c>
      <c r="CC446" s="11">
        <v>0</v>
      </c>
      <c r="CD446" s="13">
        <v>0</v>
      </c>
    </row>
    <row r="447" spans="1:82" hidden="1" x14ac:dyDescent="0.25">
      <c r="A447" s="72" t="s">
        <v>628</v>
      </c>
      <c r="B447" s="11" t="s">
        <v>61</v>
      </c>
      <c r="C447" s="11" t="s">
        <v>62</v>
      </c>
      <c r="D447" s="11" t="s">
        <v>406</v>
      </c>
      <c r="E447" s="11" t="s">
        <v>406</v>
      </c>
      <c r="F447" s="11" t="s">
        <v>64</v>
      </c>
      <c r="G447" s="11" t="s">
        <v>406</v>
      </c>
      <c r="H447" s="11" t="s">
        <v>281</v>
      </c>
      <c r="I447" s="11" t="s">
        <v>66</v>
      </c>
      <c r="J447" s="11" t="s">
        <v>282</v>
      </c>
      <c r="K447" s="11">
        <v>360.12</v>
      </c>
      <c r="L447" s="11" t="s">
        <v>67</v>
      </c>
      <c r="M447" s="11" t="s">
        <v>68</v>
      </c>
      <c r="N447" s="11" t="s">
        <v>69</v>
      </c>
      <c r="O447" s="12">
        <v>44418.557870370372</v>
      </c>
      <c r="P447" s="12">
        <v>45514.557870370372</v>
      </c>
      <c r="Q447" s="11" t="s">
        <v>70</v>
      </c>
      <c r="R447" s="12">
        <v>45514</v>
      </c>
      <c r="S447" s="11" t="s">
        <v>71</v>
      </c>
      <c r="T447" s="11" t="s">
        <v>104</v>
      </c>
      <c r="U447" s="11" t="s">
        <v>73</v>
      </c>
      <c r="V447" s="11" t="s">
        <v>73</v>
      </c>
      <c r="W447" s="11" t="s">
        <v>92</v>
      </c>
      <c r="X447" s="11" t="s">
        <v>75</v>
      </c>
      <c r="Y447" s="11" t="s">
        <v>76</v>
      </c>
      <c r="Z447" s="11" t="s">
        <v>629</v>
      </c>
      <c r="AA447" s="11" t="s">
        <v>78</v>
      </c>
      <c r="AB447" s="12"/>
      <c r="AC447" s="12"/>
      <c r="AD447" s="11"/>
      <c r="AE447" s="11" t="s">
        <v>78</v>
      </c>
      <c r="AF447" s="11" t="s">
        <v>78</v>
      </c>
      <c r="AG447" s="12"/>
      <c r="AH447" s="11" t="s">
        <v>630</v>
      </c>
      <c r="AI447" s="11" t="s">
        <v>78</v>
      </c>
      <c r="AJ447" s="11" t="b">
        <v>0</v>
      </c>
      <c r="AK447" s="11" t="s">
        <v>631</v>
      </c>
      <c r="AL447" s="11" t="b">
        <v>0</v>
      </c>
      <c r="AM447" s="11" t="b">
        <v>0</v>
      </c>
      <c r="AN447" s="11" t="b">
        <v>0</v>
      </c>
      <c r="AO447" s="11" t="b">
        <v>0</v>
      </c>
      <c r="AP447" s="11" t="b">
        <v>0</v>
      </c>
      <c r="AQ447" s="11" t="s">
        <v>84</v>
      </c>
      <c r="AR447" s="11" t="b">
        <v>0</v>
      </c>
      <c r="AS447" s="11" t="s">
        <v>317</v>
      </c>
      <c r="AT447" s="11" t="s">
        <v>78</v>
      </c>
      <c r="AU447" s="11" t="s">
        <v>78</v>
      </c>
      <c r="AV447" s="12">
        <v>44418</v>
      </c>
      <c r="AW447" s="11" t="s">
        <v>85</v>
      </c>
      <c r="AX447" s="11" t="s">
        <v>86</v>
      </c>
      <c r="AY447" s="11" t="s">
        <v>87</v>
      </c>
      <c r="AZ447" s="11" t="b">
        <v>0</v>
      </c>
      <c r="BA447" s="11">
        <v>0</v>
      </c>
      <c r="BB447" s="11">
        <v>0</v>
      </c>
      <c r="BC447" s="28"/>
      <c r="BD447" s="11">
        <v>0</v>
      </c>
      <c r="BE447" s="28"/>
      <c r="BF447" s="54">
        <v>0</v>
      </c>
      <c r="BG447" s="28">
        <v>0</v>
      </c>
      <c r="BH447" s="28">
        <v>360.12</v>
      </c>
      <c r="BI447" s="28">
        <v>360.12</v>
      </c>
      <c r="BJ447" s="28">
        <v>395.78</v>
      </c>
      <c r="BK447" s="30">
        <f t="shared" si="19"/>
        <v>0</v>
      </c>
      <c r="BL447" s="62">
        <f t="shared" si="20"/>
        <v>0</v>
      </c>
      <c r="BM447" s="28">
        <v>52.18</v>
      </c>
      <c r="BN447" s="13">
        <v>0</v>
      </c>
      <c r="BO447" s="11" t="s">
        <v>5583</v>
      </c>
      <c r="BP447" s="11" t="s">
        <v>5584</v>
      </c>
      <c r="BQ447" s="11" t="s">
        <v>4101</v>
      </c>
      <c r="BR447" s="11" t="s">
        <v>504</v>
      </c>
      <c r="BS447" s="11" t="s">
        <v>4120</v>
      </c>
      <c r="BT447" s="11" t="s">
        <v>5357</v>
      </c>
      <c r="BU447" s="11" t="s">
        <v>5585</v>
      </c>
      <c r="BV447" s="11" t="s">
        <v>5586</v>
      </c>
      <c r="BW447" s="11" t="s">
        <v>6481</v>
      </c>
      <c r="BX447" s="11" t="s">
        <v>4106</v>
      </c>
      <c r="BY447" s="11">
        <v>0</v>
      </c>
      <c r="BZ447" s="11">
        <v>0</v>
      </c>
      <c r="CA447" s="11">
        <v>0</v>
      </c>
      <c r="CB447" s="11">
        <v>0</v>
      </c>
      <c r="CC447" s="11">
        <v>0</v>
      </c>
      <c r="CD447" s="13">
        <v>0</v>
      </c>
    </row>
    <row r="448" spans="1:82" hidden="1" x14ac:dyDescent="0.25">
      <c r="A448" s="73" t="s">
        <v>3603</v>
      </c>
      <c r="B448" s="7" t="s">
        <v>61</v>
      </c>
      <c r="C448" s="7" t="s">
        <v>62</v>
      </c>
      <c r="D448" s="7" t="s">
        <v>3604</v>
      </c>
      <c r="E448" s="7" t="s">
        <v>3604</v>
      </c>
      <c r="F448" s="7" t="s">
        <v>64</v>
      </c>
      <c r="G448" s="7" t="s">
        <v>3406</v>
      </c>
      <c r="H448" s="7" t="s">
        <v>281</v>
      </c>
      <c r="I448" s="7" t="s">
        <v>66</v>
      </c>
      <c r="J448" s="7" t="s">
        <v>282</v>
      </c>
      <c r="K448" s="7">
        <v>354.16</v>
      </c>
      <c r="L448" s="7" t="s">
        <v>67</v>
      </c>
      <c r="M448" s="7" t="s">
        <v>3402</v>
      </c>
      <c r="N448" s="7" t="s">
        <v>69</v>
      </c>
      <c r="O448" s="8">
        <v>45048.680138888885</v>
      </c>
      <c r="P448" s="8">
        <v>45414.680138888885</v>
      </c>
      <c r="Q448" s="7" t="s">
        <v>70</v>
      </c>
      <c r="R448" s="8">
        <v>45413</v>
      </c>
      <c r="S448" s="7" t="s">
        <v>71</v>
      </c>
      <c r="T448" s="7" t="s">
        <v>104</v>
      </c>
      <c r="U448" s="7" t="s">
        <v>3387</v>
      </c>
      <c r="V448" s="7" t="s">
        <v>3387</v>
      </c>
      <c r="W448" s="7" t="s">
        <v>74</v>
      </c>
      <c r="X448" s="7" t="s">
        <v>75</v>
      </c>
      <c r="Y448" s="7" t="s">
        <v>467</v>
      </c>
      <c r="Z448" s="7" t="s">
        <v>3605</v>
      </c>
      <c r="AA448" s="7" t="s">
        <v>78</v>
      </c>
      <c r="AB448" s="8"/>
      <c r="AC448" s="8"/>
      <c r="AD448" s="7"/>
      <c r="AE448" s="7" t="s">
        <v>78</v>
      </c>
      <c r="AF448" s="7" t="s">
        <v>78</v>
      </c>
      <c r="AG448" s="8"/>
      <c r="AH448" s="7" t="s">
        <v>78</v>
      </c>
      <c r="AI448" s="7" t="s">
        <v>78</v>
      </c>
      <c r="AJ448" s="7" t="b">
        <v>0</v>
      </c>
      <c r="AK448" s="7" t="s">
        <v>4091</v>
      </c>
      <c r="AL448" s="7" t="b">
        <v>0</v>
      </c>
      <c r="AM448" s="7" t="b">
        <v>0</v>
      </c>
      <c r="AN448" s="7" t="b">
        <v>0</v>
      </c>
      <c r="AO448" s="7" t="b">
        <v>0</v>
      </c>
      <c r="AP448" s="7" t="b">
        <v>0</v>
      </c>
      <c r="AQ448" s="7" t="s">
        <v>84</v>
      </c>
      <c r="AR448" s="7" t="b">
        <v>0</v>
      </c>
      <c r="AS448" s="7" t="s">
        <v>78</v>
      </c>
      <c r="AT448" s="7" t="s">
        <v>78</v>
      </c>
      <c r="AU448" s="7" t="s">
        <v>78</v>
      </c>
      <c r="AV448" s="8">
        <v>45058</v>
      </c>
      <c r="AW448" s="7" t="s">
        <v>85</v>
      </c>
      <c r="AX448" s="7" t="s">
        <v>86</v>
      </c>
      <c r="AY448" s="7" t="s">
        <v>87</v>
      </c>
      <c r="AZ448" s="7" t="b">
        <v>0</v>
      </c>
      <c r="BA448" s="7">
        <v>1</v>
      </c>
      <c r="BB448" s="7">
        <v>1</v>
      </c>
      <c r="BC448" s="33">
        <v>150</v>
      </c>
      <c r="BD448" s="7">
        <v>1</v>
      </c>
      <c r="BE448" s="33">
        <v>150</v>
      </c>
      <c r="BF448" s="55">
        <v>1</v>
      </c>
      <c r="BG448" s="33">
        <v>150</v>
      </c>
      <c r="BH448" s="33">
        <v>354.16</v>
      </c>
      <c r="BI448" s="33">
        <v>365.69</v>
      </c>
      <c r="BJ448" s="33">
        <v>401.53</v>
      </c>
      <c r="BK448" s="30">
        <f t="shared" si="19"/>
        <v>-11.529999999999973</v>
      </c>
      <c r="BL448" s="62">
        <f t="shared" si="20"/>
        <v>-3.2555906934718694E-2</v>
      </c>
      <c r="BM448" s="33">
        <v>73.13</v>
      </c>
      <c r="BN448" s="9">
        <v>0</v>
      </c>
      <c r="BO448" s="7" t="s">
        <v>6639</v>
      </c>
      <c r="BP448" s="7" t="s">
        <v>6640</v>
      </c>
      <c r="BQ448" s="7" t="s">
        <v>4101</v>
      </c>
      <c r="BR448" s="7" t="s">
        <v>504</v>
      </c>
      <c r="BS448" s="7" t="s">
        <v>4126</v>
      </c>
      <c r="BT448" s="7" t="s">
        <v>4342</v>
      </c>
      <c r="BU448" s="7" t="s">
        <v>6641</v>
      </c>
      <c r="BV448" s="7" t="s">
        <v>6642</v>
      </c>
      <c r="BW448" s="7" t="s">
        <v>6643</v>
      </c>
      <c r="BX448" s="7" t="s">
        <v>4138</v>
      </c>
      <c r="BY448" s="7">
        <v>0</v>
      </c>
      <c r="BZ448" s="7">
        <v>0</v>
      </c>
      <c r="CA448" s="7">
        <v>0</v>
      </c>
      <c r="CB448" s="7">
        <v>0</v>
      </c>
      <c r="CC448" s="7">
        <v>1</v>
      </c>
      <c r="CD448" s="9">
        <v>0</v>
      </c>
    </row>
    <row r="449" spans="1:82" hidden="1" x14ac:dyDescent="0.25">
      <c r="A449" s="72" t="s">
        <v>3736</v>
      </c>
      <c r="B449" s="11" t="s">
        <v>1395</v>
      </c>
      <c r="C449" s="11" t="s">
        <v>1396</v>
      </c>
      <c r="D449" s="11" t="s">
        <v>3604</v>
      </c>
      <c r="E449" s="11" t="s">
        <v>3604</v>
      </c>
      <c r="F449" s="11" t="s">
        <v>64</v>
      </c>
      <c r="G449" s="11" t="s">
        <v>3406</v>
      </c>
      <c r="H449" s="11" t="s">
        <v>281</v>
      </c>
      <c r="I449" s="11" t="s">
        <v>1397</v>
      </c>
      <c r="J449" s="11" t="s">
        <v>1406</v>
      </c>
      <c r="K449" s="11">
        <v>109.78</v>
      </c>
      <c r="L449" s="11" t="s">
        <v>67</v>
      </c>
      <c r="M449" s="11" t="s">
        <v>3402</v>
      </c>
      <c r="N449" s="11" t="s">
        <v>69</v>
      </c>
      <c r="O449" s="12">
        <v>44844.395578703705</v>
      </c>
      <c r="P449" s="12">
        <v>45575.458657407406</v>
      </c>
      <c r="Q449" s="11" t="s">
        <v>70</v>
      </c>
      <c r="R449" s="12">
        <v>45575</v>
      </c>
      <c r="S449" s="11" t="s">
        <v>71</v>
      </c>
      <c r="T449" s="11" t="s">
        <v>104</v>
      </c>
      <c r="U449" s="11" t="s">
        <v>3387</v>
      </c>
      <c r="V449" s="11" t="s">
        <v>3387</v>
      </c>
      <c r="W449" s="11" t="s">
        <v>74</v>
      </c>
      <c r="X449" s="11" t="s">
        <v>106</v>
      </c>
      <c r="Y449" s="11" t="s">
        <v>1398</v>
      </c>
      <c r="Z449" s="11" t="s">
        <v>1417</v>
      </c>
      <c r="AA449" s="11" t="s">
        <v>3737</v>
      </c>
      <c r="AB449" s="12"/>
      <c r="AC449" s="12"/>
      <c r="AD449" s="11"/>
      <c r="AE449" s="11" t="s">
        <v>78</v>
      </c>
      <c r="AF449" s="11" t="s">
        <v>78</v>
      </c>
      <c r="AG449" s="12"/>
      <c r="AH449" s="11" t="s">
        <v>3738</v>
      </c>
      <c r="AI449" s="11" t="s">
        <v>78</v>
      </c>
      <c r="AJ449" s="11" t="b">
        <v>0</v>
      </c>
      <c r="AK449" s="11" t="s">
        <v>4056</v>
      </c>
      <c r="AL449" s="11" t="b">
        <v>0</v>
      </c>
      <c r="AM449" s="11" t="b">
        <v>0</v>
      </c>
      <c r="AN449" s="11" t="b">
        <v>0</v>
      </c>
      <c r="AO449" s="11" t="b">
        <v>0</v>
      </c>
      <c r="AP449" s="11" t="b">
        <v>0</v>
      </c>
      <c r="AQ449" s="11" t="s">
        <v>84</v>
      </c>
      <c r="AR449" s="11" t="b">
        <v>0</v>
      </c>
      <c r="AS449" s="11" t="s">
        <v>734</v>
      </c>
      <c r="AT449" s="11" t="s">
        <v>78</v>
      </c>
      <c r="AU449" s="11" t="s">
        <v>78</v>
      </c>
      <c r="AV449" s="12">
        <v>44831</v>
      </c>
      <c r="AW449" s="11" t="s">
        <v>85</v>
      </c>
      <c r="AX449" s="11" t="s">
        <v>86</v>
      </c>
      <c r="AY449" s="11" t="s">
        <v>87</v>
      </c>
      <c r="AZ449" s="11" t="b">
        <v>0</v>
      </c>
      <c r="BA449" s="11">
        <v>0</v>
      </c>
      <c r="BB449" s="11">
        <v>0</v>
      </c>
      <c r="BC449" s="28"/>
      <c r="BD449" s="11">
        <v>0</v>
      </c>
      <c r="BE449" s="28"/>
      <c r="BF449" s="54">
        <v>0</v>
      </c>
      <c r="BG449" s="28">
        <v>0</v>
      </c>
      <c r="BH449" s="28">
        <v>109.78</v>
      </c>
      <c r="BI449" s="28">
        <v>109.78</v>
      </c>
      <c r="BJ449" s="28">
        <v>130.5</v>
      </c>
      <c r="BK449" s="30">
        <f t="shared" si="19"/>
        <v>0</v>
      </c>
      <c r="BL449" s="62">
        <f t="shared" si="20"/>
        <v>0</v>
      </c>
      <c r="BM449" s="28">
        <v>40.61</v>
      </c>
      <c r="BN449" s="13">
        <v>0</v>
      </c>
      <c r="BO449" s="7" t="s">
        <v>6639</v>
      </c>
      <c r="BP449" s="7" t="s">
        <v>6640</v>
      </c>
      <c r="BQ449" s="7" t="s">
        <v>4101</v>
      </c>
      <c r="BR449" s="7" t="s">
        <v>504</v>
      </c>
      <c r="BS449" s="7" t="s">
        <v>4126</v>
      </c>
      <c r="BT449" s="7" t="s">
        <v>4342</v>
      </c>
      <c r="BU449" s="7" t="s">
        <v>6641</v>
      </c>
      <c r="BV449" s="7" t="s">
        <v>6642</v>
      </c>
      <c r="BW449" s="7" t="s">
        <v>6643</v>
      </c>
      <c r="BX449" s="7" t="s">
        <v>4138</v>
      </c>
      <c r="BY449" s="7">
        <v>0</v>
      </c>
      <c r="BZ449" s="7">
        <v>0</v>
      </c>
      <c r="CA449" s="7">
        <v>0</v>
      </c>
      <c r="CB449" s="7">
        <v>0</v>
      </c>
      <c r="CC449" s="7">
        <v>0</v>
      </c>
      <c r="CD449" s="9">
        <v>0</v>
      </c>
    </row>
    <row r="450" spans="1:82" hidden="1" x14ac:dyDescent="0.25">
      <c r="A450" s="73" t="s">
        <v>213</v>
      </c>
      <c r="B450" s="7" t="s">
        <v>61</v>
      </c>
      <c r="C450" s="7" t="s">
        <v>62</v>
      </c>
      <c r="D450" s="7" t="s">
        <v>214</v>
      </c>
      <c r="E450" s="7" t="s">
        <v>214</v>
      </c>
      <c r="F450" s="7" t="s">
        <v>64</v>
      </c>
      <c r="G450" s="7" t="s">
        <v>214</v>
      </c>
      <c r="H450" s="7" t="s">
        <v>200</v>
      </c>
      <c r="I450" s="7" t="s">
        <v>66</v>
      </c>
      <c r="J450" s="7" t="s">
        <v>201</v>
      </c>
      <c r="K450" s="7">
        <v>421.12</v>
      </c>
      <c r="L450" s="7" t="s">
        <v>67</v>
      </c>
      <c r="M450" s="7" t="s">
        <v>68</v>
      </c>
      <c r="N450" s="7" t="s">
        <v>69</v>
      </c>
      <c r="O450" s="8">
        <v>43074.739965277775</v>
      </c>
      <c r="P450" s="8">
        <v>45265.617511574077</v>
      </c>
      <c r="Q450" s="7" t="s">
        <v>70</v>
      </c>
      <c r="R450" s="8">
        <v>45265</v>
      </c>
      <c r="S450" s="7" t="s">
        <v>215</v>
      </c>
      <c r="T450" s="7" t="s">
        <v>72</v>
      </c>
      <c r="U450" s="7" t="s">
        <v>73</v>
      </c>
      <c r="V450" s="7" t="s">
        <v>73</v>
      </c>
      <c r="W450" s="7" t="s">
        <v>74</v>
      </c>
      <c r="X450" s="7" t="s">
        <v>75</v>
      </c>
      <c r="Y450" s="7" t="s">
        <v>122</v>
      </c>
      <c r="Z450" s="7" t="s">
        <v>216</v>
      </c>
      <c r="AA450" s="7" t="s">
        <v>78</v>
      </c>
      <c r="AB450" s="8"/>
      <c r="AC450" s="8"/>
      <c r="AD450" s="7"/>
      <c r="AE450" s="7" t="s">
        <v>78</v>
      </c>
      <c r="AF450" s="7" t="s">
        <v>78</v>
      </c>
      <c r="AG450" s="8"/>
      <c r="AH450" s="7" t="s">
        <v>217</v>
      </c>
      <c r="AI450" s="7" t="s">
        <v>78</v>
      </c>
      <c r="AJ450" s="7" t="b">
        <v>0</v>
      </c>
      <c r="AK450" s="7" t="s">
        <v>218</v>
      </c>
      <c r="AL450" s="7" t="b">
        <v>0</v>
      </c>
      <c r="AM450" s="7" t="b">
        <v>0</v>
      </c>
      <c r="AN450" s="7" t="b">
        <v>0</v>
      </c>
      <c r="AO450" s="7" t="b">
        <v>0</v>
      </c>
      <c r="AP450" s="7" t="b">
        <v>0</v>
      </c>
      <c r="AQ450" s="7" t="s">
        <v>84</v>
      </c>
      <c r="AR450" s="7" t="b">
        <v>0</v>
      </c>
      <c r="AS450" s="7" t="s">
        <v>204</v>
      </c>
      <c r="AT450" s="7" t="s">
        <v>78</v>
      </c>
      <c r="AU450" s="7" t="s">
        <v>78</v>
      </c>
      <c r="AV450" s="8">
        <v>43066</v>
      </c>
      <c r="AW450" s="7" t="s">
        <v>85</v>
      </c>
      <c r="AX450" s="7" t="s">
        <v>86</v>
      </c>
      <c r="AY450" s="7" t="s">
        <v>87</v>
      </c>
      <c r="AZ450" s="7" t="b">
        <v>0</v>
      </c>
      <c r="BA450" s="7">
        <v>1</v>
      </c>
      <c r="BB450" s="7">
        <v>1</v>
      </c>
      <c r="BC450" s="33">
        <v>882</v>
      </c>
      <c r="BD450" s="7">
        <v>0</v>
      </c>
      <c r="BE450" s="33"/>
      <c r="BF450" s="55">
        <v>0</v>
      </c>
      <c r="BG450" s="33">
        <v>0</v>
      </c>
      <c r="BH450" s="33">
        <v>421.12</v>
      </c>
      <c r="BI450" s="33">
        <v>424.28</v>
      </c>
      <c r="BJ450" s="33">
        <v>468.08</v>
      </c>
      <c r="BK450" s="30">
        <f t="shared" si="19"/>
        <v>-3.1599999999999682</v>
      </c>
      <c r="BL450" s="62">
        <f t="shared" si="20"/>
        <v>-7.5037993920971892E-3</v>
      </c>
      <c r="BM450" s="33">
        <v>46.67</v>
      </c>
      <c r="BN450" s="9">
        <v>0</v>
      </c>
      <c r="BO450" s="11" t="s">
        <v>5612</v>
      </c>
      <c r="BP450" s="11" t="s">
        <v>5613</v>
      </c>
      <c r="BQ450" s="11" t="s">
        <v>4101</v>
      </c>
      <c r="BR450" s="11" t="s">
        <v>504</v>
      </c>
      <c r="BS450" s="11" t="s">
        <v>4907</v>
      </c>
      <c r="BT450" s="11" t="s">
        <v>5614</v>
      </c>
      <c r="BU450" s="11" t="s">
        <v>78</v>
      </c>
      <c r="BV450" s="11" t="s">
        <v>5615</v>
      </c>
      <c r="BW450" s="11" t="s">
        <v>5616</v>
      </c>
      <c r="BX450" s="11" t="s">
        <v>4138</v>
      </c>
      <c r="BY450" s="11">
        <v>0</v>
      </c>
      <c r="BZ450" s="11">
        <v>0</v>
      </c>
      <c r="CA450" s="11">
        <v>0</v>
      </c>
      <c r="CB450" s="11">
        <v>0</v>
      </c>
      <c r="CC450" s="11">
        <v>0</v>
      </c>
      <c r="CD450" s="13">
        <v>0</v>
      </c>
    </row>
    <row r="451" spans="1:82" hidden="1" x14ac:dyDescent="0.25">
      <c r="A451" s="73" t="s">
        <v>1047</v>
      </c>
      <c r="B451" s="7" t="s">
        <v>234</v>
      </c>
      <c r="C451" s="7" t="s">
        <v>235</v>
      </c>
      <c r="D451" s="7" t="s">
        <v>214</v>
      </c>
      <c r="E451" s="7" t="s">
        <v>214</v>
      </c>
      <c r="F451" s="7" t="s">
        <v>64</v>
      </c>
      <c r="G451" s="7" t="s">
        <v>214</v>
      </c>
      <c r="H451" s="7" t="s">
        <v>281</v>
      </c>
      <c r="I451" s="7" t="s">
        <v>237</v>
      </c>
      <c r="J451" s="7" t="s">
        <v>1022</v>
      </c>
      <c r="K451" s="7">
        <v>115.79</v>
      </c>
      <c r="L451" s="7" t="s">
        <v>67</v>
      </c>
      <c r="M451" s="7" t="s">
        <v>68</v>
      </c>
      <c r="N451" s="7" t="s">
        <v>69</v>
      </c>
      <c r="O451" s="8">
        <v>44958.453206018516</v>
      </c>
      <c r="P451" s="8">
        <v>45323.383668981478</v>
      </c>
      <c r="Q451" s="7" t="s">
        <v>70</v>
      </c>
      <c r="R451" s="8">
        <v>45323</v>
      </c>
      <c r="S451" s="7" t="s">
        <v>215</v>
      </c>
      <c r="T451" s="7" t="s">
        <v>104</v>
      </c>
      <c r="U451" s="7" t="s">
        <v>73</v>
      </c>
      <c r="V451" s="7" t="s">
        <v>73</v>
      </c>
      <c r="W451" s="7" t="s">
        <v>74</v>
      </c>
      <c r="X451" s="7" t="s">
        <v>75</v>
      </c>
      <c r="Y451" s="7" t="s">
        <v>1004</v>
      </c>
      <c r="Z451" s="7" t="s">
        <v>1048</v>
      </c>
      <c r="AA451" s="7" t="s">
        <v>78</v>
      </c>
      <c r="AB451" s="8"/>
      <c r="AC451" s="8"/>
      <c r="AD451" s="7"/>
      <c r="AE451" s="7" t="s">
        <v>78</v>
      </c>
      <c r="AF451" s="7" t="s">
        <v>78</v>
      </c>
      <c r="AG451" s="8"/>
      <c r="AH451" s="7" t="s">
        <v>1049</v>
      </c>
      <c r="AI451" s="7" t="s">
        <v>78</v>
      </c>
      <c r="AJ451" s="7" t="b">
        <v>0</v>
      </c>
      <c r="AK451" s="7" t="s">
        <v>1050</v>
      </c>
      <c r="AL451" s="7" t="b">
        <v>0</v>
      </c>
      <c r="AM451" s="7" t="b">
        <v>0</v>
      </c>
      <c r="AN451" s="7" t="b">
        <v>0</v>
      </c>
      <c r="AO451" s="7" t="b">
        <v>0</v>
      </c>
      <c r="AP451" s="7" t="b">
        <v>0</v>
      </c>
      <c r="AQ451" s="7" t="s">
        <v>84</v>
      </c>
      <c r="AR451" s="7" t="b">
        <v>0</v>
      </c>
      <c r="AS451" s="7" t="s">
        <v>710</v>
      </c>
      <c r="AT451" s="7" t="s">
        <v>78</v>
      </c>
      <c r="AU451" s="7" t="s">
        <v>78</v>
      </c>
      <c r="AV451" s="8">
        <v>44939</v>
      </c>
      <c r="AW451" s="7" t="s">
        <v>85</v>
      </c>
      <c r="AX451" s="7" t="s">
        <v>86</v>
      </c>
      <c r="AY451" s="7" t="s">
        <v>87</v>
      </c>
      <c r="AZ451" s="7" t="b">
        <v>0</v>
      </c>
      <c r="BA451" s="7">
        <v>0</v>
      </c>
      <c r="BB451" s="7">
        <v>0</v>
      </c>
      <c r="BC451" s="33"/>
      <c r="BD451" s="7">
        <v>0</v>
      </c>
      <c r="BE451" s="33"/>
      <c r="BF451" s="55">
        <v>1</v>
      </c>
      <c r="BG451" s="33">
        <v>224.35</v>
      </c>
      <c r="BH451" s="33">
        <v>115.79</v>
      </c>
      <c r="BI451" s="33">
        <v>115.79</v>
      </c>
      <c r="BJ451" s="33">
        <v>127.39</v>
      </c>
      <c r="BK451" s="30">
        <f t="shared" si="19"/>
        <v>0</v>
      </c>
      <c r="BL451" s="62">
        <f t="shared" si="20"/>
        <v>0</v>
      </c>
      <c r="BM451" s="33">
        <v>25.47</v>
      </c>
      <c r="BN451" s="9">
        <v>0</v>
      </c>
      <c r="BO451" s="11" t="s">
        <v>5612</v>
      </c>
      <c r="BP451" s="11" t="s">
        <v>5613</v>
      </c>
      <c r="BQ451" s="11" t="s">
        <v>4101</v>
      </c>
      <c r="BR451" s="11" t="s">
        <v>504</v>
      </c>
      <c r="BS451" s="11" t="s">
        <v>4907</v>
      </c>
      <c r="BT451" s="11" t="s">
        <v>5614</v>
      </c>
      <c r="BU451" s="11" t="s">
        <v>78</v>
      </c>
      <c r="BV451" s="11" t="s">
        <v>5615</v>
      </c>
      <c r="BW451" s="11" t="s">
        <v>5616</v>
      </c>
      <c r="BX451" s="11" t="s">
        <v>4138</v>
      </c>
      <c r="BY451" s="11">
        <v>0</v>
      </c>
      <c r="BZ451" s="11">
        <v>0</v>
      </c>
      <c r="CA451" s="11">
        <v>0</v>
      </c>
      <c r="CB451" s="11">
        <v>0</v>
      </c>
      <c r="CC451" s="11">
        <v>0</v>
      </c>
      <c r="CD451" s="13">
        <v>0</v>
      </c>
    </row>
    <row r="452" spans="1:82" hidden="1" x14ac:dyDescent="0.25">
      <c r="A452" s="73" t="s">
        <v>2868</v>
      </c>
      <c r="B452" s="7" t="s">
        <v>1395</v>
      </c>
      <c r="C452" s="7" t="s">
        <v>1396</v>
      </c>
      <c r="D452" s="7" t="s">
        <v>1207</v>
      </c>
      <c r="E452" s="7" t="s">
        <v>1207</v>
      </c>
      <c r="F452" s="7" t="s">
        <v>64</v>
      </c>
      <c r="G452" s="7" t="s">
        <v>1207</v>
      </c>
      <c r="H452" s="7" t="s">
        <v>2330</v>
      </c>
      <c r="I452" s="7" t="s">
        <v>1397</v>
      </c>
      <c r="J452" s="7" t="s">
        <v>2691</v>
      </c>
      <c r="K452" s="7">
        <v>196.62</v>
      </c>
      <c r="L452" s="7" t="s">
        <v>67</v>
      </c>
      <c r="M452" s="7" t="s">
        <v>68</v>
      </c>
      <c r="N452" s="7" t="s">
        <v>69</v>
      </c>
      <c r="O452" s="8">
        <v>43260.572569444441</v>
      </c>
      <c r="P452" s="8">
        <v>45452.472928240742</v>
      </c>
      <c r="Q452" s="7" t="s">
        <v>70</v>
      </c>
      <c r="R452" s="8">
        <v>45269</v>
      </c>
      <c r="S452" s="7" t="s">
        <v>71</v>
      </c>
      <c r="T452" s="7" t="s">
        <v>72</v>
      </c>
      <c r="U452" s="7" t="s">
        <v>73</v>
      </c>
      <c r="V452" s="7" t="s">
        <v>73</v>
      </c>
      <c r="W452" s="7" t="s">
        <v>74</v>
      </c>
      <c r="X452" s="7" t="s">
        <v>106</v>
      </c>
      <c r="Y452" s="7" t="s">
        <v>1398</v>
      </c>
      <c r="Z452" s="7" t="s">
        <v>2869</v>
      </c>
      <c r="AA452" s="7" t="s">
        <v>78</v>
      </c>
      <c r="AB452" s="8"/>
      <c r="AC452" s="8"/>
      <c r="AD452" s="7"/>
      <c r="AE452" s="7" t="s">
        <v>78</v>
      </c>
      <c r="AF452" s="7" t="s">
        <v>78</v>
      </c>
      <c r="AG452" s="8"/>
      <c r="AH452" s="7" t="s">
        <v>2870</v>
      </c>
      <c r="AI452" s="7" t="s">
        <v>78</v>
      </c>
      <c r="AJ452" s="7" t="b">
        <v>0</v>
      </c>
      <c r="AK452" s="7" t="s">
        <v>2871</v>
      </c>
      <c r="AL452" s="7" t="b">
        <v>0</v>
      </c>
      <c r="AM452" s="7" t="b">
        <v>0</v>
      </c>
      <c r="AN452" s="7" t="b">
        <v>0</v>
      </c>
      <c r="AO452" s="7" t="b">
        <v>0</v>
      </c>
      <c r="AP452" s="7" t="b">
        <v>0</v>
      </c>
      <c r="AQ452" s="7" t="s">
        <v>84</v>
      </c>
      <c r="AR452" s="7" t="b">
        <v>0</v>
      </c>
      <c r="AS452" s="7" t="s">
        <v>1700</v>
      </c>
      <c r="AT452" s="7" t="s">
        <v>78</v>
      </c>
      <c r="AU452" s="7" t="s">
        <v>78</v>
      </c>
      <c r="AV452" s="8">
        <v>43259</v>
      </c>
      <c r="AW452" s="7" t="s">
        <v>85</v>
      </c>
      <c r="AX452" s="7" t="s">
        <v>86</v>
      </c>
      <c r="AY452" s="7" t="s">
        <v>87</v>
      </c>
      <c r="AZ452" s="7" t="b">
        <v>0</v>
      </c>
      <c r="BA452" s="7">
        <v>7</v>
      </c>
      <c r="BB452" s="7">
        <v>7</v>
      </c>
      <c r="BC452" s="33">
        <v>1879.52</v>
      </c>
      <c r="BD452" s="7">
        <v>1</v>
      </c>
      <c r="BE452" s="33">
        <v>100</v>
      </c>
      <c r="BF452" s="55">
        <v>1</v>
      </c>
      <c r="BG452" s="33">
        <v>100</v>
      </c>
      <c r="BH452" s="33">
        <v>196.62</v>
      </c>
      <c r="BI452" s="33">
        <v>187.54</v>
      </c>
      <c r="BJ452" s="33">
        <v>219.22</v>
      </c>
      <c r="BK452" s="30">
        <f t="shared" si="19"/>
        <v>9.0800000000000125</v>
      </c>
      <c r="BL452" s="62">
        <f t="shared" si="20"/>
        <v>4.6180449598209806E-2</v>
      </c>
      <c r="BM452" s="33">
        <v>46.89</v>
      </c>
      <c r="BN452" s="9">
        <v>0</v>
      </c>
      <c r="BO452" s="11" t="s">
        <v>5747</v>
      </c>
      <c r="BP452" s="11" t="s">
        <v>5748</v>
      </c>
      <c r="BQ452" s="11" t="s">
        <v>4101</v>
      </c>
      <c r="BR452" s="11" t="s">
        <v>504</v>
      </c>
      <c r="BS452" s="11" t="s">
        <v>4126</v>
      </c>
      <c r="BT452" s="11" t="s">
        <v>5749</v>
      </c>
      <c r="BU452" s="11" t="s">
        <v>5750</v>
      </c>
      <c r="BV452" s="11" t="s">
        <v>5751</v>
      </c>
      <c r="BW452" s="11" t="s">
        <v>5752</v>
      </c>
      <c r="BX452" s="11" t="s">
        <v>4130</v>
      </c>
      <c r="BY452" s="11">
        <v>0</v>
      </c>
      <c r="BZ452" s="11">
        <v>0</v>
      </c>
      <c r="CA452" s="11">
        <v>0</v>
      </c>
      <c r="CB452" s="11">
        <v>2</v>
      </c>
      <c r="CC452" s="11">
        <v>1</v>
      </c>
      <c r="CD452" s="13">
        <v>0</v>
      </c>
    </row>
    <row r="453" spans="1:82" hidden="1" x14ac:dyDescent="0.25">
      <c r="A453" s="73" t="s">
        <v>2888</v>
      </c>
      <c r="B453" s="7" t="s">
        <v>1395</v>
      </c>
      <c r="C453" s="7" t="s">
        <v>1396</v>
      </c>
      <c r="D453" s="7" t="s">
        <v>1052</v>
      </c>
      <c r="E453" s="7" t="s">
        <v>1052</v>
      </c>
      <c r="F453" s="7" t="s">
        <v>64</v>
      </c>
      <c r="G453" s="7" t="s">
        <v>1052</v>
      </c>
      <c r="H453" s="7" t="s">
        <v>2330</v>
      </c>
      <c r="I453" s="7" t="s">
        <v>1397</v>
      </c>
      <c r="J453" s="7" t="s">
        <v>2691</v>
      </c>
      <c r="K453" s="7">
        <v>306.57</v>
      </c>
      <c r="L453" s="7" t="s">
        <v>67</v>
      </c>
      <c r="M453" s="7" t="s">
        <v>68</v>
      </c>
      <c r="N453" s="7" t="s">
        <v>69</v>
      </c>
      <c r="O453" s="8">
        <v>43382.355138888888</v>
      </c>
      <c r="P453" s="8">
        <v>45574.355138888888</v>
      </c>
      <c r="Q453" s="7" t="s">
        <v>70</v>
      </c>
      <c r="R453" s="8">
        <v>45574</v>
      </c>
      <c r="S453" s="7" t="s">
        <v>71</v>
      </c>
      <c r="T453" s="7" t="s">
        <v>104</v>
      </c>
      <c r="U453" s="7" t="s">
        <v>73</v>
      </c>
      <c r="V453" s="7" t="s">
        <v>73</v>
      </c>
      <c r="W453" s="7" t="s">
        <v>105</v>
      </c>
      <c r="X453" s="7" t="s">
        <v>106</v>
      </c>
      <c r="Y453" s="7" t="s">
        <v>1421</v>
      </c>
      <c r="Z453" s="7" t="s">
        <v>2889</v>
      </c>
      <c r="AA453" s="7" t="s">
        <v>2890</v>
      </c>
      <c r="AB453" s="8"/>
      <c r="AC453" s="8"/>
      <c r="AD453" s="7"/>
      <c r="AE453" s="7" t="s">
        <v>78</v>
      </c>
      <c r="AF453" s="7" t="s">
        <v>78</v>
      </c>
      <c r="AG453" s="8"/>
      <c r="AH453" s="7" t="s">
        <v>78</v>
      </c>
      <c r="AI453" s="7" t="s">
        <v>78</v>
      </c>
      <c r="AJ453" s="7" t="b">
        <v>0</v>
      </c>
      <c r="AK453" s="7" t="s">
        <v>2891</v>
      </c>
      <c r="AL453" s="7" t="b">
        <v>0</v>
      </c>
      <c r="AM453" s="7" t="b">
        <v>0</v>
      </c>
      <c r="AN453" s="7" t="b">
        <v>0</v>
      </c>
      <c r="AO453" s="7" t="b">
        <v>0</v>
      </c>
      <c r="AP453" s="7" t="b">
        <v>0</v>
      </c>
      <c r="AQ453" s="7" t="s">
        <v>84</v>
      </c>
      <c r="AR453" s="7" t="b">
        <v>0</v>
      </c>
      <c r="AS453" s="7" t="s">
        <v>1700</v>
      </c>
      <c r="AT453" s="7" t="s">
        <v>78</v>
      </c>
      <c r="AU453" s="7" t="s">
        <v>78</v>
      </c>
      <c r="AV453" s="8">
        <v>43341</v>
      </c>
      <c r="AW453" s="7" t="s">
        <v>85</v>
      </c>
      <c r="AX453" s="7" t="s">
        <v>86</v>
      </c>
      <c r="AY453" s="7" t="s">
        <v>87</v>
      </c>
      <c r="AZ453" s="7" t="b">
        <v>0</v>
      </c>
      <c r="BA453" s="7">
        <v>2</v>
      </c>
      <c r="BB453" s="7">
        <v>2</v>
      </c>
      <c r="BC453" s="33">
        <v>1515.45</v>
      </c>
      <c r="BD453" s="7">
        <v>0</v>
      </c>
      <c r="BE453" s="33"/>
      <c r="BF453" s="55">
        <v>0</v>
      </c>
      <c r="BG453" s="33">
        <v>0</v>
      </c>
      <c r="BH453" s="33">
        <v>306.57</v>
      </c>
      <c r="BI453" s="33">
        <v>306.57</v>
      </c>
      <c r="BJ453" s="33">
        <v>354.56</v>
      </c>
      <c r="BK453" s="30">
        <f t="shared" si="19"/>
        <v>0</v>
      </c>
      <c r="BL453" s="62">
        <f t="shared" si="20"/>
        <v>0</v>
      </c>
      <c r="BM453" s="33">
        <v>76.64</v>
      </c>
      <c r="BN453" s="9">
        <v>0</v>
      </c>
      <c r="BO453" s="11" t="s">
        <v>5808</v>
      </c>
      <c r="BP453" s="11" t="s">
        <v>5809</v>
      </c>
      <c r="BQ453" s="11" t="s">
        <v>4101</v>
      </c>
      <c r="BR453" s="11" t="s">
        <v>5810</v>
      </c>
      <c r="BS453" s="11" t="s">
        <v>5811</v>
      </c>
      <c r="BT453" s="11" t="s">
        <v>5812</v>
      </c>
      <c r="BU453" s="11" t="s">
        <v>5813</v>
      </c>
      <c r="BV453" s="11" t="s">
        <v>5814</v>
      </c>
      <c r="BW453" s="11" t="s">
        <v>5815</v>
      </c>
      <c r="BX453" s="11" t="s">
        <v>78</v>
      </c>
      <c r="BY453" s="11">
        <v>0</v>
      </c>
      <c r="BZ453" s="11">
        <v>0</v>
      </c>
      <c r="CA453" s="11">
        <v>0</v>
      </c>
      <c r="CB453" s="11">
        <v>0</v>
      </c>
      <c r="CC453" s="11">
        <v>0</v>
      </c>
      <c r="CD453" s="13">
        <v>0</v>
      </c>
    </row>
    <row r="454" spans="1:82" hidden="1" x14ac:dyDescent="0.25">
      <c r="A454" s="73" t="s">
        <v>1051</v>
      </c>
      <c r="B454" s="7" t="s">
        <v>234</v>
      </c>
      <c r="C454" s="7" t="s">
        <v>235</v>
      </c>
      <c r="D454" s="7" t="s">
        <v>1052</v>
      </c>
      <c r="E454" s="7" t="s">
        <v>1052</v>
      </c>
      <c r="F454" s="7" t="s">
        <v>64</v>
      </c>
      <c r="G454" s="7" t="s">
        <v>1052</v>
      </c>
      <c r="H454" s="7" t="s">
        <v>281</v>
      </c>
      <c r="I454" s="7" t="s">
        <v>237</v>
      </c>
      <c r="J454" s="7" t="s">
        <v>1022</v>
      </c>
      <c r="K454" s="7">
        <v>286.75</v>
      </c>
      <c r="L454" s="7" t="s">
        <v>67</v>
      </c>
      <c r="M454" s="7" t="s">
        <v>68</v>
      </c>
      <c r="N454" s="7" t="s">
        <v>69</v>
      </c>
      <c r="O454" s="8">
        <v>44974.621446759258</v>
      </c>
      <c r="P454" s="8">
        <v>45339.318680555552</v>
      </c>
      <c r="Q454" s="7" t="s">
        <v>70</v>
      </c>
      <c r="R454" s="8">
        <v>45339</v>
      </c>
      <c r="S454" s="7" t="s">
        <v>71</v>
      </c>
      <c r="T454" s="7" t="s">
        <v>104</v>
      </c>
      <c r="U454" s="7" t="s">
        <v>73</v>
      </c>
      <c r="V454" s="7" t="s">
        <v>73</v>
      </c>
      <c r="W454" s="7" t="s">
        <v>74</v>
      </c>
      <c r="X454" s="7" t="s">
        <v>75</v>
      </c>
      <c r="Y454" s="7" t="s">
        <v>1032</v>
      </c>
      <c r="Z454" s="7" t="s">
        <v>1053</v>
      </c>
      <c r="AA454" s="7" t="s">
        <v>78</v>
      </c>
      <c r="AB454" s="8"/>
      <c r="AC454" s="8"/>
      <c r="AD454" s="7"/>
      <c r="AE454" s="7" t="s">
        <v>78</v>
      </c>
      <c r="AF454" s="7" t="s">
        <v>78</v>
      </c>
      <c r="AG454" s="8"/>
      <c r="AH454" s="7" t="s">
        <v>1054</v>
      </c>
      <c r="AI454" s="7" t="s">
        <v>78</v>
      </c>
      <c r="AJ454" s="7" t="b">
        <v>0</v>
      </c>
      <c r="AK454" s="7" t="s">
        <v>1055</v>
      </c>
      <c r="AL454" s="7" t="b">
        <v>0</v>
      </c>
      <c r="AM454" s="7" t="b">
        <v>0</v>
      </c>
      <c r="AN454" s="7" t="b">
        <v>0</v>
      </c>
      <c r="AO454" s="7" t="b">
        <v>0</v>
      </c>
      <c r="AP454" s="7" t="b">
        <v>0</v>
      </c>
      <c r="AQ454" s="7" t="s">
        <v>84</v>
      </c>
      <c r="AR454" s="7" t="b">
        <v>0</v>
      </c>
      <c r="AS454" s="7" t="s">
        <v>710</v>
      </c>
      <c r="AT454" s="7" t="s">
        <v>78</v>
      </c>
      <c r="AU454" s="7" t="s">
        <v>78</v>
      </c>
      <c r="AV454" s="8">
        <v>44958</v>
      </c>
      <c r="AW454" s="7" t="s">
        <v>85</v>
      </c>
      <c r="AX454" s="7" t="s">
        <v>86</v>
      </c>
      <c r="AY454" s="7" t="s">
        <v>87</v>
      </c>
      <c r="AZ454" s="7" t="b">
        <v>0</v>
      </c>
      <c r="BA454" s="7">
        <v>0</v>
      </c>
      <c r="BB454" s="7">
        <v>0</v>
      </c>
      <c r="BC454" s="33"/>
      <c r="BD454" s="7">
        <v>0</v>
      </c>
      <c r="BE454" s="33"/>
      <c r="BF454" s="55">
        <v>0</v>
      </c>
      <c r="BG454" s="33">
        <v>0</v>
      </c>
      <c r="BH454" s="33">
        <v>286.75</v>
      </c>
      <c r="BI454" s="33">
        <v>286.75</v>
      </c>
      <c r="BJ454" s="33">
        <v>313.89</v>
      </c>
      <c r="BK454" s="30">
        <f t="shared" si="19"/>
        <v>0</v>
      </c>
      <c r="BL454" s="62">
        <f t="shared" si="20"/>
        <v>0</v>
      </c>
      <c r="BM454" s="33">
        <v>63.09</v>
      </c>
      <c r="BN454" s="9">
        <v>0</v>
      </c>
      <c r="BO454" s="7" t="s">
        <v>5808</v>
      </c>
      <c r="BP454" s="7" t="s">
        <v>5809</v>
      </c>
      <c r="BQ454" s="7" t="s">
        <v>4101</v>
      </c>
      <c r="BR454" s="7" t="s">
        <v>5810</v>
      </c>
      <c r="BS454" s="7" t="s">
        <v>5811</v>
      </c>
      <c r="BT454" s="7" t="s">
        <v>5812</v>
      </c>
      <c r="BU454" s="7" t="s">
        <v>5813</v>
      </c>
      <c r="BV454" s="7" t="s">
        <v>5814</v>
      </c>
      <c r="BW454" s="7" t="s">
        <v>5815</v>
      </c>
      <c r="BX454" s="7" t="s">
        <v>4106</v>
      </c>
      <c r="BY454" s="7">
        <v>0</v>
      </c>
      <c r="BZ454" s="7">
        <v>0</v>
      </c>
      <c r="CA454" s="7">
        <v>0</v>
      </c>
      <c r="CB454" s="7">
        <v>0</v>
      </c>
      <c r="CC454" s="7">
        <v>0</v>
      </c>
      <c r="CD454" s="9">
        <v>0</v>
      </c>
    </row>
    <row r="455" spans="1:82" hidden="1" x14ac:dyDescent="0.25">
      <c r="A455" s="72" t="s">
        <v>1494</v>
      </c>
      <c r="B455" s="11" t="s">
        <v>1174</v>
      </c>
      <c r="C455" s="11" t="s">
        <v>1175</v>
      </c>
      <c r="D455" s="11" t="s">
        <v>1491</v>
      </c>
      <c r="E455" s="11" t="s">
        <v>1491</v>
      </c>
      <c r="F455" s="11" t="s">
        <v>64</v>
      </c>
      <c r="G455" s="11" t="s">
        <v>1491</v>
      </c>
      <c r="H455" s="11" t="s">
        <v>336</v>
      </c>
      <c r="I455" s="11" t="s">
        <v>1176</v>
      </c>
      <c r="J455" s="11"/>
      <c r="K455" s="11">
        <v>531.04</v>
      </c>
      <c r="L455" s="11" t="s">
        <v>67</v>
      </c>
      <c r="M455" s="11" t="s">
        <v>68</v>
      </c>
      <c r="N455" s="11" t="s">
        <v>69</v>
      </c>
      <c r="O455" s="12">
        <v>43305.567662037036</v>
      </c>
      <c r="P455" s="12">
        <v>45474.567662037036</v>
      </c>
      <c r="Q455" s="11" t="s">
        <v>70</v>
      </c>
      <c r="R455" s="12">
        <v>45292</v>
      </c>
      <c r="S455" s="11" t="s">
        <v>91</v>
      </c>
      <c r="T455" s="11" t="s">
        <v>72</v>
      </c>
      <c r="U455" s="11" t="s">
        <v>73</v>
      </c>
      <c r="V455" s="11" t="s">
        <v>73</v>
      </c>
      <c r="W455" s="11" t="s">
        <v>74</v>
      </c>
      <c r="X455" s="11" t="s">
        <v>106</v>
      </c>
      <c r="Y455" s="11" t="s">
        <v>1178</v>
      </c>
      <c r="Z455" s="11" t="s">
        <v>1495</v>
      </c>
      <c r="AA455" s="11" t="s">
        <v>78</v>
      </c>
      <c r="AB455" s="12"/>
      <c r="AC455" s="12"/>
      <c r="AD455" s="11"/>
      <c r="AE455" s="11" t="s">
        <v>78</v>
      </c>
      <c r="AF455" s="11" t="s">
        <v>78</v>
      </c>
      <c r="AG455" s="12"/>
      <c r="AH455" s="11" t="s">
        <v>78</v>
      </c>
      <c r="AI455" s="11" t="s">
        <v>78</v>
      </c>
      <c r="AJ455" s="11" t="b">
        <v>0</v>
      </c>
      <c r="AK455" s="11" t="s">
        <v>1496</v>
      </c>
      <c r="AL455" s="11" t="b">
        <v>0</v>
      </c>
      <c r="AM455" s="11" t="b">
        <v>0</v>
      </c>
      <c r="AN455" s="11" t="b">
        <v>0</v>
      </c>
      <c r="AO455" s="11" t="b">
        <v>0</v>
      </c>
      <c r="AP455" s="11" t="b">
        <v>0</v>
      </c>
      <c r="AQ455" s="11" t="s">
        <v>96</v>
      </c>
      <c r="AR455" s="11" t="b">
        <v>0</v>
      </c>
      <c r="AS455" s="11" t="s">
        <v>670</v>
      </c>
      <c r="AT455" s="11" t="s">
        <v>78</v>
      </c>
      <c r="AU455" s="11" t="s">
        <v>78</v>
      </c>
      <c r="AV455" s="12">
        <v>43326</v>
      </c>
      <c r="AW455" s="11" t="s">
        <v>85</v>
      </c>
      <c r="AX455" s="11" t="s">
        <v>86</v>
      </c>
      <c r="AY455" s="11" t="s">
        <v>87</v>
      </c>
      <c r="AZ455" s="11" t="b">
        <v>0</v>
      </c>
      <c r="BA455" s="11">
        <v>0</v>
      </c>
      <c r="BB455" s="11">
        <v>0</v>
      </c>
      <c r="BC455" s="28"/>
      <c r="BD455" s="11">
        <v>0</v>
      </c>
      <c r="BE455" s="28"/>
      <c r="BF455" s="54">
        <v>0</v>
      </c>
      <c r="BG455" s="28">
        <v>0</v>
      </c>
      <c r="BH455" s="28">
        <v>531.04</v>
      </c>
      <c r="BI455" s="28">
        <v>502.43</v>
      </c>
      <c r="BJ455" s="28">
        <v>516.25</v>
      </c>
      <c r="BK455" s="30">
        <f t="shared" si="19"/>
        <v>28.609999999999957</v>
      </c>
      <c r="BL455" s="62">
        <f t="shared" si="20"/>
        <v>5.3875414281409989E-2</v>
      </c>
      <c r="BM455" s="28">
        <v>100.48</v>
      </c>
      <c r="BN455" s="13">
        <v>0</v>
      </c>
      <c r="BO455" s="7" t="s">
        <v>5804</v>
      </c>
      <c r="BP455" s="7" t="s">
        <v>5798</v>
      </c>
      <c r="BQ455" s="7" t="s">
        <v>4316</v>
      </c>
      <c r="BR455" s="7" t="s">
        <v>5799</v>
      </c>
      <c r="BS455" s="7" t="s">
        <v>5800</v>
      </c>
      <c r="BT455" s="7" t="s">
        <v>5805</v>
      </c>
      <c r="BU455" s="7" t="s">
        <v>5801</v>
      </c>
      <c r="BV455" s="7" t="s">
        <v>5806</v>
      </c>
      <c r="BW455" s="7" t="s">
        <v>5807</v>
      </c>
      <c r="BX455" s="7" t="s">
        <v>4106</v>
      </c>
      <c r="BY455" s="7">
        <v>0</v>
      </c>
      <c r="BZ455" s="7">
        <v>0</v>
      </c>
      <c r="CA455" s="7">
        <v>0</v>
      </c>
      <c r="CB455" s="7">
        <v>0</v>
      </c>
      <c r="CC455" s="7">
        <v>0</v>
      </c>
      <c r="CD455" s="9">
        <v>0</v>
      </c>
    </row>
    <row r="456" spans="1:82" hidden="1" x14ac:dyDescent="0.25">
      <c r="A456" s="73" t="s">
        <v>2746</v>
      </c>
      <c r="B456" s="7" t="s">
        <v>1395</v>
      </c>
      <c r="C456" s="7" t="s">
        <v>1396</v>
      </c>
      <c r="D456" s="7" t="s">
        <v>2747</v>
      </c>
      <c r="E456" s="7" t="s">
        <v>2747</v>
      </c>
      <c r="F456" s="7" t="s">
        <v>64</v>
      </c>
      <c r="G456" s="7" t="s">
        <v>2747</v>
      </c>
      <c r="H456" s="7" t="s">
        <v>2330</v>
      </c>
      <c r="I456" s="7" t="s">
        <v>1397</v>
      </c>
      <c r="J456" s="7" t="s">
        <v>2686</v>
      </c>
      <c r="K456" s="7">
        <v>160.82</v>
      </c>
      <c r="L456" s="7" t="s">
        <v>67</v>
      </c>
      <c r="M456" s="7" t="s">
        <v>68</v>
      </c>
      <c r="N456" s="7" t="s">
        <v>69</v>
      </c>
      <c r="O456" s="8">
        <v>42074.551747685182</v>
      </c>
      <c r="P456" s="8">
        <v>45362.551747685182</v>
      </c>
      <c r="Q456" s="7" t="s">
        <v>70</v>
      </c>
      <c r="R456" s="8">
        <v>45362</v>
      </c>
      <c r="S456" s="7" t="s">
        <v>71</v>
      </c>
      <c r="T456" s="7" t="s">
        <v>72</v>
      </c>
      <c r="U456" s="7" t="s">
        <v>73</v>
      </c>
      <c r="V456" s="7" t="s">
        <v>73</v>
      </c>
      <c r="W456" s="7" t="s">
        <v>433</v>
      </c>
      <c r="X456" s="7" t="s">
        <v>106</v>
      </c>
      <c r="Y456" s="7" t="s">
        <v>1398</v>
      </c>
      <c r="Z456" s="7" t="s">
        <v>2748</v>
      </c>
      <c r="AA456" s="7" t="s">
        <v>2749</v>
      </c>
      <c r="AB456" s="8"/>
      <c r="AC456" s="8"/>
      <c r="AD456" s="7"/>
      <c r="AE456" s="7" t="s">
        <v>78</v>
      </c>
      <c r="AF456" s="7" t="s">
        <v>78</v>
      </c>
      <c r="AG456" s="8"/>
      <c r="AH456" s="7" t="s">
        <v>78</v>
      </c>
      <c r="AI456" s="7" t="s">
        <v>78</v>
      </c>
      <c r="AJ456" s="7" t="b">
        <v>0</v>
      </c>
      <c r="AK456" s="7" t="s">
        <v>2750</v>
      </c>
      <c r="AL456" s="7" t="b">
        <v>0</v>
      </c>
      <c r="AM456" s="7" t="b">
        <v>0</v>
      </c>
      <c r="AN456" s="7" t="b">
        <v>0</v>
      </c>
      <c r="AO456" s="7" t="b">
        <v>0</v>
      </c>
      <c r="AP456" s="7" t="b">
        <v>0</v>
      </c>
      <c r="AQ456" s="7" t="s">
        <v>84</v>
      </c>
      <c r="AR456" s="7" t="b">
        <v>0</v>
      </c>
      <c r="AS456" s="7" t="s">
        <v>1700</v>
      </c>
      <c r="AT456" s="7" t="s">
        <v>78</v>
      </c>
      <c r="AU456" s="7" t="s">
        <v>78</v>
      </c>
      <c r="AV456" s="8">
        <v>42086</v>
      </c>
      <c r="AW456" s="7" t="s">
        <v>85</v>
      </c>
      <c r="AX456" s="7" t="s">
        <v>86</v>
      </c>
      <c r="AY456" s="7" t="s">
        <v>87</v>
      </c>
      <c r="AZ456" s="7" t="b">
        <v>0</v>
      </c>
      <c r="BA456" s="7">
        <v>2</v>
      </c>
      <c r="BB456" s="7">
        <v>1</v>
      </c>
      <c r="BC456" s="33">
        <v>200</v>
      </c>
      <c r="BD456" s="7">
        <v>0</v>
      </c>
      <c r="BE456" s="33"/>
      <c r="BF456" s="55">
        <v>0</v>
      </c>
      <c r="BG456" s="33">
        <v>0</v>
      </c>
      <c r="BH456" s="33">
        <v>160.82</v>
      </c>
      <c r="BI456" s="33">
        <v>160.82</v>
      </c>
      <c r="BJ456" s="33">
        <v>191.03</v>
      </c>
      <c r="BK456" s="30">
        <f t="shared" si="19"/>
        <v>0</v>
      </c>
      <c r="BL456" s="62">
        <f t="shared" si="20"/>
        <v>0</v>
      </c>
      <c r="BM456" s="33">
        <v>40.200000000000003</v>
      </c>
      <c r="BN456" s="9">
        <v>0</v>
      </c>
      <c r="BO456" s="7" t="s">
        <v>5120</v>
      </c>
      <c r="BP456" s="7" t="s">
        <v>5121</v>
      </c>
      <c r="BQ456" s="7" t="s">
        <v>4101</v>
      </c>
      <c r="BR456" s="7" t="s">
        <v>5000</v>
      </c>
      <c r="BS456" s="7" t="s">
        <v>4203</v>
      </c>
      <c r="BT456" s="7" t="s">
        <v>5122</v>
      </c>
      <c r="BU456" s="7" t="s">
        <v>5123</v>
      </c>
      <c r="BV456" s="7" t="s">
        <v>5124</v>
      </c>
      <c r="BW456" s="7" t="s">
        <v>5125</v>
      </c>
      <c r="BX456" s="7" t="s">
        <v>4106</v>
      </c>
      <c r="BY456" s="7">
        <v>0</v>
      </c>
      <c r="BZ456" s="7">
        <v>0</v>
      </c>
      <c r="CA456" s="7">
        <v>0</v>
      </c>
      <c r="CB456" s="7">
        <v>0</v>
      </c>
      <c r="CC456" s="7">
        <v>0</v>
      </c>
      <c r="CD456" s="9">
        <v>0</v>
      </c>
    </row>
    <row r="457" spans="1:82" hidden="1" x14ac:dyDescent="0.25">
      <c r="A457" s="72" t="s">
        <v>2937</v>
      </c>
      <c r="B457" s="11" t="s">
        <v>259</v>
      </c>
      <c r="C457" s="11" t="s">
        <v>260</v>
      </c>
      <c r="D457" s="11" t="s">
        <v>2938</v>
      </c>
      <c r="E457" s="11" t="s">
        <v>2938</v>
      </c>
      <c r="F457" s="11" t="s">
        <v>64</v>
      </c>
      <c r="G457" s="11"/>
      <c r="H457" s="11" t="s">
        <v>65</v>
      </c>
      <c r="I457" s="11" t="s">
        <v>262</v>
      </c>
      <c r="J457" s="11"/>
      <c r="K457" s="11">
        <v>605.87</v>
      </c>
      <c r="L457" s="11" t="s">
        <v>67</v>
      </c>
      <c r="M457" s="11" t="s">
        <v>68</v>
      </c>
      <c r="N457" s="11" t="s">
        <v>160</v>
      </c>
      <c r="O457" s="12">
        <v>44265.67291666667</v>
      </c>
      <c r="P457" s="12">
        <v>45361.67291666667</v>
      </c>
      <c r="Q457" s="11" t="s">
        <v>70</v>
      </c>
      <c r="R457" s="12">
        <v>45361</v>
      </c>
      <c r="S457" s="11" t="s">
        <v>71</v>
      </c>
      <c r="T457" s="11" t="s">
        <v>104</v>
      </c>
      <c r="U457" s="11" t="s">
        <v>73</v>
      </c>
      <c r="V457" s="11" t="s">
        <v>73</v>
      </c>
      <c r="W457" s="11" t="s">
        <v>105</v>
      </c>
      <c r="X457" s="11" t="s">
        <v>264</v>
      </c>
      <c r="Y457" s="11" t="s">
        <v>2052</v>
      </c>
      <c r="Z457" s="11" t="s">
        <v>2939</v>
      </c>
      <c r="AA457" s="11" t="s">
        <v>2940</v>
      </c>
      <c r="AB457" s="11"/>
      <c r="AC457" s="12"/>
      <c r="AD457" s="11" t="s">
        <v>1679</v>
      </c>
      <c r="AE457" s="11" t="s">
        <v>1680</v>
      </c>
      <c r="AF457" s="11" t="s">
        <v>2941</v>
      </c>
      <c r="AG457" s="12">
        <v>44929</v>
      </c>
      <c r="AH457" s="11" t="s">
        <v>78</v>
      </c>
      <c r="AI457" s="11" t="s">
        <v>78</v>
      </c>
      <c r="AJ457" s="11" t="b">
        <v>0</v>
      </c>
      <c r="AK457" s="11" t="s">
        <v>2942</v>
      </c>
      <c r="AL457" s="11" t="b">
        <v>0</v>
      </c>
      <c r="AM457" s="11" t="b">
        <v>0</v>
      </c>
      <c r="AN457" s="11" t="b">
        <v>0</v>
      </c>
      <c r="AO457" s="11" t="b">
        <v>0</v>
      </c>
      <c r="AP457" s="11" t="b">
        <v>0</v>
      </c>
      <c r="AQ457" s="11" t="s">
        <v>84</v>
      </c>
      <c r="AR457" s="11" t="b">
        <v>0</v>
      </c>
      <c r="AS457" s="11" t="s">
        <v>1905</v>
      </c>
      <c r="AT457" s="11" t="s">
        <v>78</v>
      </c>
      <c r="AU457" s="11" t="s">
        <v>78</v>
      </c>
      <c r="AV457" s="12">
        <v>44279</v>
      </c>
      <c r="AW457" s="11" t="s">
        <v>85</v>
      </c>
      <c r="AX457" s="11" t="s">
        <v>86</v>
      </c>
      <c r="AY457" s="11" t="s">
        <v>87</v>
      </c>
      <c r="AZ457" s="11" t="b">
        <v>0</v>
      </c>
      <c r="BA457" s="11">
        <v>2</v>
      </c>
      <c r="BB457" s="11">
        <v>2</v>
      </c>
      <c r="BC457" s="28">
        <v>718.63</v>
      </c>
      <c r="BD457" s="11">
        <v>0</v>
      </c>
      <c r="BE457" s="28"/>
      <c r="BF457" s="54">
        <v>0</v>
      </c>
      <c r="BG457" s="28">
        <v>0</v>
      </c>
      <c r="BH457" s="28">
        <v>605.87</v>
      </c>
      <c r="BI457" s="28">
        <v>605.87</v>
      </c>
      <c r="BJ457" s="28">
        <v>684.59</v>
      </c>
      <c r="BK457" s="30">
        <f t="shared" ref="BK457:BK520" si="21">+BH457-BI457</f>
        <v>0</v>
      </c>
      <c r="BL457" s="62">
        <f t="shared" ref="BL457:BL520" si="22">+(BK457/BH457)</f>
        <v>0</v>
      </c>
      <c r="BM457" s="28">
        <v>121.17</v>
      </c>
      <c r="BN457" s="13">
        <v>0</v>
      </c>
      <c r="BO457" s="7" t="s">
        <v>6400</v>
      </c>
      <c r="BP457" s="7" t="s">
        <v>6401</v>
      </c>
      <c r="BQ457" s="7" t="s">
        <v>4579</v>
      </c>
      <c r="BR457" s="7" t="s">
        <v>3140</v>
      </c>
      <c r="BS457" s="7" t="s">
        <v>6348</v>
      </c>
      <c r="BT457" s="7" t="s">
        <v>6402</v>
      </c>
      <c r="BU457" s="7" t="s">
        <v>6403</v>
      </c>
      <c r="BV457" s="7" t="s">
        <v>6404</v>
      </c>
      <c r="BW457" s="7" t="s">
        <v>6405</v>
      </c>
      <c r="BX457" s="7" t="s">
        <v>4130</v>
      </c>
      <c r="BY457" s="7">
        <v>0</v>
      </c>
      <c r="BZ457" s="7">
        <v>0</v>
      </c>
      <c r="CA457" s="7">
        <v>0</v>
      </c>
      <c r="CB457" s="7">
        <v>0</v>
      </c>
      <c r="CC457" s="7">
        <v>0</v>
      </c>
      <c r="CD457" s="9">
        <v>0</v>
      </c>
    </row>
    <row r="458" spans="1:82" hidden="1" x14ac:dyDescent="0.25">
      <c r="A458" s="73" t="s">
        <v>2966</v>
      </c>
      <c r="B458" s="7" t="s">
        <v>2967</v>
      </c>
      <c r="C458" s="7" t="s">
        <v>2968</v>
      </c>
      <c r="D458" s="7" t="s">
        <v>2969</v>
      </c>
      <c r="E458" s="7" t="s">
        <v>2969</v>
      </c>
      <c r="F458" s="7" t="s">
        <v>2522</v>
      </c>
      <c r="G458" s="7" t="s">
        <v>2969</v>
      </c>
      <c r="H458" s="7" t="s">
        <v>2970</v>
      </c>
      <c r="I458" s="7" t="s">
        <v>2150</v>
      </c>
      <c r="J458" s="7"/>
      <c r="K458" s="7">
        <v>660.95</v>
      </c>
      <c r="L458" s="7" t="s">
        <v>67</v>
      </c>
      <c r="M458" s="7" t="s">
        <v>68</v>
      </c>
      <c r="N458" s="7" t="s">
        <v>160</v>
      </c>
      <c r="O458" s="8">
        <v>41425.488240740742</v>
      </c>
      <c r="P458" s="8">
        <v>45443.437395833331</v>
      </c>
      <c r="Q458" s="7" t="s">
        <v>70</v>
      </c>
      <c r="R458" s="8">
        <v>45443</v>
      </c>
      <c r="S458" s="7" t="s">
        <v>71</v>
      </c>
      <c r="T458" s="7" t="s">
        <v>104</v>
      </c>
      <c r="U458" s="7" t="s">
        <v>73</v>
      </c>
      <c r="V458" s="7" t="s">
        <v>73</v>
      </c>
      <c r="W458" s="7" t="s">
        <v>2971</v>
      </c>
      <c r="X458" s="7" t="s">
        <v>171</v>
      </c>
      <c r="Y458" s="7" t="s">
        <v>2972</v>
      </c>
      <c r="Z458" s="7" t="s">
        <v>2973</v>
      </c>
      <c r="AA458" s="7" t="s">
        <v>78</v>
      </c>
      <c r="AB458" s="8"/>
      <c r="AC458" s="8"/>
      <c r="AD458" s="7"/>
      <c r="AE458" s="7" t="s">
        <v>78</v>
      </c>
      <c r="AF458" s="7" t="s">
        <v>78</v>
      </c>
      <c r="AG458" s="8"/>
      <c r="AH458" s="7" t="s">
        <v>2974</v>
      </c>
      <c r="AI458" s="7" t="s">
        <v>78</v>
      </c>
      <c r="AJ458" s="7" t="b">
        <v>0</v>
      </c>
      <c r="AK458" s="7" t="s">
        <v>2975</v>
      </c>
      <c r="AL458" s="7" t="b">
        <v>1</v>
      </c>
      <c r="AM458" s="7" t="b">
        <v>0</v>
      </c>
      <c r="AN458" s="7" t="b">
        <v>0</v>
      </c>
      <c r="AO458" s="7" t="b">
        <v>0</v>
      </c>
      <c r="AP458" s="7" t="b">
        <v>0</v>
      </c>
      <c r="AQ458" s="7" t="s">
        <v>84</v>
      </c>
      <c r="AR458" s="7" t="b">
        <v>0</v>
      </c>
      <c r="AS458" s="7" t="s">
        <v>2976</v>
      </c>
      <c r="AT458" s="7" t="s">
        <v>78</v>
      </c>
      <c r="AU458" s="7" t="s">
        <v>78</v>
      </c>
      <c r="AV458" s="8">
        <v>41435</v>
      </c>
      <c r="AW458" s="7" t="s">
        <v>85</v>
      </c>
      <c r="AX458" s="7" t="s">
        <v>86</v>
      </c>
      <c r="AY458" s="7" t="s">
        <v>87</v>
      </c>
      <c r="AZ458" s="7" t="b">
        <v>0</v>
      </c>
      <c r="BA458" s="7">
        <v>0</v>
      </c>
      <c r="BB458" s="7">
        <v>0</v>
      </c>
      <c r="BC458" s="33"/>
      <c r="BD458" s="7">
        <v>0</v>
      </c>
      <c r="BE458" s="33"/>
      <c r="BF458" s="55">
        <v>0</v>
      </c>
      <c r="BG458" s="33">
        <v>0</v>
      </c>
      <c r="BH458" s="33">
        <v>660.95</v>
      </c>
      <c r="BI458" s="33">
        <v>660.95</v>
      </c>
      <c r="BJ458" s="33">
        <v>714.82</v>
      </c>
      <c r="BK458" s="30">
        <f t="shared" si="21"/>
        <v>0</v>
      </c>
      <c r="BL458" s="62">
        <f t="shared" si="22"/>
        <v>0</v>
      </c>
      <c r="BM458" s="33">
        <v>132.19</v>
      </c>
      <c r="BN458" s="9">
        <v>0</v>
      </c>
      <c r="BO458" s="7" t="s">
        <v>4577</v>
      </c>
      <c r="BP458" s="7" t="s">
        <v>4578</v>
      </c>
      <c r="BQ458" s="7" t="s">
        <v>4579</v>
      </c>
      <c r="BR458" s="7" t="s">
        <v>4580</v>
      </c>
      <c r="BS458" s="7" t="s">
        <v>4581</v>
      </c>
      <c r="BT458" s="7" t="s">
        <v>4582</v>
      </c>
      <c r="BU458" s="7" t="s">
        <v>78</v>
      </c>
      <c r="BV458" s="7" t="s">
        <v>4583</v>
      </c>
      <c r="BW458" s="7" t="s">
        <v>4584</v>
      </c>
      <c r="BX458" s="7" t="s">
        <v>4585</v>
      </c>
      <c r="BY458" s="7">
        <v>0</v>
      </c>
      <c r="BZ458" s="7">
        <v>0</v>
      </c>
      <c r="CA458" s="7">
        <v>0</v>
      </c>
      <c r="CB458" s="7">
        <v>0</v>
      </c>
      <c r="CC458" s="7">
        <v>0</v>
      </c>
      <c r="CD458" s="9">
        <v>0</v>
      </c>
    </row>
    <row r="459" spans="1:82" hidden="1" x14ac:dyDescent="0.25">
      <c r="A459" s="73" t="s">
        <v>569</v>
      </c>
      <c r="B459" s="7" t="s">
        <v>61</v>
      </c>
      <c r="C459" s="7" t="s">
        <v>62</v>
      </c>
      <c r="D459" s="7" t="s">
        <v>570</v>
      </c>
      <c r="E459" s="7"/>
      <c r="F459" s="7" t="s">
        <v>64</v>
      </c>
      <c r="G459" s="7"/>
      <c r="H459" s="7" t="s">
        <v>281</v>
      </c>
      <c r="I459" s="7" t="s">
        <v>66</v>
      </c>
      <c r="J459" s="7" t="s">
        <v>282</v>
      </c>
      <c r="K459" s="7">
        <v>782.78</v>
      </c>
      <c r="L459" s="7" t="s">
        <v>67</v>
      </c>
      <c r="M459" s="7" t="s">
        <v>68</v>
      </c>
      <c r="N459" s="7" t="s">
        <v>69</v>
      </c>
      <c r="O459" s="8">
        <v>44162.296261574076</v>
      </c>
      <c r="P459" s="8">
        <v>45257.296261574076</v>
      </c>
      <c r="Q459" s="7" t="s">
        <v>70</v>
      </c>
      <c r="R459" s="8">
        <v>45257</v>
      </c>
      <c r="S459" s="7" t="s">
        <v>71</v>
      </c>
      <c r="T459" s="7" t="s">
        <v>104</v>
      </c>
      <c r="U459" s="7" t="s">
        <v>73</v>
      </c>
      <c r="V459" s="7" t="s">
        <v>73</v>
      </c>
      <c r="W459" s="7" t="s">
        <v>105</v>
      </c>
      <c r="X459" s="7" t="s">
        <v>75</v>
      </c>
      <c r="Y459" s="7" t="s">
        <v>571</v>
      </c>
      <c r="Z459" s="7" t="s">
        <v>572</v>
      </c>
      <c r="AA459" s="7" t="s">
        <v>78</v>
      </c>
      <c r="AB459" s="8"/>
      <c r="AC459" s="8"/>
      <c r="AD459" s="7"/>
      <c r="AE459" s="7" t="s">
        <v>78</v>
      </c>
      <c r="AF459" s="7" t="s">
        <v>78</v>
      </c>
      <c r="AG459" s="8"/>
      <c r="AH459" s="7" t="s">
        <v>78</v>
      </c>
      <c r="AI459" s="7" t="s">
        <v>78</v>
      </c>
      <c r="AJ459" s="7" t="b">
        <v>0</v>
      </c>
      <c r="AK459" s="7" t="s">
        <v>573</v>
      </c>
      <c r="AL459" s="7" t="b">
        <v>0</v>
      </c>
      <c r="AM459" s="7" t="b">
        <v>0</v>
      </c>
      <c r="AN459" s="7" t="b">
        <v>0</v>
      </c>
      <c r="AO459" s="7" t="b">
        <v>0</v>
      </c>
      <c r="AP459" s="7" t="b">
        <v>0</v>
      </c>
      <c r="AQ459" s="7" t="s">
        <v>84</v>
      </c>
      <c r="AR459" s="7" t="b">
        <v>0</v>
      </c>
      <c r="AS459" s="7" t="s">
        <v>317</v>
      </c>
      <c r="AT459" s="7" t="s">
        <v>78</v>
      </c>
      <c r="AU459" s="7" t="s">
        <v>78</v>
      </c>
      <c r="AV459" s="8">
        <v>44162</v>
      </c>
      <c r="AW459" s="7" t="s">
        <v>85</v>
      </c>
      <c r="AX459" s="7" t="s">
        <v>86</v>
      </c>
      <c r="AY459" s="7" t="s">
        <v>87</v>
      </c>
      <c r="AZ459" s="7" t="b">
        <v>0</v>
      </c>
      <c r="BA459" s="7">
        <v>3</v>
      </c>
      <c r="BB459" s="7">
        <v>3</v>
      </c>
      <c r="BC459" s="33">
        <v>4678.29</v>
      </c>
      <c r="BD459" s="7">
        <v>1</v>
      </c>
      <c r="BE459" s="33">
        <v>1057.57</v>
      </c>
      <c r="BF459" s="55">
        <v>1</v>
      </c>
      <c r="BG459" s="33">
        <v>1057.57</v>
      </c>
      <c r="BH459" s="33">
        <v>782.78</v>
      </c>
      <c r="BI459" s="33">
        <v>782.78</v>
      </c>
      <c r="BJ459" s="33">
        <v>858.8</v>
      </c>
      <c r="BK459" s="30">
        <f t="shared" si="21"/>
        <v>0</v>
      </c>
      <c r="BL459" s="62">
        <f t="shared" si="22"/>
        <v>0</v>
      </c>
      <c r="BM459" s="33">
        <v>113.5</v>
      </c>
      <c r="BN459" s="9">
        <v>0</v>
      </c>
      <c r="BO459" s="11" t="s">
        <v>6360</v>
      </c>
      <c r="BP459" s="11" t="s">
        <v>6361</v>
      </c>
      <c r="BQ459" s="11" t="s">
        <v>4101</v>
      </c>
      <c r="BR459" s="11" t="s">
        <v>504</v>
      </c>
      <c r="BS459" s="11" t="s">
        <v>4120</v>
      </c>
      <c r="BT459" s="11" t="s">
        <v>6362</v>
      </c>
      <c r="BU459" s="11" t="s">
        <v>6363</v>
      </c>
      <c r="BV459" s="11" t="s">
        <v>6364</v>
      </c>
      <c r="BW459" s="11" t="s">
        <v>6365</v>
      </c>
      <c r="BX459" s="11" t="s">
        <v>4236</v>
      </c>
      <c r="BY459" s="11">
        <v>0</v>
      </c>
      <c r="BZ459" s="11">
        <v>0</v>
      </c>
      <c r="CA459" s="11">
        <v>0</v>
      </c>
      <c r="CB459" s="11">
        <v>0</v>
      </c>
      <c r="CC459" s="11">
        <v>0</v>
      </c>
      <c r="CD459" s="13">
        <v>0</v>
      </c>
    </row>
    <row r="460" spans="1:82" hidden="1" x14ac:dyDescent="0.25">
      <c r="A460" s="73" t="s">
        <v>765</v>
      </c>
      <c r="B460" s="7" t="s">
        <v>61</v>
      </c>
      <c r="C460" s="7" t="s">
        <v>62</v>
      </c>
      <c r="D460" s="7" t="s">
        <v>570</v>
      </c>
      <c r="E460" s="7"/>
      <c r="F460" s="7" t="s">
        <v>64</v>
      </c>
      <c r="G460" s="7"/>
      <c r="H460" s="7" t="s">
        <v>281</v>
      </c>
      <c r="I460" s="7" t="s">
        <v>66</v>
      </c>
      <c r="J460" s="7" t="s">
        <v>282</v>
      </c>
      <c r="K460" s="7">
        <v>326.06</v>
      </c>
      <c r="L460" s="7" t="s">
        <v>67</v>
      </c>
      <c r="M460" s="7" t="s">
        <v>68</v>
      </c>
      <c r="N460" s="7" t="s">
        <v>69</v>
      </c>
      <c r="O460" s="8">
        <v>44875.472650462965</v>
      </c>
      <c r="P460" s="8">
        <v>45240.472650462965</v>
      </c>
      <c r="Q460" s="7" t="s">
        <v>70</v>
      </c>
      <c r="R460" s="8">
        <v>45240</v>
      </c>
      <c r="S460" s="7" t="s">
        <v>71</v>
      </c>
      <c r="T460" s="7" t="s">
        <v>104</v>
      </c>
      <c r="U460" s="7" t="s">
        <v>73</v>
      </c>
      <c r="V460" s="7" t="s">
        <v>73</v>
      </c>
      <c r="W460" s="7" t="s">
        <v>74</v>
      </c>
      <c r="X460" s="7" t="s">
        <v>75</v>
      </c>
      <c r="Y460" s="7" t="s">
        <v>122</v>
      </c>
      <c r="Z460" s="7" t="s">
        <v>766</v>
      </c>
      <c r="AA460" s="7" t="s">
        <v>78</v>
      </c>
      <c r="AB460" s="8"/>
      <c r="AC460" s="8"/>
      <c r="AD460" s="7"/>
      <c r="AE460" s="7" t="s">
        <v>78</v>
      </c>
      <c r="AF460" s="7" t="s">
        <v>78</v>
      </c>
      <c r="AG460" s="8"/>
      <c r="AH460" s="7" t="s">
        <v>78</v>
      </c>
      <c r="AI460" s="7" t="s">
        <v>78</v>
      </c>
      <c r="AJ460" s="7" t="b">
        <v>0</v>
      </c>
      <c r="AK460" s="7" t="s">
        <v>767</v>
      </c>
      <c r="AL460" s="7" t="b">
        <v>0</v>
      </c>
      <c r="AM460" s="7" t="b">
        <v>0</v>
      </c>
      <c r="AN460" s="7" t="b">
        <v>0</v>
      </c>
      <c r="AO460" s="7" t="b">
        <v>0</v>
      </c>
      <c r="AP460" s="7" t="b">
        <v>0</v>
      </c>
      <c r="AQ460" s="7" t="s">
        <v>84</v>
      </c>
      <c r="AR460" s="7" t="b">
        <v>0</v>
      </c>
      <c r="AS460" s="7" t="s">
        <v>710</v>
      </c>
      <c r="AT460" s="7" t="s">
        <v>78</v>
      </c>
      <c r="AU460" s="7" t="s">
        <v>78</v>
      </c>
      <c r="AV460" s="8">
        <v>44879</v>
      </c>
      <c r="AW460" s="7" t="s">
        <v>85</v>
      </c>
      <c r="AX460" s="7" t="s">
        <v>86</v>
      </c>
      <c r="AY460" s="7" t="s">
        <v>87</v>
      </c>
      <c r="AZ460" s="7" t="b">
        <v>0</v>
      </c>
      <c r="BA460" s="7">
        <v>0</v>
      </c>
      <c r="BB460" s="7">
        <v>0</v>
      </c>
      <c r="BC460" s="33"/>
      <c r="BD460" s="7">
        <v>0</v>
      </c>
      <c r="BE460" s="33"/>
      <c r="BF460" s="55">
        <v>0</v>
      </c>
      <c r="BG460" s="33">
        <v>0</v>
      </c>
      <c r="BH460" s="33">
        <v>326.06</v>
      </c>
      <c r="BI460" s="33">
        <v>326.06</v>
      </c>
      <c r="BJ460" s="33">
        <v>358.48</v>
      </c>
      <c r="BK460" s="30">
        <f t="shared" si="21"/>
        <v>0</v>
      </c>
      <c r="BL460" s="62">
        <f t="shared" si="22"/>
        <v>0</v>
      </c>
      <c r="BM460" s="33">
        <v>65.209999999999994</v>
      </c>
      <c r="BN460" s="9">
        <v>0</v>
      </c>
      <c r="BO460" s="7" t="s">
        <v>6360</v>
      </c>
      <c r="BP460" s="7" t="s">
        <v>6361</v>
      </c>
      <c r="BQ460" s="7" t="s">
        <v>4101</v>
      </c>
      <c r="BR460" s="7" t="s">
        <v>504</v>
      </c>
      <c r="BS460" s="7" t="s">
        <v>4120</v>
      </c>
      <c r="BT460" s="7" t="s">
        <v>6362</v>
      </c>
      <c r="BU460" s="7" t="s">
        <v>6363</v>
      </c>
      <c r="BV460" s="7" t="s">
        <v>6364</v>
      </c>
      <c r="BW460" s="7" t="s">
        <v>6365</v>
      </c>
      <c r="BX460" s="7" t="s">
        <v>4236</v>
      </c>
      <c r="BY460" s="7">
        <v>0</v>
      </c>
      <c r="BZ460" s="7">
        <v>0</v>
      </c>
      <c r="CA460" s="7">
        <v>0</v>
      </c>
      <c r="CB460" s="7">
        <v>0</v>
      </c>
      <c r="CC460" s="7">
        <v>0</v>
      </c>
      <c r="CD460" s="9">
        <v>0</v>
      </c>
    </row>
    <row r="461" spans="1:82" hidden="1" x14ac:dyDescent="0.25">
      <c r="A461" s="73" t="s">
        <v>1655</v>
      </c>
      <c r="B461" s="7" t="s">
        <v>155</v>
      </c>
      <c r="C461" s="7" t="s">
        <v>156</v>
      </c>
      <c r="D461" s="7" t="s">
        <v>1656</v>
      </c>
      <c r="E461" s="7" t="s">
        <v>1141</v>
      </c>
      <c r="F461" s="7" t="s">
        <v>64</v>
      </c>
      <c r="G461" s="7" t="s">
        <v>1141</v>
      </c>
      <c r="H461" s="7" t="s">
        <v>1648</v>
      </c>
      <c r="I461" s="7" t="s">
        <v>103</v>
      </c>
      <c r="J461" s="7" t="s">
        <v>1649</v>
      </c>
      <c r="K461" s="7">
        <v>63.98</v>
      </c>
      <c r="L461" s="7" t="s">
        <v>67</v>
      </c>
      <c r="M461" s="7" t="s">
        <v>3402</v>
      </c>
      <c r="N461" s="7" t="s">
        <v>69</v>
      </c>
      <c r="O461" s="8">
        <v>42313</v>
      </c>
      <c r="P461" s="8">
        <v>45473.38853009259</v>
      </c>
      <c r="Q461" s="7" t="s">
        <v>70</v>
      </c>
      <c r="R461" s="8">
        <v>45473</v>
      </c>
      <c r="S461" s="7" t="s">
        <v>71</v>
      </c>
      <c r="T461" s="7" t="s">
        <v>104</v>
      </c>
      <c r="U461" s="7" t="s">
        <v>3387</v>
      </c>
      <c r="V461" s="7" t="s">
        <v>3387</v>
      </c>
      <c r="W461" s="7" t="s">
        <v>74</v>
      </c>
      <c r="X461" s="7" t="s">
        <v>106</v>
      </c>
      <c r="Y461" s="7" t="s">
        <v>1650</v>
      </c>
      <c r="Z461" s="7" t="s">
        <v>1657</v>
      </c>
      <c r="AA461" s="7" t="s">
        <v>78</v>
      </c>
      <c r="AB461" s="8"/>
      <c r="AC461" s="8"/>
      <c r="AD461" s="7"/>
      <c r="AE461" s="7" t="s">
        <v>78</v>
      </c>
      <c r="AF461" s="7" t="s">
        <v>78</v>
      </c>
      <c r="AG461" s="8"/>
      <c r="AH461" s="7" t="s">
        <v>1658</v>
      </c>
      <c r="AI461" s="7" t="s">
        <v>78</v>
      </c>
      <c r="AJ461" s="7" t="b">
        <v>0</v>
      </c>
      <c r="AK461" s="7" t="s">
        <v>1659</v>
      </c>
      <c r="AL461" s="7" t="b">
        <v>0</v>
      </c>
      <c r="AM461" s="7" t="b">
        <v>0</v>
      </c>
      <c r="AN461" s="7" t="b">
        <v>0</v>
      </c>
      <c r="AO461" s="7" t="b">
        <v>0</v>
      </c>
      <c r="AP461" s="7" t="b">
        <v>0</v>
      </c>
      <c r="AQ461" s="7" t="s">
        <v>84</v>
      </c>
      <c r="AR461" s="7" t="b">
        <v>0</v>
      </c>
      <c r="AS461" s="7" t="s">
        <v>1654</v>
      </c>
      <c r="AT461" s="7" t="s">
        <v>78</v>
      </c>
      <c r="AU461" s="7" t="s">
        <v>78</v>
      </c>
      <c r="AV461" s="8">
        <v>42367</v>
      </c>
      <c r="AW461" s="7" t="s">
        <v>85</v>
      </c>
      <c r="AX461" s="7" t="s">
        <v>86</v>
      </c>
      <c r="AY461" s="7" t="s">
        <v>87</v>
      </c>
      <c r="AZ461" s="7" t="b">
        <v>0</v>
      </c>
      <c r="BA461" s="7">
        <v>0</v>
      </c>
      <c r="BB461" s="7">
        <v>0</v>
      </c>
      <c r="BC461" s="33"/>
      <c r="BD461" s="7">
        <v>0</v>
      </c>
      <c r="BE461" s="33"/>
      <c r="BF461" s="55">
        <v>0</v>
      </c>
      <c r="BG461" s="33">
        <v>0</v>
      </c>
      <c r="BH461" s="33">
        <v>63.98</v>
      </c>
      <c r="BI461" s="33">
        <v>63.98</v>
      </c>
      <c r="BJ461" s="33">
        <v>69.2</v>
      </c>
      <c r="BK461" s="30">
        <f t="shared" si="21"/>
        <v>0</v>
      </c>
      <c r="BL461" s="62">
        <f t="shared" si="22"/>
        <v>0</v>
      </c>
      <c r="BM461" s="33">
        <v>12.8</v>
      </c>
      <c r="BN461" s="9">
        <v>0</v>
      </c>
      <c r="BO461" s="11" t="s">
        <v>5256</v>
      </c>
      <c r="BP461" s="11" t="s">
        <v>5257</v>
      </c>
      <c r="BQ461" s="11" t="s">
        <v>4707</v>
      </c>
      <c r="BR461" s="11" t="s">
        <v>5231</v>
      </c>
      <c r="BS461" s="11" t="s">
        <v>5232</v>
      </c>
      <c r="BT461" s="11" t="s">
        <v>5122</v>
      </c>
      <c r="BU461" s="11" t="s">
        <v>5234</v>
      </c>
      <c r="BV461" s="11" t="s">
        <v>5258</v>
      </c>
      <c r="BW461" s="11" t="s">
        <v>5259</v>
      </c>
      <c r="BX461" s="11" t="s">
        <v>4106</v>
      </c>
      <c r="BY461" s="11">
        <v>0</v>
      </c>
      <c r="BZ461" s="11">
        <v>0</v>
      </c>
      <c r="CA461" s="11">
        <v>0</v>
      </c>
      <c r="CB461" s="11">
        <v>0</v>
      </c>
      <c r="CC461" s="11">
        <v>0</v>
      </c>
      <c r="CD461" s="13">
        <v>0</v>
      </c>
    </row>
    <row r="462" spans="1:82" hidden="1" x14ac:dyDescent="0.25">
      <c r="A462" s="73" t="s">
        <v>1666</v>
      </c>
      <c r="B462" s="7" t="s">
        <v>1395</v>
      </c>
      <c r="C462" s="7" t="s">
        <v>1396</v>
      </c>
      <c r="D462" s="7" t="s">
        <v>841</v>
      </c>
      <c r="E462" s="7" t="s">
        <v>841</v>
      </c>
      <c r="F462" s="7" t="s">
        <v>64</v>
      </c>
      <c r="G462" s="7" t="s">
        <v>841</v>
      </c>
      <c r="H462" s="7" t="s">
        <v>281</v>
      </c>
      <c r="I462" s="7" t="s">
        <v>1397</v>
      </c>
      <c r="J462" s="7" t="s">
        <v>1406</v>
      </c>
      <c r="K462" s="7">
        <v>184.98</v>
      </c>
      <c r="L462" s="7" t="s">
        <v>67</v>
      </c>
      <c r="M462" s="7" t="s">
        <v>68</v>
      </c>
      <c r="N462" s="7" t="s">
        <v>69</v>
      </c>
      <c r="O462" s="8">
        <v>43158</v>
      </c>
      <c r="P462" s="8">
        <v>45349.783993055556</v>
      </c>
      <c r="Q462" s="7" t="s">
        <v>70</v>
      </c>
      <c r="R462" s="8">
        <v>45349</v>
      </c>
      <c r="S462" s="7" t="s">
        <v>71</v>
      </c>
      <c r="T462" s="7" t="s">
        <v>104</v>
      </c>
      <c r="U462" s="7" t="s">
        <v>73</v>
      </c>
      <c r="V462" s="7" t="s">
        <v>73</v>
      </c>
      <c r="W462" s="7" t="s">
        <v>74</v>
      </c>
      <c r="X462" s="7" t="s">
        <v>106</v>
      </c>
      <c r="Y462" s="7" t="s">
        <v>1485</v>
      </c>
      <c r="Z462" s="7" t="s">
        <v>1667</v>
      </c>
      <c r="AA462" s="7" t="s">
        <v>78</v>
      </c>
      <c r="AB462" s="8"/>
      <c r="AC462" s="8"/>
      <c r="AD462" s="7"/>
      <c r="AE462" s="7" t="s">
        <v>78</v>
      </c>
      <c r="AF462" s="7" t="s">
        <v>78</v>
      </c>
      <c r="AG462" s="8"/>
      <c r="AH462" s="7" t="s">
        <v>1668</v>
      </c>
      <c r="AI462" s="7" t="s">
        <v>78</v>
      </c>
      <c r="AJ462" s="7" t="b">
        <v>0</v>
      </c>
      <c r="AK462" s="7" t="s">
        <v>1669</v>
      </c>
      <c r="AL462" s="7" t="b">
        <v>0</v>
      </c>
      <c r="AM462" s="7" t="b">
        <v>0</v>
      </c>
      <c r="AN462" s="7" t="b">
        <v>0</v>
      </c>
      <c r="AO462" s="7" t="b">
        <v>0</v>
      </c>
      <c r="AP462" s="7" t="b">
        <v>0</v>
      </c>
      <c r="AQ462" s="7" t="s">
        <v>84</v>
      </c>
      <c r="AR462" s="7" t="b">
        <v>0</v>
      </c>
      <c r="AS462" s="7" t="s">
        <v>317</v>
      </c>
      <c r="AT462" s="7" t="s">
        <v>78</v>
      </c>
      <c r="AU462" s="7" t="s">
        <v>78</v>
      </c>
      <c r="AV462" s="8">
        <v>43136</v>
      </c>
      <c r="AW462" s="7" t="s">
        <v>85</v>
      </c>
      <c r="AX462" s="7" t="s">
        <v>86</v>
      </c>
      <c r="AY462" s="7" t="s">
        <v>87</v>
      </c>
      <c r="AZ462" s="7" t="b">
        <v>0</v>
      </c>
      <c r="BA462" s="7">
        <v>0</v>
      </c>
      <c r="BB462" s="7">
        <v>0</v>
      </c>
      <c r="BC462" s="33"/>
      <c r="BD462" s="7">
        <v>0</v>
      </c>
      <c r="BE462" s="33"/>
      <c r="BF462" s="55">
        <v>0</v>
      </c>
      <c r="BG462" s="33">
        <v>0</v>
      </c>
      <c r="BH462" s="33">
        <v>184.98</v>
      </c>
      <c r="BI462" s="33">
        <v>184.98</v>
      </c>
      <c r="BJ462" s="33">
        <v>215.41</v>
      </c>
      <c r="BK462" s="30">
        <f t="shared" si="21"/>
        <v>0</v>
      </c>
      <c r="BL462" s="62">
        <f t="shared" si="22"/>
        <v>0</v>
      </c>
      <c r="BM462" s="33">
        <v>50.85</v>
      </c>
      <c r="BN462" s="9">
        <v>0</v>
      </c>
      <c r="BO462" s="11" t="s">
        <v>5645</v>
      </c>
      <c r="BP462" s="11" t="s">
        <v>5646</v>
      </c>
      <c r="BQ462" s="11" t="s">
        <v>4101</v>
      </c>
      <c r="BR462" s="11" t="s">
        <v>504</v>
      </c>
      <c r="BS462" s="11" t="s">
        <v>4148</v>
      </c>
      <c r="BT462" s="11" t="s">
        <v>5647</v>
      </c>
      <c r="BU462" s="11" t="s">
        <v>78</v>
      </c>
      <c r="BV462" s="11" t="s">
        <v>5648</v>
      </c>
      <c r="BW462" s="11" t="s">
        <v>5649</v>
      </c>
      <c r="BX462" s="11" t="s">
        <v>4106</v>
      </c>
      <c r="BY462" s="11">
        <v>0</v>
      </c>
      <c r="BZ462" s="11">
        <v>0</v>
      </c>
      <c r="CA462" s="11">
        <v>0</v>
      </c>
      <c r="CB462" s="11">
        <v>0</v>
      </c>
      <c r="CC462" s="11">
        <v>0</v>
      </c>
      <c r="CD462" s="13">
        <v>0</v>
      </c>
    </row>
    <row r="463" spans="1:82" hidden="1" x14ac:dyDescent="0.25">
      <c r="A463" s="72" t="s">
        <v>840</v>
      </c>
      <c r="B463" s="11" t="s">
        <v>61</v>
      </c>
      <c r="C463" s="11" t="s">
        <v>62</v>
      </c>
      <c r="D463" s="11" t="s">
        <v>841</v>
      </c>
      <c r="E463" s="11" t="s">
        <v>841</v>
      </c>
      <c r="F463" s="11" t="s">
        <v>64</v>
      </c>
      <c r="G463" s="11" t="s">
        <v>841</v>
      </c>
      <c r="H463" s="11" t="s">
        <v>281</v>
      </c>
      <c r="I463" s="11" t="s">
        <v>66</v>
      </c>
      <c r="J463" s="11" t="s">
        <v>282</v>
      </c>
      <c r="K463" s="11">
        <v>385.93</v>
      </c>
      <c r="L463" s="11" t="s">
        <v>67</v>
      </c>
      <c r="M463" s="11" t="s">
        <v>68</v>
      </c>
      <c r="N463" s="11" t="s">
        <v>69</v>
      </c>
      <c r="O463" s="12">
        <v>44968.814467592594</v>
      </c>
      <c r="P463" s="12">
        <v>45333.53365740741</v>
      </c>
      <c r="Q463" s="11" t="s">
        <v>70</v>
      </c>
      <c r="R463" s="12">
        <v>45333</v>
      </c>
      <c r="S463" s="11" t="s">
        <v>71</v>
      </c>
      <c r="T463" s="11" t="s">
        <v>104</v>
      </c>
      <c r="U463" s="11" t="s">
        <v>73</v>
      </c>
      <c r="V463" s="11" t="s">
        <v>73</v>
      </c>
      <c r="W463" s="11" t="s">
        <v>74</v>
      </c>
      <c r="X463" s="11" t="s">
        <v>75</v>
      </c>
      <c r="Y463" s="11" t="s">
        <v>122</v>
      </c>
      <c r="Z463" s="11" t="s">
        <v>842</v>
      </c>
      <c r="AA463" s="11" t="s">
        <v>78</v>
      </c>
      <c r="AB463" s="12"/>
      <c r="AC463" s="12"/>
      <c r="AD463" s="11"/>
      <c r="AE463" s="11" t="s">
        <v>78</v>
      </c>
      <c r="AF463" s="11" t="s">
        <v>78</v>
      </c>
      <c r="AG463" s="12"/>
      <c r="AH463" s="11" t="s">
        <v>843</v>
      </c>
      <c r="AI463" s="11" t="s">
        <v>78</v>
      </c>
      <c r="AJ463" s="11" t="b">
        <v>0</v>
      </c>
      <c r="AK463" s="11" t="s">
        <v>844</v>
      </c>
      <c r="AL463" s="11" t="b">
        <v>0</v>
      </c>
      <c r="AM463" s="11" t="b">
        <v>0</v>
      </c>
      <c r="AN463" s="11" t="b">
        <v>0</v>
      </c>
      <c r="AO463" s="11" t="b">
        <v>0</v>
      </c>
      <c r="AP463" s="11" t="b">
        <v>0</v>
      </c>
      <c r="AQ463" s="11" t="s">
        <v>84</v>
      </c>
      <c r="AR463" s="11" t="b">
        <v>0</v>
      </c>
      <c r="AS463" s="11" t="s">
        <v>710</v>
      </c>
      <c r="AT463" s="11" t="s">
        <v>78</v>
      </c>
      <c r="AU463" s="11" t="s">
        <v>78</v>
      </c>
      <c r="AV463" s="12">
        <v>44944</v>
      </c>
      <c r="AW463" s="11" t="s">
        <v>85</v>
      </c>
      <c r="AX463" s="11" t="s">
        <v>86</v>
      </c>
      <c r="AY463" s="11" t="s">
        <v>87</v>
      </c>
      <c r="AZ463" s="11" t="b">
        <v>0</v>
      </c>
      <c r="BA463" s="11">
        <v>0</v>
      </c>
      <c r="BB463" s="11">
        <v>0</v>
      </c>
      <c r="BC463" s="28"/>
      <c r="BD463" s="11">
        <v>0</v>
      </c>
      <c r="BE463" s="28"/>
      <c r="BF463" s="54">
        <v>1</v>
      </c>
      <c r="BG463" s="28">
        <v>1000</v>
      </c>
      <c r="BH463" s="28">
        <v>385.93</v>
      </c>
      <c r="BI463" s="28">
        <v>385.93</v>
      </c>
      <c r="BJ463" s="28">
        <v>422.04</v>
      </c>
      <c r="BK463" s="30">
        <f t="shared" si="21"/>
        <v>0</v>
      </c>
      <c r="BL463" s="62">
        <f t="shared" si="22"/>
        <v>0</v>
      </c>
      <c r="BM463" s="28">
        <v>92.62</v>
      </c>
      <c r="BN463" s="13">
        <v>0</v>
      </c>
      <c r="BO463" s="11" t="s">
        <v>5645</v>
      </c>
      <c r="BP463" s="11" t="s">
        <v>5646</v>
      </c>
      <c r="BQ463" s="11" t="s">
        <v>4101</v>
      </c>
      <c r="BR463" s="11" t="s">
        <v>504</v>
      </c>
      <c r="BS463" s="11" t="s">
        <v>4148</v>
      </c>
      <c r="BT463" s="11" t="s">
        <v>5647</v>
      </c>
      <c r="BU463" s="11" t="s">
        <v>78</v>
      </c>
      <c r="BV463" s="11" t="s">
        <v>5648</v>
      </c>
      <c r="BW463" s="11" t="s">
        <v>5649</v>
      </c>
      <c r="BX463" s="11" t="s">
        <v>4106</v>
      </c>
      <c r="BY463" s="11">
        <v>0</v>
      </c>
      <c r="BZ463" s="11">
        <v>0</v>
      </c>
      <c r="CA463" s="11">
        <v>0</v>
      </c>
      <c r="CB463" s="11">
        <v>0</v>
      </c>
      <c r="CC463" s="11">
        <v>0</v>
      </c>
      <c r="CD463" s="13">
        <v>0</v>
      </c>
    </row>
    <row r="464" spans="1:82" hidden="1" x14ac:dyDescent="0.25">
      <c r="A464" s="72" t="s">
        <v>776</v>
      </c>
      <c r="B464" s="11" t="s">
        <v>61</v>
      </c>
      <c r="C464" s="11" t="s">
        <v>62</v>
      </c>
      <c r="D464" s="11" t="s">
        <v>777</v>
      </c>
      <c r="E464" s="11" t="s">
        <v>736</v>
      </c>
      <c r="F464" s="11" t="s">
        <v>64</v>
      </c>
      <c r="G464" s="11" t="s">
        <v>736</v>
      </c>
      <c r="H464" s="11" t="s">
        <v>281</v>
      </c>
      <c r="I464" s="11" t="s">
        <v>66</v>
      </c>
      <c r="J464" s="11" t="s">
        <v>282</v>
      </c>
      <c r="K464" s="11">
        <v>204.88</v>
      </c>
      <c r="L464" s="11" t="s">
        <v>67</v>
      </c>
      <c r="M464" s="11" t="s">
        <v>68</v>
      </c>
      <c r="N464" s="11" t="s">
        <v>69</v>
      </c>
      <c r="O464" s="12">
        <v>44900.462650462963</v>
      </c>
      <c r="P464" s="12">
        <v>45265.483969907407</v>
      </c>
      <c r="Q464" s="11" t="s">
        <v>70</v>
      </c>
      <c r="R464" s="12">
        <v>45265</v>
      </c>
      <c r="S464" s="11" t="s">
        <v>71</v>
      </c>
      <c r="T464" s="11" t="s">
        <v>104</v>
      </c>
      <c r="U464" s="11" t="s">
        <v>73</v>
      </c>
      <c r="V464" s="11" t="s">
        <v>73</v>
      </c>
      <c r="W464" s="11" t="s">
        <v>74</v>
      </c>
      <c r="X464" s="11" t="s">
        <v>75</v>
      </c>
      <c r="Y464" s="11" t="s">
        <v>76</v>
      </c>
      <c r="Z464" s="11" t="s">
        <v>778</v>
      </c>
      <c r="AA464" s="11" t="s">
        <v>78</v>
      </c>
      <c r="AB464" s="12"/>
      <c r="AC464" s="12"/>
      <c r="AD464" s="11"/>
      <c r="AE464" s="11" t="s">
        <v>78</v>
      </c>
      <c r="AF464" s="11" t="s">
        <v>78</v>
      </c>
      <c r="AG464" s="12"/>
      <c r="AH464" s="11" t="s">
        <v>779</v>
      </c>
      <c r="AI464" s="11" t="s">
        <v>78</v>
      </c>
      <c r="AJ464" s="11" t="b">
        <v>0</v>
      </c>
      <c r="AK464" s="11" t="s">
        <v>780</v>
      </c>
      <c r="AL464" s="11" t="b">
        <v>0</v>
      </c>
      <c r="AM464" s="11" t="b">
        <v>0</v>
      </c>
      <c r="AN464" s="11" t="b">
        <v>0</v>
      </c>
      <c r="AO464" s="11" t="b">
        <v>0</v>
      </c>
      <c r="AP464" s="11" t="b">
        <v>0</v>
      </c>
      <c r="AQ464" s="11" t="s">
        <v>84</v>
      </c>
      <c r="AR464" s="11" t="b">
        <v>0</v>
      </c>
      <c r="AS464" s="11" t="s">
        <v>710</v>
      </c>
      <c r="AT464" s="11" t="s">
        <v>78</v>
      </c>
      <c r="AU464" s="11" t="s">
        <v>78</v>
      </c>
      <c r="AV464" s="12">
        <v>44895</v>
      </c>
      <c r="AW464" s="11" t="s">
        <v>85</v>
      </c>
      <c r="AX464" s="11" t="s">
        <v>86</v>
      </c>
      <c r="AY464" s="11" t="s">
        <v>87</v>
      </c>
      <c r="AZ464" s="11" t="b">
        <v>0</v>
      </c>
      <c r="BA464" s="11">
        <v>0</v>
      </c>
      <c r="BB464" s="11">
        <v>0</v>
      </c>
      <c r="BC464" s="28"/>
      <c r="BD464" s="11">
        <v>0</v>
      </c>
      <c r="BE464" s="28"/>
      <c r="BF464" s="54">
        <v>0</v>
      </c>
      <c r="BG464" s="28">
        <v>0</v>
      </c>
      <c r="BH464" s="28">
        <v>204.88</v>
      </c>
      <c r="BI464" s="28">
        <v>204.88</v>
      </c>
      <c r="BJ464" s="28">
        <v>225.72</v>
      </c>
      <c r="BK464" s="30">
        <f t="shared" si="21"/>
        <v>0</v>
      </c>
      <c r="BL464" s="62">
        <f t="shared" si="22"/>
        <v>0</v>
      </c>
      <c r="BM464" s="28">
        <v>49.18</v>
      </c>
      <c r="BN464" s="13">
        <v>0</v>
      </c>
      <c r="BO464" s="7" t="s">
        <v>6721</v>
      </c>
      <c r="BP464" s="7" t="s">
        <v>6722</v>
      </c>
      <c r="BQ464" s="7" t="s">
        <v>4101</v>
      </c>
      <c r="BR464" s="7" t="s">
        <v>6723</v>
      </c>
      <c r="BS464" s="7" t="s">
        <v>6724</v>
      </c>
      <c r="BT464" s="7" t="s">
        <v>4110</v>
      </c>
      <c r="BU464" s="7" t="s">
        <v>78</v>
      </c>
      <c r="BV464" s="7" t="s">
        <v>6725</v>
      </c>
      <c r="BW464" s="7" t="s">
        <v>6726</v>
      </c>
      <c r="BX464" s="7" t="s">
        <v>4138</v>
      </c>
      <c r="BY464" s="7">
        <v>0</v>
      </c>
      <c r="BZ464" s="7">
        <v>0</v>
      </c>
      <c r="CA464" s="7">
        <v>0</v>
      </c>
      <c r="CB464" s="7">
        <v>0</v>
      </c>
      <c r="CC464" s="7">
        <v>0</v>
      </c>
      <c r="CD464" s="9">
        <v>0</v>
      </c>
    </row>
    <row r="465" spans="1:82" hidden="1" x14ac:dyDescent="0.25">
      <c r="A465" s="72" t="s">
        <v>405</v>
      </c>
      <c r="B465" s="11" t="s">
        <v>61</v>
      </c>
      <c r="C465" s="11" t="s">
        <v>62</v>
      </c>
      <c r="D465" s="11" t="s">
        <v>406</v>
      </c>
      <c r="E465" s="11" t="s">
        <v>406</v>
      </c>
      <c r="F465" s="11" t="s">
        <v>64</v>
      </c>
      <c r="G465" s="11" t="s">
        <v>406</v>
      </c>
      <c r="H465" s="11" t="s">
        <v>281</v>
      </c>
      <c r="I465" s="11" t="s">
        <v>66</v>
      </c>
      <c r="J465" s="11" t="s">
        <v>282</v>
      </c>
      <c r="K465" s="11">
        <v>342.11</v>
      </c>
      <c r="L465" s="11" t="s">
        <v>67</v>
      </c>
      <c r="M465" s="11" t="s">
        <v>68</v>
      </c>
      <c r="N465" s="11" t="s">
        <v>69</v>
      </c>
      <c r="O465" s="12">
        <v>43004.556597222225</v>
      </c>
      <c r="P465" s="12">
        <v>45561.375972222224</v>
      </c>
      <c r="Q465" s="11" t="s">
        <v>70</v>
      </c>
      <c r="R465" s="12">
        <v>45561</v>
      </c>
      <c r="S465" s="11" t="s">
        <v>71</v>
      </c>
      <c r="T465" s="11" t="s">
        <v>104</v>
      </c>
      <c r="U465" s="11" t="s">
        <v>73</v>
      </c>
      <c r="V465" s="11" t="s">
        <v>73</v>
      </c>
      <c r="W465" s="11" t="s">
        <v>74</v>
      </c>
      <c r="X465" s="11" t="s">
        <v>75</v>
      </c>
      <c r="Y465" s="11" t="s">
        <v>76</v>
      </c>
      <c r="Z465" s="11" t="s">
        <v>407</v>
      </c>
      <c r="AA465" s="11" t="s">
        <v>78</v>
      </c>
      <c r="AB465" s="12"/>
      <c r="AC465" s="12"/>
      <c r="AD465" s="11"/>
      <c r="AE465" s="11" t="s">
        <v>78</v>
      </c>
      <c r="AF465" s="11" t="s">
        <v>78</v>
      </c>
      <c r="AG465" s="12"/>
      <c r="AH465" s="11" t="s">
        <v>408</v>
      </c>
      <c r="AI465" s="11" t="s">
        <v>78</v>
      </c>
      <c r="AJ465" s="11" t="b">
        <v>0</v>
      </c>
      <c r="AK465" s="11" t="s">
        <v>409</v>
      </c>
      <c r="AL465" s="11" t="b">
        <v>0</v>
      </c>
      <c r="AM465" s="11" t="b">
        <v>0</v>
      </c>
      <c r="AN465" s="11" t="b">
        <v>0</v>
      </c>
      <c r="AO465" s="11" t="b">
        <v>0</v>
      </c>
      <c r="AP465" s="11" t="b">
        <v>0</v>
      </c>
      <c r="AQ465" s="11" t="s">
        <v>84</v>
      </c>
      <c r="AR465" s="11" t="b">
        <v>0</v>
      </c>
      <c r="AS465" s="11" t="s">
        <v>317</v>
      </c>
      <c r="AT465" s="11" t="s">
        <v>78</v>
      </c>
      <c r="AU465" s="11" t="s">
        <v>78</v>
      </c>
      <c r="AV465" s="12">
        <v>42991</v>
      </c>
      <c r="AW465" s="11" t="s">
        <v>85</v>
      </c>
      <c r="AX465" s="11" t="s">
        <v>86</v>
      </c>
      <c r="AY465" s="11" t="s">
        <v>87</v>
      </c>
      <c r="AZ465" s="11" t="b">
        <v>0</v>
      </c>
      <c r="BA465" s="11">
        <v>0</v>
      </c>
      <c r="BB465" s="11">
        <v>0</v>
      </c>
      <c r="BC465" s="28"/>
      <c r="BD465" s="11">
        <v>0</v>
      </c>
      <c r="BE465" s="28"/>
      <c r="BF465" s="54">
        <v>0</v>
      </c>
      <c r="BG465" s="28">
        <v>0</v>
      </c>
      <c r="BH465" s="28">
        <v>342.11</v>
      </c>
      <c r="BI465" s="28">
        <v>313.86</v>
      </c>
      <c r="BJ465" s="28">
        <v>344.13</v>
      </c>
      <c r="BK465" s="30">
        <f t="shared" si="21"/>
        <v>28.25</v>
      </c>
      <c r="BL465" s="62">
        <f t="shared" si="22"/>
        <v>8.2575779719973111E-2</v>
      </c>
      <c r="BM465" s="28">
        <v>45.51</v>
      </c>
      <c r="BN465" s="13">
        <v>0</v>
      </c>
      <c r="BO465" s="11" t="s">
        <v>5583</v>
      </c>
      <c r="BP465" s="11" t="s">
        <v>5584</v>
      </c>
      <c r="BQ465" s="11" t="s">
        <v>4101</v>
      </c>
      <c r="BR465" s="11" t="s">
        <v>504</v>
      </c>
      <c r="BS465" s="11" t="s">
        <v>4120</v>
      </c>
      <c r="BT465" s="11" t="s">
        <v>5357</v>
      </c>
      <c r="BU465" s="11" t="s">
        <v>5585</v>
      </c>
      <c r="BV465" s="11" t="s">
        <v>5586</v>
      </c>
      <c r="BW465" s="11" t="s">
        <v>5587</v>
      </c>
      <c r="BX465" s="11" t="s">
        <v>4174</v>
      </c>
      <c r="BY465" s="11">
        <v>0</v>
      </c>
      <c r="BZ465" s="11">
        <v>0</v>
      </c>
      <c r="CA465" s="11">
        <v>0</v>
      </c>
      <c r="CB465" s="11">
        <v>0</v>
      </c>
      <c r="CC465" s="11">
        <v>0</v>
      </c>
      <c r="CD465" s="13">
        <v>0</v>
      </c>
    </row>
    <row r="466" spans="1:82" hidden="1" x14ac:dyDescent="0.25">
      <c r="A466" s="73" t="s">
        <v>1794</v>
      </c>
      <c r="B466" s="7" t="s">
        <v>1721</v>
      </c>
      <c r="C466" s="7" t="s">
        <v>1722</v>
      </c>
      <c r="D466" s="7" t="s">
        <v>406</v>
      </c>
      <c r="E466" s="7" t="s">
        <v>406</v>
      </c>
      <c r="F466" s="7" t="s">
        <v>64</v>
      </c>
      <c r="G466" s="7" t="s">
        <v>406</v>
      </c>
      <c r="H466" s="7" t="s">
        <v>296</v>
      </c>
      <c r="I466" s="7" t="s">
        <v>1724</v>
      </c>
      <c r="J466" s="7" t="s">
        <v>1795</v>
      </c>
      <c r="K466" s="7">
        <v>1065.8399999999999</v>
      </c>
      <c r="L466" s="7" t="s">
        <v>67</v>
      </c>
      <c r="M466" s="7" t="s">
        <v>68</v>
      </c>
      <c r="N466" s="7" t="s">
        <v>69</v>
      </c>
      <c r="O466" s="8">
        <v>43952.592974537038</v>
      </c>
      <c r="P466" s="8">
        <v>45292</v>
      </c>
      <c r="Q466" s="7" t="s">
        <v>70</v>
      </c>
      <c r="R466" s="8">
        <v>45231</v>
      </c>
      <c r="S466" s="7" t="s">
        <v>91</v>
      </c>
      <c r="T466" s="7" t="s">
        <v>514</v>
      </c>
      <c r="U466" s="7" t="s">
        <v>73</v>
      </c>
      <c r="V466" s="7" t="s">
        <v>73</v>
      </c>
      <c r="W466" s="7" t="s">
        <v>74</v>
      </c>
      <c r="X466" s="7" t="s">
        <v>106</v>
      </c>
      <c r="Y466" s="7" t="s">
        <v>1725</v>
      </c>
      <c r="Z466" s="7" t="s">
        <v>1796</v>
      </c>
      <c r="AA466" s="7" t="s">
        <v>78</v>
      </c>
      <c r="AB466" s="8"/>
      <c r="AC466" s="8"/>
      <c r="AD466" s="7"/>
      <c r="AE466" s="7" t="s">
        <v>78</v>
      </c>
      <c r="AF466" s="7" t="s">
        <v>78</v>
      </c>
      <c r="AG466" s="8"/>
      <c r="AH466" s="7" t="s">
        <v>1797</v>
      </c>
      <c r="AI466" s="7" t="s">
        <v>78</v>
      </c>
      <c r="AJ466" s="7" t="b">
        <v>0</v>
      </c>
      <c r="AK466" s="7" t="s">
        <v>1798</v>
      </c>
      <c r="AL466" s="7" t="b">
        <v>0</v>
      </c>
      <c r="AM466" s="7" t="b">
        <v>0</v>
      </c>
      <c r="AN466" s="7" t="b">
        <v>0</v>
      </c>
      <c r="AO466" s="7" t="b">
        <v>0</v>
      </c>
      <c r="AP466" s="7" t="b">
        <v>0</v>
      </c>
      <c r="AQ466" s="7" t="s">
        <v>96</v>
      </c>
      <c r="AR466" s="7" t="b">
        <v>0</v>
      </c>
      <c r="AS466" s="7" t="s">
        <v>1473</v>
      </c>
      <c r="AT466" s="7" t="s">
        <v>78</v>
      </c>
      <c r="AU466" s="7" t="s">
        <v>78</v>
      </c>
      <c r="AV466" s="8">
        <v>43970</v>
      </c>
      <c r="AW466" s="7" t="s">
        <v>85</v>
      </c>
      <c r="AX466" s="7" t="s">
        <v>86</v>
      </c>
      <c r="AY466" s="7" t="s">
        <v>87</v>
      </c>
      <c r="AZ466" s="7" t="b">
        <v>0</v>
      </c>
      <c r="BA466" s="7">
        <v>0</v>
      </c>
      <c r="BB466" s="7">
        <v>0</v>
      </c>
      <c r="BC466" s="33"/>
      <c r="BD466" s="7">
        <v>0</v>
      </c>
      <c r="BE466" s="33"/>
      <c r="BF466" s="55">
        <v>0</v>
      </c>
      <c r="BG466" s="33">
        <v>0</v>
      </c>
      <c r="BH466" s="33">
        <v>1065.8399999999999</v>
      </c>
      <c r="BI466" s="33">
        <v>1048.8599999999999</v>
      </c>
      <c r="BJ466" s="33">
        <v>1074.45</v>
      </c>
      <c r="BK466" s="30">
        <f t="shared" si="21"/>
        <v>16.980000000000018</v>
      </c>
      <c r="BL466" s="62">
        <f t="shared" si="22"/>
        <v>1.5931096599864913E-2</v>
      </c>
      <c r="BM466" s="33">
        <v>83.94</v>
      </c>
      <c r="BN466" s="9">
        <v>0</v>
      </c>
      <c r="BO466" s="7" t="s">
        <v>5583</v>
      </c>
      <c r="BP466" s="7" t="s">
        <v>5584</v>
      </c>
      <c r="BQ466" s="7" t="s">
        <v>4101</v>
      </c>
      <c r="BR466" s="7" t="s">
        <v>504</v>
      </c>
      <c r="BS466" s="7" t="s">
        <v>4120</v>
      </c>
      <c r="BT466" s="7" t="s">
        <v>5357</v>
      </c>
      <c r="BU466" s="7" t="s">
        <v>5585</v>
      </c>
      <c r="BV466" s="7" t="s">
        <v>5586</v>
      </c>
      <c r="BW466" s="7" t="s">
        <v>5587</v>
      </c>
      <c r="BX466" s="7" t="s">
        <v>4174</v>
      </c>
      <c r="BY466" s="7">
        <v>0</v>
      </c>
      <c r="BZ466" s="7">
        <v>0</v>
      </c>
      <c r="CA466" s="7">
        <v>0</v>
      </c>
      <c r="CB466" s="7">
        <v>0</v>
      </c>
      <c r="CC466" s="7">
        <v>0</v>
      </c>
      <c r="CD466" s="9">
        <v>0</v>
      </c>
    </row>
    <row r="467" spans="1:82" hidden="1" x14ac:dyDescent="0.25">
      <c r="A467" s="73" t="s">
        <v>2446</v>
      </c>
      <c r="B467" s="7" t="s">
        <v>61</v>
      </c>
      <c r="C467" s="7" t="s">
        <v>62</v>
      </c>
      <c r="D467" s="7" t="s">
        <v>2447</v>
      </c>
      <c r="E467" s="7" t="s">
        <v>2447</v>
      </c>
      <c r="F467" s="7" t="s">
        <v>64</v>
      </c>
      <c r="G467" s="7" t="s">
        <v>2447</v>
      </c>
      <c r="H467" s="7" t="s">
        <v>2330</v>
      </c>
      <c r="I467" s="7" t="s">
        <v>66</v>
      </c>
      <c r="J467" s="7" t="s">
        <v>2342</v>
      </c>
      <c r="K467" s="7">
        <v>346.42</v>
      </c>
      <c r="L467" s="7" t="s">
        <v>67</v>
      </c>
      <c r="M467" s="7" t="s">
        <v>68</v>
      </c>
      <c r="N467" s="7" t="s">
        <v>69</v>
      </c>
      <c r="O467" s="8">
        <v>44127.483657407407</v>
      </c>
      <c r="P467" s="8">
        <v>45344.483657407407</v>
      </c>
      <c r="Q467" s="7" t="s">
        <v>70</v>
      </c>
      <c r="R467" s="8">
        <v>45344</v>
      </c>
      <c r="S467" s="7" t="s">
        <v>71</v>
      </c>
      <c r="T467" s="7" t="s">
        <v>72</v>
      </c>
      <c r="U467" s="7" t="s">
        <v>73</v>
      </c>
      <c r="V467" s="7" t="s">
        <v>73</v>
      </c>
      <c r="W467" s="7" t="s">
        <v>92</v>
      </c>
      <c r="X467" s="7" t="s">
        <v>75</v>
      </c>
      <c r="Y467" s="7" t="s">
        <v>76</v>
      </c>
      <c r="Z467" s="7" t="s">
        <v>2448</v>
      </c>
      <c r="AA467" s="7" t="s">
        <v>78</v>
      </c>
      <c r="AB467" s="8"/>
      <c r="AC467" s="8"/>
      <c r="AD467" s="7"/>
      <c r="AE467" s="7" t="s">
        <v>78</v>
      </c>
      <c r="AF467" s="7" t="s">
        <v>78</v>
      </c>
      <c r="AG467" s="8"/>
      <c r="AH467" s="7" t="s">
        <v>2449</v>
      </c>
      <c r="AI467" s="7" t="s">
        <v>78</v>
      </c>
      <c r="AJ467" s="7" t="b">
        <v>0</v>
      </c>
      <c r="AK467" s="7" t="s">
        <v>2450</v>
      </c>
      <c r="AL467" s="7" t="b">
        <v>0</v>
      </c>
      <c r="AM467" s="7" t="b">
        <v>0</v>
      </c>
      <c r="AN467" s="7" t="b">
        <v>0</v>
      </c>
      <c r="AO467" s="7" t="b">
        <v>0</v>
      </c>
      <c r="AP467" s="7" t="b">
        <v>0</v>
      </c>
      <c r="AQ467" s="7" t="s">
        <v>84</v>
      </c>
      <c r="AR467" s="7" t="b">
        <v>0</v>
      </c>
      <c r="AS467" s="7" t="s">
        <v>2451</v>
      </c>
      <c r="AT467" s="7" t="s">
        <v>78</v>
      </c>
      <c r="AU467" s="7" t="s">
        <v>78</v>
      </c>
      <c r="AV467" s="8">
        <v>44127</v>
      </c>
      <c r="AW467" s="7" t="s">
        <v>85</v>
      </c>
      <c r="AX467" s="7" t="s">
        <v>86</v>
      </c>
      <c r="AY467" s="7" t="s">
        <v>87</v>
      </c>
      <c r="AZ467" s="7" t="b">
        <v>0</v>
      </c>
      <c r="BA467" s="7">
        <v>0</v>
      </c>
      <c r="BB467" s="7">
        <v>0</v>
      </c>
      <c r="BC467" s="33"/>
      <c r="BD467" s="7">
        <v>0</v>
      </c>
      <c r="BE467" s="33"/>
      <c r="BF467" s="55">
        <v>0</v>
      </c>
      <c r="BG467" s="33">
        <v>0</v>
      </c>
      <c r="BH467" s="33">
        <v>346.42</v>
      </c>
      <c r="BI467" s="33">
        <v>346.42</v>
      </c>
      <c r="BJ467" s="33">
        <v>388.21</v>
      </c>
      <c r="BK467" s="30">
        <f t="shared" si="21"/>
        <v>0</v>
      </c>
      <c r="BL467" s="62">
        <f t="shared" si="22"/>
        <v>0</v>
      </c>
      <c r="BM467" s="33">
        <v>41.58</v>
      </c>
      <c r="BN467" s="9">
        <v>0</v>
      </c>
      <c r="BO467" s="7" t="s">
        <v>6336</v>
      </c>
      <c r="BP467" s="7" t="s">
        <v>6337</v>
      </c>
      <c r="BQ467" s="7" t="s">
        <v>4438</v>
      </c>
      <c r="BR467" s="7" t="s">
        <v>6338</v>
      </c>
      <c r="BS467" s="7" t="s">
        <v>6339</v>
      </c>
      <c r="BT467" s="7" t="s">
        <v>5380</v>
      </c>
      <c r="BU467" s="7" t="s">
        <v>6340</v>
      </c>
      <c r="BV467" s="7" t="s">
        <v>6341</v>
      </c>
      <c r="BW467" s="7" t="s">
        <v>6342</v>
      </c>
      <c r="BX467" s="7" t="s">
        <v>4181</v>
      </c>
      <c r="BY467" s="7">
        <v>0</v>
      </c>
      <c r="BZ467" s="7">
        <v>0</v>
      </c>
      <c r="CA467" s="7">
        <v>0</v>
      </c>
      <c r="CB467" s="7">
        <v>0</v>
      </c>
      <c r="CC467" s="7">
        <v>0</v>
      </c>
      <c r="CD467" s="9">
        <v>0</v>
      </c>
    </row>
    <row r="468" spans="1:82" hidden="1" x14ac:dyDescent="0.25">
      <c r="A468" s="72" t="s">
        <v>110</v>
      </c>
      <c r="B468" s="11" t="s">
        <v>111</v>
      </c>
      <c r="C468" s="11" t="s">
        <v>112</v>
      </c>
      <c r="D468" s="11" t="s">
        <v>113</v>
      </c>
      <c r="E468" s="11" t="s">
        <v>113</v>
      </c>
      <c r="F468" s="11" t="s">
        <v>64</v>
      </c>
      <c r="G468" s="11" t="s">
        <v>113</v>
      </c>
      <c r="H468" s="11" t="s">
        <v>102</v>
      </c>
      <c r="I468" s="11" t="s">
        <v>114</v>
      </c>
      <c r="J468" s="11"/>
      <c r="K468" s="11">
        <v>89.93</v>
      </c>
      <c r="L468" s="11" t="s">
        <v>67</v>
      </c>
      <c r="M468" s="11" t="s">
        <v>68</v>
      </c>
      <c r="N468" s="11" t="s">
        <v>69</v>
      </c>
      <c r="O468" s="12">
        <v>39927</v>
      </c>
      <c r="P468" s="12">
        <v>45406</v>
      </c>
      <c r="Q468" s="11" t="s">
        <v>70</v>
      </c>
      <c r="R468" s="12">
        <v>45406</v>
      </c>
      <c r="S468" s="11" t="s">
        <v>71</v>
      </c>
      <c r="T468" s="11" t="s">
        <v>104</v>
      </c>
      <c r="U468" s="11" t="s">
        <v>73</v>
      </c>
      <c r="V468" s="11" t="s">
        <v>73</v>
      </c>
      <c r="W468" s="11" t="s">
        <v>74</v>
      </c>
      <c r="X468" s="11" t="s">
        <v>115</v>
      </c>
      <c r="Y468" s="11" t="s">
        <v>116</v>
      </c>
      <c r="Z468" s="11" t="s">
        <v>117</v>
      </c>
      <c r="AA468" s="11" t="s">
        <v>78</v>
      </c>
      <c r="AB468" s="12"/>
      <c r="AC468" s="12"/>
      <c r="AD468" s="11"/>
      <c r="AE468" s="11" t="s">
        <v>78</v>
      </c>
      <c r="AF468" s="11" t="s">
        <v>78</v>
      </c>
      <c r="AG468" s="12"/>
      <c r="AH468" s="11" t="s">
        <v>78</v>
      </c>
      <c r="AI468" s="11" t="s">
        <v>78</v>
      </c>
      <c r="AJ468" s="11" t="b">
        <v>1</v>
      </c>
      <c r="AK468" s="11" t="s">
        <v>118</v>
      </c>
      <c r="AL468" s="11" t="b">
        <v>0</v>
      </c>
      <c r="AM468" s="11" t="b">
        <v>0</v>
      </c>
      <c r="AN468" s="11" t="b">
        <v>0</v>
      </c>
      <c r="AO468" s="11" t="b">
        <v>0</v>
      </c>
      <c r="AP468" s="11" t="b">
        <v>0</v>
      </c>
      <c r="AQ468" s="11" t="s">
        <v>84</v>
      </c>
      <c r="AR468" s="11" t="b">
        <v>0</v>
      </c>
      <c r="AS468" s="11" t="s">
        <v>78</v>
      </c>
      <c r="AT468" s="11" t="s">
        <v>78</v>
      </c>
      <c r="AU468" s="11" t="s">
        <v>78</v>
      </c>
      <c r="AV468" s="12">
        <v>39932</v>
      </c>
      <c r="AW468" s="11" t="s">
        <v>85</v>
      </c>
      <c r="AX468" s="11" t="s">
        <v>86</v>
      </c>
      <c r="AY468" s="11" t="s">
        <v>87</v>
      </c>
      <c r="AZ468" s="11" t="b">
        <v>0</v>
      </c>
      <c r="BA468" s="11">
        <v>0</v>
      </c>
      <c r="BB468" s="11">
        <v>0</v>
      </c>
      <c r="BC468" s="28"/>
      <c r="BD468" s="11">
        <v>0</v>
      </c>
      <c r="BE468" s="28"/>
      <c r="BF468" s="54">
        <v>0</v>
      </c>
      <c r="BG468" s="28">
        <v>0</v>
      </c>
      <c r="BH468" s="28">
        <v>89.93</v>
      </c>
      <c r="BI468" s="28">
        <v>89.93</v>
      </c>
      <c r="BJ468" s="28">
        <v>97.25</v>
      </c>
      <c r="BK468" s="30">
        <f t="shared" si="21"/>
        <v>0</v>
      </c>
      <c r="BL468" s="62">
        <f t="shared" si="22"/>
        <v>0</v>
      </c>
      <c r="BM468" s="28">
        <v>17.989999999999998</v>
      </c>
      <c r="BN468" s="13">
        <v>0</v>
      </c>
      <c r="BO468" s="11" t="s">
        <v>4322</v>
      </c>
      <c r="BP468" s="11" t="s">
        <v>4323</v>
      </c>
      <c r="BQ468" s="11" t="s">
        <v>4101</v>
      </c>
      <c r="BR468" s="11" t="s">
        <v>504</v>
      </c>
      <c r="BS468" s="11" t="s">
        <v>4324</v>
      </c>
      <c r="BT468" s="11" t="s">
        <v>4325</v>
      </c>
      <c r="BU468" s="11" t="s">
        <v>78</v>
      </c>
      <c r="BV468" s="11" t="s">
        <v>4326</v>
      </c>
      <c r="BW468" s="11" t="s">
        <v>4327</v>
      </c>
      <c r="BX468" s="11" t="s">
        <v>4130</v>
      </c>
      <c r="BY468" s="11">
        <v>0</v>
      </c>
      <c r="BZ468" s="11">
        <v>0</v>
      </c>
      <c r="CA468" s="11">
        <v>0</v>
      </c>
      <c r="CB468" s="11">
        <v>0</v>
      </c>
      <c r="CC468" s="11">
        <v>0</v>
      </c>
      <c r="CD468" s="13">
        <v>0</v>
      </c>
    </row>
    <row r="469" spans="1:82" hidden="1" x14ac:dyDescent="0.25">
      <c r="A469" s="73" t="s">
        <v>1125</v>
      </c>
      <c r="B469" s="7" t="s">
        <v>1066</v>
      </c>
      <c r="C469" s="7" t="s">
        <v>1067</v>
      </c>
      <c r="D469" s="7" t="s">
        <v>113</v>
      </c>
      <c r="E469" s="7" t="s">
        <v>113</v>
      </c>
      <c r="F469" s="7" t="s">
        <v>64</v>
      </c>
      <c r="G469" s="7" t="s">
        <v>113</v>
      </c>
      <c r="H469" s="7" t="s">
        <v>281</v>
      </c>
      <c r="I469" s="7" t="s">
        <v>1126</v>
      </c>
      <c r="J469" s="7" t="s">
        <v>1070</v>
      </c>
      <c r="K469" s="7">
        <v>44.11</v>
      </c>
      <c r="L469" s="7" t="s">
        <v>67</v>
      </c>
      <c r="M469" s="7" t="s">
        <v>68</v>
      </c>
      <c r="N469" s="7" t="s">
        <v>69</v>
      </c>
      <c r="O469" s="8">
        <v>41906.630694444444</v>
      </c>
      <c r="P469" s="8">
        <v>45559.630694444444</v>
      </c>
      <c r="Q469" s="7" t="s">
        <v>70</v>
      </c>
      <c r="R469" s="8">
        <v>45559</v>
      </c>
      <c r="S469" s="7" t="s">
        <v>71</v>
      </c>
      <c r="T469" s="7" t="s">
        <v>104</v>
      </c>
      <c r="U469" s="7" t="s">
        <v>73</v>
      </c>
      <c r="V469" s="7" t="s">
        <v>73</v>
      </c>
      <c r="W469" s="7" t="s">
        <v>74</v>
      </c>
      <c r="X469" s="7" t="s">
        <v>75</v>
      </c>
      <c r="Y469" s="7" t="s">
        <v>1127</v>
      </c>
      <c r="Z469" s="7" t="s">
        <v>1128</v>
      </c>
      <c r="AA469" s="7" t="s">
        <v>78</v>
      </c>
      <c r="AB469" s="8"/>
      <c r="AC469" s="8"/>
      <c r="AD469" s="7"/>
      <c r="AE469" s="7" t="s">
        <v>78</v>
      </c>
      <c r="AF469" s="7" t="s">
        <v>78</v>
      </c>
      <c r="AG469" s="8"/>
      <c r="AH469" s="7" t="s">
        <v>1129</v>
      </c>
      <c r="AI469" s="7" t="s">
        <v>78</v>
      </c>
      <c r="AJ469" s="7" t="b">
        <v>0</v>
      </c>
      <c r="AK469" s="7" t="s">
        <v>1130</v>
      </c>
      <c r="AL469" s="7" t="b">
        <v>0</v>
      </c>
      <c r="AM469" s="7" t="b">
        <v>0</v>
      </c>
      <c r="AN469" s="7" t="b">
        <v>0</v>
      </c>
      <c r="AO469" s="7" t="b">
        <v>0</v>
      </c>
      <c r="AP469" s="7" t="b">
        <v>0</v>
      </c>
      <c r="AQ469" s="7" t="s">
        <v>84</v>
      </c>
      <c r="AR469" s="7" t="b">
        <v>0</v>
      </c>
      <c r="AS469" s="7" t="s">
        <v>317</v>
      </c>
      <c r="AT469" s="7" t="s">
        <v>78</v>
      </c>
      <c r="AU469" s="7" t="s">
        <v>78</v>
      </c>
      <c r="AV469" s="8">
        <v>41927</v>
      </c>
      <c r="AW469" s="7" t="s">
        <v>85</v>
      </c>
      <c r="AX469" s="7" t="s">
        <v>86</v>
      </c>
      <c r="AY469" s="7" t="s">
        <v>87</v>
      </c>
      <c r="AZ469" s="7" t="b">
        <v>0</v>
      </c>
      <c r="BA469" s="7">
        <v>0</v>
      </c>
      <c r="BB469" s="7">
        <v>0</v>
      </c>
      <c r="BC469" s="33"/>
      <c r="BD469" s="7">
        <v>0</v>
      </c>
      <c r="BE469" s="33"/>
      <c r="BF469" s="55">
        <v>0</v>
      </c>
      <c r="BG469" s="33">
        <v>0</v>
      </c>
      <c r="BH469" s="33">
        <v>44.11</v>
      </c>
      <c r="BI469" s="33">
        <v>39.18</v>
      </c>
      <c r="BJ469" s="33">
        <v>47.92</v>
      </c>
      <c r="BK469" s="30">
        <f t="shared" si="21"/>
        <v>4.93</v>
      </c>
      <c r="BL469" s="62">
        <f t="shared" si="22"/>
        <v>0.11176603944683745</v>
      </c>
      <c r="BM469" s="33">
        <v>4.9000000000000004</v>
      </c>
      <c r="BN469" s="9">
        <v>0</v>
      </c>
      <c r="BO469" s="7" t="s">
        <v>4322</v>
      </c>
      <c r="BP469" s="7" t="s">
        <v>4323</v>
      </c>
      <c r="BQ469" s="7" t="s">
        <v>4101</v>
      </c>
      <c r="BR469" s="7" t="s">
        <v>504</v>
      </c>
      <c r="BS469" s="7" t="s">
        <v>4324</v>
      </c>
      <c r="BT469" s="7" t="s">
        <v>4325</v>
      </c>
      <c r="BU469" s="7" t="s">
        <v>78</v>
      </c>
      <c r="BV469" s="7" t="s">
        <v>4326</v>
      </c>
      <c r="BW469" s="7" t="s">
        <v>4327</v>
      </c>
      <c r="BX469" s="7" t="s">
        <v>4130</v>
      </c>
      <c r="BY469" s="7">
        <v>0</v>
      </c>
      <c r="BZ469" s="7">
        <v>0</v>
      </c>
      <c r="CA469" s="7">
        <v>0</v>
      </c>
      <c r="CB469" s="7">
        <v>0</v>
      </c>
      <c r="CC469" s="7">
        <v>0</v>
      </c>
      <c r="CD469" s="9">
        <v>0</v>
      </c>
    </row>
    <row r="470" spans="1:82" hidden="1" x14ac:dyDescent="0.25">
      <c r="A470" s="73" t="s">
        <v>303</v>
      </c>
      <c r="B470" s="7" t="s">
        <v>304</v>
      </c>
      <c r="C470" s="7" t="s">
        <v>305</v>
      </c>
      <c r="D470" s="7" t="s">
        <v>306</v>
      </c>
      <c r="E470" s="7" t="s">
        <v>306</v>
      </c>
      <c r="F470" s="7" t="s">
        <v>64</v>
      </c>
      <c r="G470" s="7" t="s">
        <v>306</v>
      </c>
      <c r="H470" s="7" t="s">
        <v>281</v>
      </c>
      <c r="I470" s="7" t="s">
        <v>66</v>
      </c>
      <c r="J470" s="7" t="s">
        <v>282</v>
      </c>
      <c r="K470" s="7">
        <v>561.84</v>
      </c>
      <c r="L470" s="7" t="s">
        <v>67</v>
      </c>
      <c r="M470" s="7" t="s">
        <v>68</v>
      </c>
      <c r="N470" s="7" t="s">
        <v>69</v>
      </c>
      <c r="O470" s="8">
        <v>41597.827002314814</v>
      </c>
      <c r="P470" s="8">
        <v>45249.827002314814</v>
      </c>
      <c r="Q470" s="7" t="s">
        <v>70</v>
      </c>
      <c r="R470" s="8">
        <v>45249</v>
      </c>
      <c r="S470" s="7" t="s">
        <v>71</v>
      </c>
      <c r="T470" s="7" t="s">
        <v>72</v>
      </c>
      <c r="U470" s="7" t="s">
        <v>73</v>
      </c>
      <c r="V470" s="7" t="s">
        <v>73</v>
      </c>
      <c r="W470" s="7" t="s">
        <v>74</v>
      </c>
      <c r="X470" s="7" t="s">
        <v>75</v>
      </c>
      <c r="Y470" s="7" t="s">
        <v>76</v>
      </c>
      <c r="Z470" s="7" t="s">
        <v>307</v>
      </c>
      <c r="AA470" s="7" t="s">
        <v>78</v>
      </c>
      <c r="AB470" s="8"/>
      <c r="AC470" s="8"/>
      <c r="AD470" s="7"/>
      <c r="AE470" s="7" t="s">
        <v>78</v>
      </c>
      <c r="AF470" s="7" t="s">
        <v>78</v>
      </c>
      <c r="AG470" s="8"/>
      <c r="AH470" s="7" t="s">
        <v>308</v>
      </c>
      <c r="AI470" s="7" t="s">
        <v>78</v>
      </c>
      <c r="AJ470" s="7" t="b">
        <v>0</v>
      </c>
      <c r="AK470" s="7" t="s">
        <v>309</v>
      </c>
      <c r="AL470" s="7" t="b">
        <v>0</v>
      </c>
      <c r="AM470" s="7" t="b">
        <v>0</v>
      </c>
      <c r="AN470" s="7" t="b">
        <v>0</v>
      </c>
      <c r="AO470" s="7" t="b">
        <v>0</v>
      </c>
      <c r="AP470" s="7" t="b">
        <v>0</v>
      </c>
      <c r="AQ470" s="7" t="s">
        <v>84</v>
      </c>
      <c r="AR470" s="7" t="b">
        <v>0</v>
      </c>
      <c r="AS470" s="7" t="s">
        <v>310</v>
      </c>
      <c r="AT470" s="7" t="s">
        <v>78</v>
      </c>
      <c r="AU470" s="7" t="s">
        <v>78</v>
      </c>
      <c r="AV470" s="8">
        <v>41604</v>
      </c>
      <c r="AW470" s="7" t="s">
        <v>85</v>
      </c>
      <c r="AX470" s="7" t="s">
        <v>86</v>
      </c>
      <c r="AY470" s="7" t="s">
        <v>87</v>
      </c>
      <c r="AZ470" s="7" t="b">
        <v>0</v>
      </c>
      <c r="BA470" s="7">
        <v>1</v>
      </c>
      <c r="BB470" s="7">
        <v>1</v>
      </c>
      <c r="BC470" s="33">
        <v>150</v>
      </c>
      <c r="BD470" s="7">
        <v>0</v>
      </c>
      <c r="BE470" s="33"/>
      <c r="BF470" s="55">
        <v>0</v>
      </c>
      <c r="BG470" s="33">
        <v>0</v>
      </c>
      <c r="BH470" s="33">
        <v>561.84</v>
      </c>
      <c r="BI470" s="33">
        <v>561.84</v>
      </c>
      <c r="BJ470" s="33">
        <v>613.74</v>
      </c>
      <c r="BK470" s="30">
        <f t="shared" si="21"/>
        <v>0</v>
      </c>
      <c r="BL470" s="62">
        <f t="shared" si="22"/>
        <v>0</v>
      </c>
      <c r="BM470" s="33">
        <v>81.400000000000006</v>
      </c>
      <c r="BN470" s="9">
        <v>0</v>
      </c>
      <c r="BO470" s="7" t="s">
        <v>4754</v>
      </c>
      <c r="BP470" s="7" t="s">
        <v>4755</v>
      </c>
      <c r="BQ470" s="7" t="s">
        <v>4101</v>
      </c>
      <c r="BR470" s="7" t="s">
        <v>504</v>
      </c>
      <c r="BS470" s="7" t="s">
        <v>4133</v>
      </c>
      <c r="BT470" s="7" t="s">
        <v>4110</v>
      </c>
      <c r="BU470" s="7" t="s">
        <v>4756</v>
      </c>
      <c r="BV470" s="7" t="s">
        <v>4757</v>
      </c>
      <c r="BW470" s="7" t="s">
        <v>4758</v>
      </c>
      <c r="BX470" s="7" t="s">
        <v>4123</v>
      </c>
      <c r="BY470" s="7">
        <v>0</v>
      </c>
      <c r="BZ470" s="7">
        <v>0</v>
      </c>
      <c r="CA470" s="7">
        <v>0</v>
      </c>
      <c r="CB470" s="7">
        <v>0</v>
      </c>
      <c r="CC470" s="7">
        <v>0</v>
      </c>
      <c r="CD470" s="9">
        <v>0</v>
      </c>
    </row>
    <row r="471" spans="1:82" hidden="1" x14ac:dyDescent="0.25">
      <c r="A471" s="73" t="s">
        <v>278</v>
      </c>
      <c r="B471" s="7" t="s">
        <v>61</v>
      </c>
      <c r="C471" s="7" t="s">
        <v>62</v>
      </c>
      <c r="D471" s="7" t="s">
        <v>279</v>
      </c>
      <c r="E471" s="7" t="s">
        <v>280</v>
      </c>
      <c r="F471" s="7" t="s">
        <v>64</v>
      </c>
      <c r="G471" s="7" t="s">
        <v>280</v>
      </c>
      <c r="H471" s="7" t="s">
        <v>281</v>
      </c>
      <c r="I471" s="7" t="s">
        <v>66</v>
      </c>
      <c r="J471" s="7" t="s">
        <v>282</v>
      </c>
      <c r="K471" s="7">
        <v>357.48</v>
      </c>
      <c r="L471" s="7" t="s">
        <v>67</v>
      </c>
      <c r="M471" s="7" t="s">
        <v>68</v>
      </c>
      <c r="N471" s="7" t="s">
        <v>69</v>
      </c>
      <c r="O471" s="8">
        <v>40983.454398148147</v>
      </c>
      <c r="P471" s="8">
        <v>45366.454398148147</v>
      </c>
      <c r="Q471" s="7" t="s">
        <v>70</v>
      </c>
      <c r="R471" s="8">
        <v>45366</v>
      </c>
      <c r="S471" s="7" t="s">
        <v>71</v>
      </c>
      <c r="T471" s="7" t="s">
        <v>104</v>
      </c>
      <c r="U471" s="7" t="s">
        <v>73</v>
      </c>
      <c r="V471" s="7" t="s">
        <v>73</v>
      </c>
      <c r="W471" s="7" t="s">
        <v>74</v>
      </c>
      <c r="X471" s="7" t="s">
        <v>75</v>
      </c>
      <c r="Y471" s="7" t="s">
        <v>122</v>
      </c>
      <c r="Z471" s="7" t="s">
        <v>283</v>
      </c>
      <c r="AA471" s="7" t="s">
        <v>78</v>
      </c>
      <c r="AB471" s="8"/>
      <c r="AC471" s="8"/>
      <c r="AD471" s="7"/>
      <c r="AE471" s="7" t="s">
        <v>78</v>
      </c>
      <c r="AF471" s="7" t="s">
        <v>78</v>
      </c>
      <c r="AG471" s="8"/>
      <c r="AH471" s="7" t="s">
        <v>78</v>
      </c>
      <c r="AI471" s="7" t="s">
        <v>78</v>
      </c>
      <c r="AJ471" s="7" t="b">
        <v>0</v>
      </c>
      <c r="AK471" s="7" t="s">
        <v>284</v>
      </c>
      <c r="AL471" s="7" t="b">
        <v>0</v>
      </c>
      <c r="AM471" s="7" t="b">
        <v>0</v>
      </c>
      <c r="AN471" s="7" t="b">
        <v>0</v>
      </c>
      <c r="AO471" s="7" t="b">
        <v>0</v>
      </c>
      <c r="AP471" s="7" t="b">
        <v>0</v>
      </c>
      <c r="AQ471" s="7" t="s">
        <v>84</v>
      </c>
      <c r="AR471" s="7" t="b">
        <v>0</v>
      </c>
      <c r="AS471" s="7" t="s">
        <v>78</v>
      </c>
      <c r="AT471" s="7" t="s">
        <v>78</v>
      </c>
      <c r="AU471" s="7" t="s">
        <v>78</v>
      </c>
      <c r="AV471" s="8">
        <v>41024</v>
      </c>
      <c r="AW471" s="7" t="s">
        <v>85</v>
      </c>
      <c r="AX471" s="7" t="s">
        <v>86</v>
      </c>
      <c r="AY471" s="7" t="s">
        <v>87</v>
      </c>
      <c r="AZ471" s="7" t="b">
        <v>0</v>
      </c>
      <c r="BA471" s="7">
        <v>4</v>
      </c>
      <c r="BB471" s="7">
        <v>3</v>
      </c>
      <c r="BC471" s="33">
        <v>650</v>
      </c>
      <c r="BD471" s="7">
        <v>1</v>
      </c>
      <c r="BE471" s="33">
        <v>300</v>
      </c>
      <c r="BF471" s="55">
        <v>1</v>
      </c>
      <c r="BG471" s="33">
        <v>300</v>
      </c>
      <c r="BH471" s="33">
        <v>357.48</v>
      </c>
      <c r="BI471" s="33">
        <v>357.48</v>
      </c>
      <c r="BJ471" s="33">
        <v>391.51</v>
      </c>
      <c r="BK471" s="30">
        <f t="shared" si="21"/>
        <v>0</v>
      </c>
      <c r="BL471" s="62">
        <f t="shared" si="22"/>
        <v>0</v>
      </c>
      <c r="BM471" s="33">
        <v>51.84</v>
      </c>
      <c r="BN471" s="9">
        <v>0</v>
      </c>
      <c r="BO471" s="11" t="s">
        <v>4445</v>
      </c>
      <c r="BP471" s="11" t="s">
        <v>4446</v>
      </c>
      <c r="BQ471" s="11" t="s">
        <v>4101</v>
      </c>
      <c r="BR471" s="11" t="s">
        <v>4447</v>
      </c>
      <c r="BS471" s="11" t="s">
        <v>4448</v>
      </c>
      <c r="BT471" s="11" t="s">
        <v>4449</v>
      </c>
      <c r="BU471" s="11" t="s">
        <v>78</v>
      </c>
      <c r="BV471" s="11" t="s">
        <v>4450</v>
      </c>
      <c r="BW471" s="11" t="s">
        <v>4451</v>
      </c>
      <c r="BX471" s="11" t="s">
        <v>4138</v>
      </c>
      <c r="BY471" s="11">
        <v>0</v>
      </c>
      <c r="BZ471" s="11">
        <v>0</v>
      </c>
      <c r="CA471" s="11">
        <v>0</v>
      </c>
      <c r="CB471" s="11">
        <v>1</v>
      </c>
      <c r="CC471" s="11">
        <v>0</v>
      </c>
      <c r="CD471" s="13">
        <v>0</v>
      </c>
    </row>
    <row r="472" spans="1:82" hidden="1" x14ac:dyDescent="0.25">
      <c r="A472" s="73" t="s">
        <v>2690</v>
      </c>
      <c r="B472" s="7" t="s">
        <v>1395</v>
      </c>
      <c r="C472" s="7" t="s">
        <v>1396</v>
      </c>
      <c r="D472" s="7" t="s">
        <v>2064</v>
      </c>
      <c r="E472" s="7" t="s">
        <v>2065</v>
      </c>
      <c r="F472" s="7" t="s">
        <v>64</v>
      </c>
      <c r="G472" s="7" t="s">
        <v>2064</v>
      </c>
      <c r="H472" s="7" t="s">
        <v>2330</v>
      </c>
      <c r="I472" s="7" t="s">
        <v>1397</v>
      </c>
      <c r="J472" s="7" t="s">
        <v>2691</v>
      </c>
      <c r="K472" s="7">
        <v>371.89</v>
      </c>
      <c r="L472" s="7" t="s">
        <v>67</v>
      </c>
      <c r="M472" s="7" t="s">
        <v>68</v>
      </c>
      <c r="N472" s="7" t="s">
        <v>69</v>
      </c>
      <c r="O472" s="8">
        <v>41732.705555555556</v>
      </c>
      <c r="P472" s="8">
        <v>45385.705555555556</v>
      </c>
      <c r="Q472" s="7" t="s">
        <v>70</v>
      </c>
      <c r="R472" s="8">
        <v>45385</v>
      </c>
      <c r="S472" s="7" t="s">
        <v>71</v>
      </c>
      <c r="T472" s="7" t="s">
        <v>104</v>
      </c>
      <c r="U472" s="7" t="s">
        <v>73</v>
      </c>
      <c r="V472" s="7" t="s">
        <v>73</v>
      </c>
      <c r="W472" s="7" t="s">
        <v>74</v>
      </c>
      <c r="X472" s="7" t="s">
        <v>106</v>
      </c>
      <c r="Y472" s="7" t="s">
        <v>1421</v>
      </c>
      <c r="Z472" s="7" t="s">
        <v>2692</v>
      </c>
      <c r="AA472" s="7" t="s">
        <v>2693</v>
      </c>
      <c r="AB472" s="8"/>
      <c r="AC472" s="8"/>
      <c r="AD472" s="7"/>
      <c r="AE472" s="7" t="s">
        <v>78</v>
      </c>
      <c r="AF472" s="7" t="s">
        <v>78</v>
      </c>
      <c r="AG472" s="8"/>
      <c r="AH472" s="7" t="s">
        <v>78</v>
      </c>
      <c r="AI472" s="7" t="s">
        <v>78</v>
      </c>
      <c r="AJ472" s="7" t="b">
        <v>0</v>
      </c>
      <c r="AK472" s="7" t="s">
        <v>2694</v>
      </c>
      <c r="AL472" s="7" t="b">
        <v>0</v>
      </c>
      <c r="AM472" s="7" t="b">
        <v>0</v>
      </c>
      <c r="AN472" s="7" t="b">
        <v>0</v>
      </c>
      <c r="AO472" s="7" t="b">
        <v>0</v>
      </c>
      <c r="AP472" s="7" t="b">
        <v>0</v>
      </c>
      <c r="AQ472" s="7" t="s">
        <v>84</v>
      </c>
      <c r="AR472" s="7" t="b">
        <v>0</v>
      </c>
      <c r="AS472" s="7" t="s">
        <v>1700</v>
      </c>
      <c r="AT472" s="7" t="s">
        <v>2695</v>
      </c>
      <c r="AU472" s="7" t="s">
        <v>78</v>
      </c>
      <c r="AV472" s="8">
        <v>41745</v>
      </c>
      <c r="AW472" s="7" t="s">
        <v>85</v>
      </c>
      <c r="AX472" s="7" t="s">
        <v>86</v>
      </c>
      <c r="AY472" s="7" t="s">
        <v>87</v>
      </c>
      <c r="AZ472" s="7" t="b">
        <v>0</v>
      </c>
      <c r="BA472" s="7">
        <v>11</v>
      </c>
      <c r="BB472" s="7">
        <v>10</v>
      </c>
      <c r="BC472" s="33">
        <v>4041.19</v>
      </c>
      <c r="BD472" s="7">
        <v>2</v>
      </c>
      <c r="BE472" s="33">
        <v>2120.0500000000002</v>
      </c>
      <c r="BF472" s="55">
        <v>2</v>
      </c>
      <c r="BG472" s="33">
        <v>2120.0500000000002</v>
      </c>
      <c r="BH472" s="33">
        <v>371.89</v>
      </c>
      <c r="BI472" s="33">
        <v>371.89</v>
      </c>
      <c r="BJ472" s="33">
        <v>438.27</v>
      </c>
      <c r="BK472" s="30">
        <f t="shared" si="21"/>
        <v>0</v>
      </c>
      <c r="BL472" s="62">
        <f t="shared" si="22"/>
        <v>0</v>
      </c>
      <c r="BM472" s="33">
        <v>92.97</v>
      </c>
      <c r="BN472" s="9">
        <v>0</v>
      </c>
      <c r="BO472" s="7" t="s">
        <v>4862</v>
      </c>
      <c r="BP472" s="7" t="s">
        <v>4863</v>
      </c>
      <c r="BQ472" s="7" t="s">
        <v>4274</v>
      </c>
      <c r="BR472" s="7" t="s">
        <v>4275</v>
      </c>
      <c r="BS472" s="7" t="s">
        <v>4864</v>
      </c>
      <c r="BT472" s="7" t="s">
        <v>4110</v>
      </c>
      <c r="BU472" s="7" t="s">
        <v>4865</v>
      </c>
      <c r="BV472" s="7" t="s">
        <v>4866</v>
      </c>
      <c r="BW472" s="7" t="s">
        <v>4867</v>
      </c>
      <c r="BX472" s="7" t="s">
        <v>4123</v>
      </c>
      <c r="BY472" s="7">
        <v>0</v>
      </c>
      <c r="BZ472" s="7">
        <v>0</v>
      </c>
      <c r="CA472" s="7">
        <v>0</v>
      </c>
      <c r="CB472" s="7">
        <v>2</v>
      </c>
      <c r="CC472" s="7">
        <v>0</v>
      </c>
      <c r="CD472" s="9">
        <v>0</v>
      </c>
    </row>
    <row r="473" spans="1:82" hidden="1" x14ac:dyDescent="0.25">
      <c r="A473" s="72" t="s">
        <v>2063</v>
      </c>
      <c r="B473" s="11"/>
      <c r="C473" s="11"/>
      <c r="D473" s="11" t="s">
        <v>2064</v>
      </c>
      <c r="E473" s="11" t="s">
        <v>2065</v>
      </c>
      <c r="F473" s="11" t="s">
        <v>64</v>
      </c>
      <c r="G473" s="11" t="s">
        <v>2064</v>
      </c>
      <c r="H473" s="11" t="s">
        <v>281</v>
      </c>
      <c r="I473" s="11" t="s">
        <v>2037</v>
      </c>
      <c r="J473" s="11" t="s">
        <v>2066</v>
      </c>
      <c r="K473" s="11">
        <v>170.78</v>
      </c>
      <c r="L473" s="11" t="s">
        <v>67</v>
      </c>
      <c r="M473" s="11" t="s">
        <v>68</v>
      </c>
      <c r="N473" s="11" t="s">
        <v>69</v>
      </c>
      <c r="O473" s="12">
        <v>44272.471168981479</v>
      </c>
      <c r="P473" s="12">
        <v>45368.471168981479</v>
      </c>
      <c r="Q473" s="11" t="s">
        <v>70</v>
      </c>
      <c r="R473" s="12">
        <v>45368</v>
      </c>
      <c r="S473" s="11" t="s">
        <v>71</v>
      </c>
      <c r="T473" s="11" t="s">
        <v>104</v>
      </c>
      <c r="U473" s="11" t="s">
        <v>73</v>
      </c>
      <c r="V473" s="11" t="s">
        <v>73</v>
      </c>
      <c r="W473" s="11" t="s">
        <v>74</v>
      </c>
      <c r="X473" s="11" t="s">
        <v>250</v>
      </c>
      <c r="Y473" s="11" t="s">
        <v>2067</v>
      </c>
      <c r="Z473" s="11" t="s">
        <v>2068</v>
      </c>
      <c r="AA473" s="11" t="s">
        <v>2069</v>
      </c>
      <c r="AB473" s="12"/>
      <c r="AC473" s="12"/>
      <c r="AD473" s="11"/>
      <c r="AE473" s="11" t="s">
        <v>78</v>
      </c>
      <c r="AF473" s="11" t="s">
        <v>78</v>
      </c>
      <c r="AG473" s="12"/>
      <c r="AH473" s="11" t="s">
        <v>78</v>
      </c>
      <c r="AI473" s="11" t="s">
        <v>78</v>
      </c>
      <c r="AJ473" s="11" t="b">
        <v>0</v>
      </c>
      <c r="AK473" s="11" t="s">
        <v>2070</v>
      </c>
      <c r="AL473" s="11" t="b">
        <v>1</v>
      </c>
      <c r="AM473" s="11" t="b">
        <v>0</v>
      </c>
      <c r="AN473" s="11" t="b">
        <v>0</v>
      </c>
      <c r="AO473" s="11" t="b">
        <v>0</v>
      </c>
      <c r="AP473" s="11" t="b">
        <v>0</v>
      </c>
      <c r="AQ473" s="11" t="s">
        <v>84</v>
      </c>
      <c r="AR473" s="11" t="b">
        <v>0</v>
      </c>
      <c r="AS473" s="11" t="s">
        <v>2071</v>
      </c>
      <c r="AT473" s="11" t="s">
        <v>317</v>
      </c>
      <c r="AU473" s="11" t="s">
        <v>78</v>
      </c>
      <c r="AV473" s="12">
        <v>44291</v>
      </c>
      <c r="AW473" s="11" t="s">
        <v>85</v>
      </c>
      <c r="AX473" s="11" t="s">
        <v>86</v>
      </c>
      <c r="AY473" s="11" t="s">
        <v>87</v>
      </c>
      <c r="AZ473" s="11" t="b">
        <v>0</v>
      </c>
      <c r="BA473" s="11">
        <v>0</v>
      </c>
      <c r="BB473" s="11">
        <v>0</v>
      </c>
      <c r="BC473" s="28"/>
      <c r="BD473" s="11">
        <v>0</v>
      </c>
      <c r="BE473" s="28"/>
      <c r="BF473" s="54">
        <v>0</v>
      </c>
      <c r="BG473" s="28">
        <v>0</v>
      </c>
      <c r="BH473" s="28">
        <v>170.78</v>
      </c>
      <c r="BI473" s="28">
        <v>170.78</v>
      </c>
      <c r="BJ473" s="28">
        <v>213.08</v>
      </c>
      <c r="BK473" s="30">
        <f t="shared" si="21"/>
        <v>0</v>
      </c>
      <c r="BL473" s="62">
        <f t="shared" si="22"/>
        <v>0</v>
      </c>
      <c r="BM473" s="28">
        <v>38.43</v>
      </c>
      <c r="BN473" s="13">
        <v>0</v>
      </c>
      <c r="BO473" s="7" t="s">
        <v>4862</v>
      </c>
      <c r="BP473" s="7" t="s">
        <v>4863</v>
      </c>
      <c r="BQ473" s="7" t="s">
        <v>4274</v>
      </c>
      <c r="BR473" s="7" t="s">
        <v>4275</v>
      </c>
      <c r="BS473" s="7" t="s">
        <v>4864</v>
      </c>
      <c r="BT473" s="7" t="s">
        <v>4110</v>
      </c>
      <c r="BU473" s="7" t="s">
        <v>4865</v>
      </c>
      <c r="BV473" s="7" t="s">
        <v>4866</v>
      </c>
      <c r="BW473" s="7" t="s">
        <v>4867</v>
      </c>
      <c r="BX473" s="7" t="s">
        <v>4123</v>
      </c>
      <c r="BY473" s="7">
        <v>0</v>
      </c>
      <c r="BZ473" s="7">
        <v>0</v>
      </c>
      <c r="CA473" s="7">
        <v>0</v>
      </c>
      <c r="CB473" s="7">
        <v>0</v>
      </c>
      <c r="CC473" s="7">
        <v>0</v>
      </c>
      <c r="CD473" s="9">
        <v>0</v>
      </c>
    </row>
    <row r="474" spans="1:82" hidden="1" x14ac:dyDescent="0.25">
      <c r="A474" s="72" t="s">
        <v>1099</v>
      </c>
      <c r="B474" s="11" t="s">
        <v>234</v>
      </c>
      <c r="C474" s="11" t="s">
        <v>235</v>
      </c>
      <c r="D474" s="11" t="s">
        <v>1094</v>
      </c>
      <c r="E474" s="11" t="s">
        <v>1095</v>
      </c>
      <c r="F474" s="11" t="s">
        <v>64</v>
      </c>
      <c r="G474" s="11" t="s">
        <v>1094</v>
      </c>
      <c r="H474" s="11" t="s">
        <v>281</v>
      </c>
      <c r="I474" s="11" t="s">
        <v>1077</v>
      </c>
      <c r="J474" s="11" t="s">
        <v>1022</v>
      </c>
      <c r="K474" s="11">
        <v>338.6</v>
      </c>
      <c r="L474" s="11" t="s">
        <v>67</v>
      </c>
      <c r="M474" s="11" t="s">
        <v>68</v>
      </c>
      <c r="N474" s="11" t="s">
        <v>69</v>
      </c>
      <c r="O474" s="12">
        <v>44483.496469907404</v>
      </c>
      <c r="P474" s="12">
        <v>45579.496469907404</v>
      </c>
      <c r="Q474" s="11" t="s">
        <v>70</v>
      </c>
      <c r="R474" s="12">
        <v>45579</v>
      </c>
      <c r="S474" s="11" t="s">
        <v>71</v>
      </c>
      <c r="T474" s="11" t="s">
        <v>104</v>
      </c>
      <c r="U474" s="11" t="s">
        <v>73</v>
      </c>
      <c r="V474" s="11" t="s">
        <v>73</v>
      </c>
      <c r="W474" s="11" t="s">
        <v>74</v>
      </c>
      <c r="X474" s="11" t="s">
        <v>75</v>
      </c>
      <c r="Y474" s="11" t="s">
        <v>1100</v>
      </c>
      <c r="Z474" s="11" t="s">
        <v>1101</v>
      </c>
      <c r="AA474" s="11" t="s">
        <v>78</v>
      </c>
      <c r="AB474" s="12"/>
      <c r="AC474" s="12"/>
      <c r="AD474" s="11"/>
      <c r="AE474" s="11" t="s">
        <v>78</v>
      </c>
      <c r="AF474" s="11" t="s">
        <v>78</v>
      </c>
      <c r="AG474" s="12"/>
      <c r="AH474" s="11" t="s">
        <v>78</v>
      </c>
      <c r="AI474" s="11" t="s">
        <v>78</v>
      </c>
      <c r="AJ474" s="11" t="b">
        <v>0</v>
      </c>
      <c r="AK474" s="11" t="s">
        <v>1102</v>
      </c>
      <c r="AL474" s="11" t="b">
        <v>0</v>
      </c>
      <c r="AM474" s="11" t="b">
        <v>0</v>
      </c>
      <c r="AN474" s="11" t="b">
        <v>0</v>
      </c>
      <c r="AO474" s="11" t="b">
        <v>0</v>
      </c>
      <c r="AP474" s="11" t="b">
        <v>0</v>
      </c>
      <c r="AQ474" s="11" t="s">
        <v>84</v>
      </c>
      <c r="AR474" s="11" t="b">
        <v>0</v>
      </c>
      <c r="AS474" s="11" t="s">
        <v>317</v>
      </c>
      <c r="AT474" s="11" t="s">
        <v>78</v>
      </c>
      <c r="AU474" s="11" t="s">
        <v>78</v>
      </c>
      <c r="AV474" s="12">
        <v>44495</v>
      </c>
      <c r="AW474" s="11" t="s">
        <v>85</v>
      </c>
      <c r="AX474" s="11" t="s">
        <v>86</v>
      </c>
      <c r="AY474" s="11" t="s">
        <v>87</v>
      </c>
      <c r="AZ474" s="11" t="b">
        <v>0</v>
      </c>
      <c r="BA474" s="11">
        <v>0</v>
      </c>
      <c r="BB474" s="11">
        <v>0</v>
      </c>
      <c r="BC474" s="28"/>
      <c r="BD474" s="11">
        <v>0</v>
      </c>
      <c r="BE474" s="28"/>
      <c r="BF474" s="54">
        <v>0</v>
      </c>
      <c r="BG474" s="28">
        <v>0</v>
      </c>
      <c r="BH474" s="28">
        <v>338.6</v>
      </c>
      <c r="BI474" s="28">
        <v>338.6</v>
      </c>
      <c r="BJ474" s="28">
        <v>369.54</v>
      </c>
      <c r="BK474" s="30">
        <f t="shared" si="21"/>
        <v>0</v>
      </c>
      <c r="BL474" s="62">
        <f t="shared" si="22"/>
        <v>0</v>
      </c>
      <c r="BM474" s="28">
        <v>42.32</v>
      </c>
      <c r="BN474" s="13">
        <v>0</v>
      </c>
      <c r="BO474" s="11" t="s">
        <v>5137</v>
      </c>
      <c r="BP474" s="11" t="s">
        <v>5138</v>
      </c>
      <c r="BQ474" s="11" t="s">
        <v>4101</v>
      </c>
      <c r="BR474" s="11" t="s">
        <v>5139</v>
      </c>
      <c r="BS474" s="11" t="s">
        <v>5140</v>
      </c>
      <c r="BT474" s="11" t="s">
        <v>4110</v>
      </c>
      <c r="BU474" s="11" t="s">
        <v>5141</v>
      </c>
      <c r="BV474" s="11" t="s">
        <v>5142</v>
      </c>
      <c r="BW474" s="11" t="s">
        <v>6510</v>
      </c>
      <c r="BX474" s="11" t="s">
        <v>4145</v>
      </c>
      <c r="BY474" s="11">
        <v>0</v>
      </c>
      <c r="BZ474" s="11">
        <v>0</v>
      </c>
      <c r="CA474" s="11">
        <v>0</v>
      </c>
      <c r="CB474" s="11">
        <v>0</v>
      </c>
      <c r="CC474" s="11">
        <v>0</v>
      </c>
      <c r="CD474" s="13">
        <v>0</v>
      </c>
    </row>
    <row r="475" spans="1:82" hidden="1" x14ac:dyDescent="0.25">
      <c r="A475" s="73" t="s">
        <v>3728</v>
      </c>
      <c r="B475" s="7" t="s">
        <v>225</v>
      </c>
      <c r="C475" s="7" t="s">
        <v>226</v>
      </c>
      <c r="D475" s="7" t="s">
        <v>3729</v>
      </c>
      <c r="E475" s="7" t="s">
        <v>3730</v>
      </c>
      <c r="F475" s="7" t="s">
        <v>3731</v>
      </c>
      <c r="G475" s="7" t="s">
        <v>3730</v>
      </c>
      <c r="H475" s="7" t="s">
        <v>281</v>
      </c>
      <c r="I475" s="7" t="s">
        <v>66</v>
      </c>
      <c r="J475" s="7" t="s">
        <v>282</v>
      </c>
      <c r="K475" s="7">
        <v>283.02999999999997</v>
      </c>
      <c r="L475" s="7" t="s">
        <v>67</v>
      </c>
      <c r="M475" s="7" t="s">
        <v>3402</v>
      </c>
      <c r="N475" s="7" t="s">
        <v>3418</v>
      </c>
      <c r="O475" s="8">
        <v>42819.428217592591</v>
      </c>
      <c r="P475" s="8">
        <v>45376.428217592591</v>
      </c>
      <c r="Q475" s="7" t="s">
        <v>70</v>
      </c>
      <c r="R475" s="8">
        <v>45376</v>
      </c>
      <c r="S475" s="7" t="s">
        <v>71</v>
      </c>
      <c r="T475" s="7" t="s">
        <v>104</v>
      </c>
      <c r="U475" s="7" t="s">
        <v>3387</v>
      </c>
      <c r="V475" s="7" t="s">
        <v>3387</v>
      </c>
      <c r="W475" s="7" t="s">
        <v>1088</v>
      </c>
      <c r="X475" s="7" t="s">
        <v>75</v>
      </c>
      <c r="Y475" s="7" t="s">
        <v>76</v>
      </c>
      <c r="Z475" s="7" t="s">
        <v>3732</v>
      </c>
      <c r="AA475" s="7" t="s">
        <v>78</v>
      </c>
      <c r="AB475" s="8"/>
      <c r="AC475" s="8"/>
      <c r="AD475" s="7"/>
      <c r="AE475" s="7" t="s">
        <v>78</v>
      </c>
      <c r="AF475" s="7" t="s">
        <v>78</v>
      </c>
      <c r="AG475" s="8"/>
      <c r="AH475" s="7" t="s">
        <v>78</v>
      </c>
      <c r="AI475" s="7" t="s">
        <v>78</v>
      </c>
      <c r="AJ475" s="7" t="b">
        <v>0</v>
      </c>
      <c r="AK475" s="7" t="s">
        <v>3988</v>
      </c>
      <c r="AL475" s="7" t="b">
        <v>0</v>
      </c>
      <c r="AM475" s="7" t="b">
        <v>0</v>
      </c>
      <c r="AN475" s="7" t="b">
        <v>0</v>
      </c>
      <c r="AO475" s="7" t="b">
        <v>0</v>
      </c>
      <c r="AP475" s="7" t="b">
        <v>0</v>
      </c>
      <c r="AQ475" s="7" t="s">
        <v>84</v>
      </c>
      <c r="AR475" s="7" t="b">
        <v>0</v>
      </c>
      <c r="AS475" s="7" t="s">
        <v>317</v>
      </c>
      <c r="AT475" s="7" t="s">
        <v>78</v>
      </c>
      <c r="AU475" s="7" t="s">
        <v>78</v>
      </c>
      <c r="AV475" s="8">
        <v>42810</v>
      </c>
      <c r="AW475" s="7" t="s">
        <v>85</v>
      </c>
      <c r="AX475" s="7" t="s">
        <v>86</v>
      </c>
      <c r="AY475" s="7" t="s">
        <v>87</v>
      </c>
      <c r="AZ475" s="7" t="b">
        <v>0</v>
      </c>
      <c r="BA475" s="7">
        <v>0</v>
      </c>
      <c r="BB475" s="7">
        <v>0</v>
      </c>
      <c r="BC475" s="33"/>
      <c r="BD475" s="7">
        <v>0</v>
      </c>
      <c r="BE475" s="33"/>
      <c r="BF475" s="55">
        <v>0</v>
      </c>
      <c r="BG475" s="33">
        <v>0</v>
      </c>
      <c r="BH475" s="33">
        <v>283.02999999999997</v>
      </c>
      <c r="BI475" s="33">
        <v>283.02999999999997</v>
      </c>
      <c r="BJ475" s="33">
        <v>310.77</v>
      </c>
      <c r="BK475" s="30">
        <f t="shared" si="21"/>
        <v>0</v>
      </c>
      <c r="BL475" s="62">
        <f t="shared" si="22"/>
        <v>0</v>
      </c>
      <c r="BM475" s="33">
        <v>41.04</v>
      </c>
      <c r="BN475" s="9">
        <v>0</v>
      </c>
      <c r="BO475" s="11" t="s">
        <v>5499</v>
      </c>
      <c r="BP475" s="11" t="s">
        <v>5500</v>
      </c>
      <c r="BQ475" s="11" t="s">
        <v>4579</v>
      </c>
      <c r="BR475" s="11" t="s">
        <v>5501</v>
      </c>
      <c r="BS475" s="11" t="s">
        <v>5502</v>
      </c>
      <c r="BT475" s="11" t="s">
        <v>5503</v>
      </c>
      <c r="BU475" s="11" t="s">
        <v>4110</v>
      </c>
      <c r="BV475" s="11" t="s">
        <v>5504</v>
      </c>
      <c r="BW475" s="11" t="s">
        <v>5505</v>
      </c>
      <c r="BX475" s="11" t="s">
        <v>4106</v>
      </c>
      <c r="BY475" s="11">
        <v>0</v>
      </c>
      <c r="BZ475" s="11">
        <v>0</v>
      </c>
      <c r="CA475" s="11">
        <v>0</v>
      </c>
      <c r="CB475" s="11">
        <v>0</v>
      </c>
      <c r="CC475" s="11">
        <v>0</v>
      </c>
      <c r="CD475" s="13">
        <v>0</v>
      </c>
    </row>
    <row r="476" spans="1:82" hidden="1" x14ac:dyDescent="0.25">
      <c r="A476" s="72" t="s">
        <v>850</v>
      </c>
      <c r="B476" s="11" t="s">
        <v>61</v>
      </c>
      <c r="C476" s="11" t="s">
        <v>62</v>
      </c>
      <c r="D476" s="11" t="s">
        <v>851</v>
      </c>
      <c r="E476" s="11" t="s">
        <v>851</v>
      </c>
      <c r="F476" s="11" t="s">
        <v>64</v>
      </c>
      <c r="G476" s="11" t="s">
        <v>851</v>
      </c>
      <c r="H476" s="11" t="s">
        <v>281</v>
      </c>
      <c r="I476" s="11" t="s">
        <v>66</v>
      </c>
      <c r="J476" s="11" t="s">
        <v>282</v>
      </c>
      <c r="K476" s="11">
        <v>245.72</v>
      </c>
      <c r="L476" s="11" t="s">
        <v>67</v>
      </c>
      <c r="M476" s="11" t="s">
        <v>68</v>
      </c>
      <c r="N476" s="11" t="s">
        <v>69</v>
      </c>
      <c r="O476" s="12">
        <v>44970.563194444447</v>
      </c>
      <c r="P476" s="12">
        <v>45335.317083333335</v>
      </c>
      <c r="Q476" s="11" t="s">
        <v>70</v>
      </c>
      <c r="R476" s="12">
        <v>45335</v>
      </c>
      <c r="S476" s="11" t="s">
        <v>71</v>
      </c>
      <c r="T476" s="11" t="s">
        <v>104</v>
      </c>
      <c r="U476" s="11" t="s">
        <v>73</v>
      </c>
      <c r="V476" s="11" t="s">
        <v>73</v>
      </c>
      <c r="W476" s="11" t="s">
        <v>74</v>
      </c>
      <c r="X476" s="11" t="s">
        <v>75</v>
      </c>
      <c r="Y476" s="11" t="s">
        <v>76</v>
      </c>
      <c r="Z476" s="11" t="s">
        <v>852</v>
      </c>
      <c r="AA476" s="11" t="s">
        <v>78</v>
      </c>
      <c r="AB476" s="12"/>
      <c r="AC476" s="12"/>
      <c r="AD476" s="11"/>
      <c r="AE476" s="11" t="s">
        <v>78</v>
      </c>
      <c r="AF476" s="11" t="s">
        <v>78</v>
      </c>
      <c r="AG476" s="12"/>
      <c r="AH476" s="11" t="s">
        <v>853</v>
      </c>
      <c r="AI476" s="11" t="s">
        <v>78</v>
      </c>
      <c r="AJ476" s="11" t="b">
        <v>0</v>
      </c>
      <c r="AK476" s="11" t="s">
        <v>854</v>
      </c>
      <c r="AL476" s="11" t="b">
        <v>0</v>
      </c>
      <c r="AM476" s="11" t="b">
        <v>0</v>
      </c>
      <c r="AN476" s="11" t="b">
        <v>0</v>
      </c>
      <c r="AO476" s="11" t="b">
        <v>0</v>
      </c>
      <c r="AP476" s="11" t="b">
        <v>0</v>
      </c>
      <c r="AQ476" s="11" t="s">
        <v>84</v>
      </c>
      <c r="AR476" s="11" t="b">
        <v>0</v>
      </c>
      <c r="AS476" s="11" t="s">
        <v>710</v>
      </c>
      <c r="AT476" s="11" t="s">
        <v>78</v>
      </c>
      <c r="AU476" s="11" t="s">
        <v>78</v>
      </c>
      <c r="AV476" s="12">
        <v>44949</v>
      </c>
      <c r="AW476" s="11" t="s">
        <v>85</v>
      </c>
      <c r="AX476" s="11" t="s">
        <v>86</v>
      </c>
      <c r="AY476" s="11" t="s">
        <v>87</v>
      </c>
      <c r="AZ476" s="11" t="b">
        <v>0</v>
      </c>
      <c r="BA476" s="11">
        <v>1</v>
      </c>
      <c r="BB476" s="11">
        <v>1</v>
      </c>
      <c r="BC476" s="28">
        <v>150</v>
      </c>
      <c r="BD476" s="11">
        <v>1</v>
      </c>
      <c r="BE476" s="28">
        <v>150</v>
      </c>
      <c r="BF476" s="54">
        <v>1</v>
      </c>
      <c r="BG476" s="28">
        <v>150</v>
      </c>
      <c r="BH476" s="28">
        <v>245.72</v>
      </c>
      <c r="BI476" s="28">
        <v>245.72</v>
      </c>
      <c r="BJ476" s="28">
        <v>270.52</v>
      </c>
      <c r="BK476" s="30">
        <f t="shared" si="21"/>
        <v>0</v>
      </c>
      <c r="BL476" s="62">
        <f t="shared" si="22"/>
        <v>0</v>
      </c>
      <c r="BM476" s="28">
        <v>58.98</v>
      </c>
      <c r="BN476" s="13">
        <v>0</v>
      </c>
      <c r="BO476" s="11" t="s">
        <v>6709</v>
      </c>
      <c r="BP476" s="11" t="s">
        <v>6710</v>
      </c>
      <c r="BQ476" s="11" t="s">
        <v>4101</v>
      </c>
      <c r="BR476" s="11" t="s">
        <v>504</v>
      </c>
      <c r="BS476" s="11" t="s">
        <v>4187</v>
      </c>
      <c r="BT476" s="11" t="s">
        <v>6711</v>
      </c>
      <c r="BU476" s="11" t="s">
        <v>6712</v>
      </c>
      <c r="BV476" s="11" t="s">
        <v>6713</v>
      </c>
      <c r="BW476" s="11" t="s">
        <v>6714</v>
      </c>
      <c r="BX476" s="11" t="s">
        <v>4138</v>
      </c>
      <c r="BY476" s="11">
        <v>0</v>
      </c>
      <c r="BZ476" s="11">
        <v>0</v>
      </c>
      <c r="CA476" s="11">
        <v>0</v>
      </c>
      <c r="CB476" s="11">
        <v>0</v>
      </c>
      <c r="CC476" s="11">
        <v>1</v>
      </c>
      <c r="CD476" s="13">
        <v>0</v>
      </c>
    </row>
    <row r="477" spans="1:82" hidden="1" x14ac:dyDescent="0.25">
      <c r="A477" s="72" t="s">
        <v>1982</v>
      </c>
      <c r="B477" s="11" t="s">
        <v>1395</v>
      </c>
      <c r="C477" s="11" t="s">
        <v>1396</v>
      </c>
      <c r="D477" s="11" t="s">
        <v>851</v>
      </c>
      <c r="E477" s="11" t="s">
        <v>851</v>
      </c>
      <c r="F477" s="11" t="s">
        <v>64</v>
      </c>
      <c r="G477" s="11" t="s">
        <v>851</v>
      </c>
      <c r="H477" s="11" t="s">
        <v>281</v>
      </c>
      <c r="I477" s="11" t="s">
        <v>1397</v>
      </c>
      <c r="J477" s="11" t="s">
        <v>1406</v>
      </c>
      <c r="K477" s="11">
        <v>212.08</v>
      </c>
      <c r="L477" s="11" t="s">
        <v>67</v>
      </c>
      <c r="M477" s="11" t="s">
        <v>68</v>
      </c>
      <c r="N477" s="11" t="s">
        <v>69</v>
      </c>
      <c r="O477" s="12">
        <v>44895.468449074076</v>
      </c>
      <c r="P477" s="12">
        <v>45260.368125000001</v>
      </c>
      <c r="Q477" s="11" t="s">
        <v>70</v>
      </c>
      <c r="R477" s="12">
        <v>45260</v>
      </c>
      <c r="S477" s="11" t="s">
        <v>71</v>
      </c>
      <c r="T477" s="11" t="s">
        <v>104</v>
      </c>
      <c r="U477" s="11" t="s">
        <v>73</v>
      </c>
      <c r="V477" s="11" t="s">
        <v>73</v>
      </c>
      <c r="W477" s="11" t="s">
        <v>74</v>
      </c>
      <c r="X477" s="11" t="s">
        <v>106</v>
      </c>
      <c r="Y477" s="11" t="s">
        <v>1398</v>
      </c>
      <c r="Z477" s="11" t="s">
        <v>1964</v>
      </c>
      <c r="AA477" s="11" t="s">
        <v>78</v>
      </c>
      <c r="AB477" s="12"/>
      <c r="AC477" s="12"/>
      <c r="AD477" s="11"/>
      <c r="AE477" s="11" t="s">
        <v>78</v>
      </c>
      <c r="AF477" s="11" t="s">
        <v>78</v>
      </c>
      <c r="AG477" s="12"/>
      <c r="AH477" s="11" t="s">
        <v>1983</v>
      </c>
      <c r="AI477" s="11" t="s">
        <v>78</v>
      </c>
      <c r="AJ477" s="11" t="b">
        <v>0</v>
      </c>
      <c r="AK477" s="11" t="s">
        <v>1984</v>
      </c>
      <c r="AL477" s="11" t="b">
        <v>0</v>
      </c>
      <c r="AM477" s="11" t="b">
        <v>0</v>
      </c>
      <c r="AN477" s="11" t="b">
        <v>0</v>
      </c>
      <c r="AO477" s="11" t="b">
        <v>0</v>
      </c>
      <c r="AP477" s="11" t="b">
        <v>0</v>
      </c>
      <c r="AQ477" s="11" t="s">
        <v>84</v>
      </c>
      <c r="AR477" s="11" t="b">
        <v>0</v>
      </c>
      <c r="AS477" s="11" t="s">
        <v>710</v>
      </c>
      <c r="AT477" s="11" t="s">
        <v>78</v>
      </c>
      <c r="AU477" s="11" t="s">
        <v>78</v>
      </c>
      <c r="AV477" s="12">
        <v>44888</v>
      </c>
      <c r="AW477" s="11" t="s">
        <v>85</v>
      </c>
      <c r="AX477" s="11" t="s">
        <v>86</v>
      </c>
      <c r="AY477" s="11" t="s">
        <v>87</v>
      </c>
      <c r="AZ477" s="11" t="b">
        <v>0</v>
      </c>
      <c r="BA477" s="11">
        <v>1</v>
      </c>
      <c r="BB477" s="11">
        <v>1</v>
      </c>
      <c r="BC477" s="28">
        <v>200</v>
      </c>
      <c r="BD477" s="11">
        <v>1</v>
      </c>
      <c r="BE477" s="28">
        <v>200</v>
      </c>
      <c r="BF477" s="54">
        <v>1</v>
      </c>
      <c r="BG477" s="28">
        <v>200</v>
      </c>
      <c r="BH477" s="28">
        <v>212.08</v>
      </c>
      <c r="BI477" s="28">
        <v>212.08</v>
      </c>
      <c r="BJ477" s="28">
        <v>243.42</v>
      </c>
      <c r="BK477" s="30">
        <f t="shared" si="21"/>
        <v>0</v>
      </c>
      <c r="BL477" s="62">
        <f t="shared" si="22"/>
        <v>0</v>
      </c>
      <c r="BM477" s="28">
        <v>78.47</v>
      </c>
      <c r="BN477" s="13">
        <v>0</v>
      </c>
      <c r="BO477" s="11" t="s">
        <v>6709</v>
      </c>
      <c r="BP477" s="11" t="s">
        <v>6710</v>
      </c>
      <c r="BQ477" s="11" t="s">
        <v>4101</v>
      </c>
      <c r="BR477" s="11" t="s">
        <v>504</v>
      </c>
      <c r="BS477" s="11" t="s">
        <v>4187</v>
      </c>
      <c r="BT477" s="11" t="s">
        <v>6711</v>
      </c>
      <c r="BU477" s="11" t="s">
        <v>6712</v>
      </c>
      <c r="BV477" s="11" t="s">
        <v>6713</v>
      </c>
      <c r="BW477" s="11" t="s">
        <v>6714</v>
      </c>
      <c r="BX477" s="11" t="s">
        <v>4138</v>
      </c>
      <c r="BY477" s="11">
        <v>0</v>
      </c>
      <c r="BZ477" s="11">
        <v>0</v>
      </c>
      <c r="CA477" s="11">
        <v>0</v>
      </c>
      <c r="CB477" s="11">
        <v>1</v>
      </c>
      <c r="CC477" s="11">
        <v>0</v>
      </c>
      <c r="CD477" s="13">
        <v>0</v>
      </c>
    </row>
    <row r="478" spans="1:82" hidden="1" x14ac:dyDescent="0.25">
      <c r="A478" s="72" t="s">
        <v>1065</v>
      </c>
      <c r="B478" s="11" t="s">
        <v>1066</v>
      </c>
      <c r="C478" s="11" t="s">
        <v>1067</v>
      </c>
      <c r="D478" s="11" t="s">
        <v>1068</v>
      </c>
      <c r="E478" s="11" t="s">
        <v>1068</v>
      </c>
      <c r="F478" s="11" t="s">
        <v>168</v>
      </c>
      <c r="G478" s="11" t="s">
        <v>1068</v>
      </c>
      <c r="H478" s="11" t="s">
        <v>281</v>
      </c>
      <c r="I478" s="11" t="s">
        <v>1069</v>
      </c>
      <c r="J478" s="11" t="s">
        <v>1070</v>
      </c>
      <c r="K478" s="11">
        <v>206.92</v>
      </c>
      <c r="L478" s="11" t="s">
        <v>67</v>
      </c>
      <c r="M478" s="11" t="s">
        <v>68</v>
      </c>
      <c r="N478" s="11" t="s">
        <v>160</v>
      </c>
      <c r="O478" s="12">
        <v>41960.428101851852</v>
      </c>
      <c r="P478" s="12">
        <v>45247.428101851852</v>
      </c>
      <c r="Q478" s="11" t="s">
        <v>70</v>
      </c>
      <c r="R478" s="12">
        <v>45247</v>
      </c>
      <c r="S478" s="11" t="s">
        <v>71</v>
      </c>
      <c r="T478" s="11" t="s">
        <v>104</v>
      </c>
      <c r="U478" s="11" t="s">
        <v>73</v>
      </c>
      <c r="V478" s="11" t="s">
        <v>73</v>
      </c>
      <c r="W478" s="11" t="s">
        <v>433</v>
      </c>
      <c r="X478" s="11" t="s">
        <v>75</v>
      </c>
      <c r="Y478" s="11" t="s">
        <v>1071</v>
      </c>
      <c r="Z478" s="11" t="s">
        <v>1072</v>
      </c>
      <c r="AA478" s="11" t="s">
        <v>78</v>
      </c>
      <c r="AB478" s="12"/>
      <c r="AC478" s="12"/>
      <c r="AD478" s="11"/>
      <c r="AE478" s="11" t="s">
        <v>78</v>
      </c>
      <c r="AF478" s="11" t="s">
        <v>78</v>
      </c>
      <c r="AG478" s="12"/>
      <c r="AH478" s="11" t="s">
        <v>1073</v>
      </c>
      <c r="AI478" s="11" t="s">
        <v>78</v>
      </c>
      <c r="AJ478" s="11" t="b">
        <v>0</v>
      </c>
      <c r="AK478" s="11" t="s">
        <v>1074</v>
      </c>
      <c r="AL478" s="11" t="b">
        <v>0</v>
      </c>
      <c r="AM478" s="11" t="b">
        <v>0</v>
      </c>
      <c r="AN478" s="11" t="b">
        <v>0</v>
      </c>
      <c r="AO478" s="11" t="b">
        <v>0</v>
      </c>
      <c r="AP478" s="11" t="b">
        <v>0</v>
      </c>
      <c r="AQ478" s="11" t="s">
        <v>84</v>
      </c>
      <c r="AR478" s="11" t="b">
        <v>0</v>
      </c>
      <c r="AS478" s="11" t="s">
        <v>317</v>
      </c>
      <c r="AT478" s="11" t="s">
        <v>78</v>
      </c>
      <c r="AU478" s="11" t="s">
        <v>78</v>
      </c>
      <c r="AV478" s="12">
        <v>41943</v>
      </c>
      <c r="AW478" s="11" t="s">
        <v>85</v>
      </c>
      <c r="AX478" s="11" t="s">
        <v>86</v>
      </c>
      <c r="AY478" s="11" t="s">
        <v>87</v>
      </c>
      <c r="AZ478" s="11" t="b">
        <v>0</v>
      </c>
      <c r="BA478" s="11">
        <v>0</v>
      </c>
      <c r="BB478" s="11">
        <v>0</v>
      </c>
      <c r="BC478" s="28"/>
      <c r="BD478" s="11">
        <v>0</v>
      </c>
      <c r="BE478" s="28"/>
      <c r="BF478" s="54">
        <v>0</v>
      </c>
      <c r="BG478" s="28">
        <v>0</v>
      </c>
      <c r="BH478" s="28">
        <v>206.92</v>
      </c>
      <c r="BI478" s="28">
        <v>206.92</v>
      </c>
      <c r="BJ478" s="28">
        <v>237.17</v>
      </c>
      <c r="BK478" s="30">
        <f t="shared" si="21"/>
        <v>0</v>
      </c>
      <c r="BL478" s="62">
        <f t="shared" si="22"/>
        <v>0</v>
      </c>
      <c r="BM478" s="28">
        <v>25.84</v>
      </c>
      <c r="BN478" s="13">
        <v>0</v>
      </c>
      <c r="BO478" s="7" t="s">
        <v>4990</v>
      </c>
      <c r="BP478" s="7" t="s">
        <v>4991</v>
      </c>
      <c r="BQ478" s="7" t="s">
        <v>4101</v>
      </c>
      <c r="BR478" s="7" t="s">
        <v>4992</v>
      </c>
      <c r="BS478" s="7" t="s">
        <v>4993</v>
      </c>
      <c r="BT478" s="7" t="s">
        <v>4994</v>
      </c>
      <c r="BU478" s="7" t="s">
        <v>4995</v>
      </c>
      <c r="BV478" s="7" t="s">
        <v>4996</v>
      </c>
      <c r="BW478" s="7" t="s">
        <v>4997</v>
      </c>
      <c r="BX478" s="7" t="s">
        <v>4138</v>
      </c>
      <c r="BY478" s="7">
        <v>0</v>
      </c>
      <c r="BZ478" s="7">
        <v>0</v>
      </c>
      <c r="CA478" s="7">
        <v>0</v>
      </c>
      <c r="CB478" s="7">
        <v>0</v>
      </c>
      <c r="CC478" s="7">
        <v>0</v>
      </c>
      <c r="CD478" s="9">
        <v>0</v>
      </c>
    </row>
    <row r="479" spans="1:82" hidden="1" x14ac:dyDescent="0.25">
      <c r="A479" s="72" t="s">
        <v>2570</v>
      </c>
      <c r="B479" s="7" t="s">
        <v>1066</v>
      </c>
      <c r="C479" s="7" t="s">
        <v>1067</v>
      </c>
      <c r="D479" s="7" t="s">
        <v>1068</v>
      </c>
      <c r="E479" s="7" t="s">
        <v>1068</v>
      </c>
      <c r="F479" s="7" t="s">
        <v>168</v>
      </c>
      <c r="G479" s="7" t="s">
        <v>1068</v>
      </c>
      <c r="H479" s="7" t="s">
        <v>2330</v>
      </c>
      <c r="I479" s="7" t="s">
        <v>1126</v>
      </c>
      <c r="J479" s="7"/>
      <c r="K479" s="7">
        <v>228.74</v>
      </c>
      <c r="L479" s="7" t="s">
        <v>67</v>
      </c>
      <c r="M479" s="7" t="s">
        <v>68</v>
      </c>
      <c r="N479" s="7" t="s">
        <v>160</v>
      </c>
      <c r="O479" s="8">
        <v>42053.40042824074</v>
      </c>
      <c r="P479" s="8">
        <v>45340.40042824074</v>
      </c>
      <c r="Q479" s="7" t="s">
        <v>70</v>
      </c>
      <c r="R479" s="8">
        <v>45340</v>
      </c>
      <c r="S479" s="7" t="s">
        <v>71</v>
      </c>
      <c r="T479" s="7" t="s">
        <v>104</v>
      </c>
      <c r="U479" s="7" t="s">
        <v>73</v>
      </c>
      <c r="V479" s="7" t="s">
        <v>73</v>
      </c>
      <c r="W479" s="7" t="s">
        <v>1456</v>
      </c>
      <c r="X479" s="7" t="s">
        <v>75</v>
      </c>
      <c r="Y479" s="7" t="s">
        <v>1071</v>
      </c>
      <c r="Z479" s="7" t="s">
        <v>2571</v>
      </c>
      <c r="AA479" s="7" t="s">
        <v>78</v>
      </c>
      <c r="AB479" s="8"/>
      <c r="AC479" s="8"/>
      <c r="AD479" s="7"/>
      <c r="AE479" s="7" t="s">
        <v>78</v>
      </c>
      <c r="AF479" s="7" t="s">
        <v>78</v>
      </c>
      <c r="AG479" s="8"/>
      <c r="AH479" s="7" t="s">
        <v>2572</v>
      </c>
      <c r="AI479" s="7" t="s">
        <v>78</v>
      </c>
      <c r="AJ479" s="7" t="b">
        <v>0</v>
      </c>
      <c r="AK479" s="7" t="s">
        <v>2573</v>
      </c>
      <c r="AL479" s="7" t="b">
        <v>0</v>
      </c>
      <c r="AM479" s="7" t="b">
        <v>0</v>
      </c>
      <c r="AN479" s="7" t="b">
        <v>0</v>
      </c>
      <c r="AO479" s="7" t="b">
        <v>0</v>
      </c>
      <c r="AP479" s="7" t="b">
        <v>0</v>
      </c>
      <c r="AQ479" s="7" t="s">
        <v>84</v>
      </c>
      <c r="AR479" s="7" t="b">
        <v>0</v>
      </c>
      <c r="AS479" s="7" t="s">
        <v>1700</v>
      </c>
      <c r="AT479" s="7" t="s">
        <v>78</v>
      </c>
      <c r="AU479" s="7" t="s">
        <v>78</v>
      </c>
      <c r="AV479" s="8">
        <v>42045</v>
      </c>
      <c r="AW479" s="7" t="s">
        <v>85</v>
      </c>
      <c r="AX479" s="7" t="s">
        <v>86</v>
      </c>
      <c r="AY479" s="7" t="s">
        <v>87</v>
      </c>
      <c r="AZ479" s="7" t="b">
        <v>0</v>
      </c>
      <c r="BA479" s="7">
        <v>0</v>
      </c>
      <c r="BB479" s="7">
        <v>0</v>
      </c>
      <c r="BC479" s="33"/>
      <c r="BD479" s="7">
        <v>0</v>
      </c>
      <c r="BE479" s="33"/>
      <c r="BF479" s="55">
        <v>0</v>
      </c>
      <c r="BG479" s="33">
        <v>0</v>
      </c>
      <c r="BH479" s="33">
        <v>228.74</v>
      </c>
      <c r="BI479" s="33">
        <v>228.74</v>
      </c>
      <c r="BJ479" s="33">
        <v>260.76</v>
      </c>
      <c r="BK479" s="30">
        <f t="shared" si="21"/>
        <v>0</v>
      </c>
      <c r="BL479" s="62">
        <f t="shared" si="22"/>
        <v>0</v>
      </c>
      <c r="BM479" s="33">
        <v>22.87</v>
      </c>
      <c r="BN479" s="9">
        <v>0</v>
      </c>
      <c r="BO479" s="7" t="s">
        <v>4990</v>
      </c>
      <c r="BP479" s="7" t="s">
        <v>4991</v>
      </c>
      <c r="BQ479" s="7" t="s">
        <v>4101</v>
      </c>
      <c r="BR479" s="7" t="s">
        <v>4992</v>
      </c>
      <c r="BS479" s="7" t="s">
        <v>4993</v>
      </c>
      <c r="BT479" s="7" t="s">
        <v>4994</v>
      </c>
      <c r="BU479" s="7" t="s">
        <v>4995</v>
      </c>
      <c r="BV479" s="7" t="s">
        <v>4996</v>
      </c>
      <c r="BW479" s="7" t="s">
        <v>4997</v>
      </c>
      <c r="BX479" s="7" t="s">
        <v>4138</v>
      </c>
      <c r="BY479" s="7">
        <v>0</v>
      </c>
      <c r="BZ479" s="7">
        <v>0</v>
      </c>
      <c r="CA479" s="7">
        <v>0</v>
      </c>
      <c r="CB479" s="7">
        <v>0</v>
      </c>
      <c r="CC479" s="7">
        <v>0</v>
      </c>
      <c r="CD479" s="9">
        <v>0</v>
      </c>
    </row>
    <row r="480" spans="1:82" hidden="1" x14ac:dyDescent="0.25">
      <c r="A480" s="72" t="s">
        <v>2291</v>
      </c>
      <c r="B480" s="11" t="s">
        <v>2271</v>
      </c>
      <c r="C480" s="11" t="s">
        <v>2272</v>
      </c>
      <c r="D480" s="11" t="s">
        <v>828</v>
      </c>
      <c r="E480" s="11" t="s">
        <v>828</v>
      </c>
      <c r="F480" s="11" t="s">
        <v>64</v>
      </c>
      <c r="G480" s="11" t="s">
        <v>828</v>
      </c>
      <c r="H480" s="11" t="s">
        <v>281</v>
      </c>
      <c r="I480" s="11" t="s">
        <v>2274</v>
      </c>
      <c r="J480" s="11" t="s">
        <v>2275</v>
      </c>
      <c r="K480" s="11">
        <v>153.30000000000001</v>
      </c>
      <c r="L480" s="11" t="s">
        <v>67</v>
      </c>
      <c r="M480" s="11" t="s">
        <v>68</v>
      </c>
      <c r="N480" s="11" t="s">
        <v>69</v>
      </c>
      <c r="O480" s="12">
        <v>42401.479131944441</v>
      </c>
      <c r="P480" s="12">
        <v>45323</v>
      </c>
      <c r="Q480" s="11" t="s">
        <v>70</v>
      </c>
      <c r="R480" s="12">
        <v>45323</v>
      </c>
      <c r="S480" s="11" t="s">
        <v>71</v>
      </c>
      <c r="T480" s="11" t="s">
        <v>72</v>
      </c>
      <c r="U480" s="11" t="s">
        <v>73</v>
      </c>
      <c r="V480" s="11" t="s">
        <v>73</v>
      </c>
      <c r="W480" s="11" t="s">
        <v>74</v>
      </c>
      <c r="X480" s="11" t="s">
        <v>106</v>
      </c>
      <c r="Y480" s="11" t="s">
        <v>2276</v>
      </c>
      <c r="Z480" s="11" t="s">
        <v>2292</v>
      </c>
      <c r="AA480" s="11" t="s">
        <v>2293</v>
      </c>
      <c r="AB480" s="12"/>
      <c r="AC480" s="12"/>
      <c r="AD480" s="11"/>
      <c r="AE480" s="11" t="s">
        <v>78</v>
      </c>
      <c r="AF480" s="11" t="s">
        <v>78</v>
      </c>
      <c r="AG480" s="12"/>
      <c r="AH480" s="11" t="s">
        <v>78</v>
      </c>
      <c r="AI480" s="11" t="s">
        <v>78</v>
      </c>
      <c r="AJ480" s="11" t="b">
        <v>0</v>
      </c>
      <c r="AK480" s="11" t="s">
        <v>2294</v>
      </c>
      <c r="AL480" s="11" t="b">
        <v>0</v>
      </c>
      <c r="AM480" s="11" t="b">
        <v>0</v>
      </c>
      <c r="AN480" s="11" t="b">
        <v>0</v>
      </c>
      <c r="AO480" s="11" t="b">
        <v>0</v>
      </c>
      <c r="AP480" s="11" t="b">
        <v>0</v>
      </c>
      <c r="AQ480" s="11" t="s">
        <v>84</v>
      </c>
      <c r="AR480" s="11" t="b">
        <v>0</v>
      </c>
      <c r="AS480" s="11" t="s">
        <v>317</v>
      </c>
      <c r="AT480" s="11" t="s">
        <v>78</v>
      </c>
      <c r="AU480" s="11" t="s">
        <v>78</v>
      </c>
      <c r="AV480" s="12">
        <v>42424</v>
      </c>
      <c r="AW480" s="11" t="s">
        <v>85</v>
      </c>
      <c r="AX480" s="11" t="s">
        <v>86</v>
      </c>
      <c r="AY480" s="11" t="s">
        <v>87</v>
      </c>
      <c r="AZ480" s="11" t="b">
        <v>0</v>
      </c>
      <c r="BA480" s="11">
        <v>0</v>
      </c>
      <c r="BB480" s="11">
        <v>0</v>
      </c>
      <c r="BC480" s="28"/>
      <c r="BD480" s="11">
        <v>0</v>
      </c>
      <c r="BE480" s="28"/>
      <c r="BF480" s="54">
        <v>0</v>
      </c>
      <c r="BG480" s="28">
        <v>0</v>
      </c>
      <c r="BH480" s="28">
        <v>153.30000000000001</v>
      </c>
      <c r="BI480" s="28">
        <v>153.30000000000001</v>
      </c>
      <c r="BJ480" s="28">
        <v>165.82</v>
      </c>
      <c r="BK480" s="30">
        <f t="shared" si="21"/>
        <v>0</v>
      </c>
      <c r="BL480" s="62">
        <f t="shared" si="22"/>
        <v>0</v>
      </c>
      <c r="BM480" s="28">
        <v>34.5</v>
      </c>
      <c r="BN480" s="13">
        <v>0</v>
      </c>
      <c r="BO480" s="11" t="s">
        <v>5287</v>
      </c>
      <c r="BP480" s="11" t="s">
        <v>5288</v>
      </c>
      <c r="BQ480" s="11" t="s">
        <v>4101</v>
      </c>
      <c r="BR480" s="11" t="s">
        <v>504</v>
      </c>
      <c r="BS480" s="11" t="s">
        <v>2293</v>
      </c>
      <c r="BT480" s="11" t="s">
        <v>4110</v>
      </c>
      <c r="BU480" s="11" t="s">
        <v>5289</v>
      </c>
      <c r="BV480" s="11" t="s">
        <v>5290</v>
      </c>
      <c r="BW480" s="11" t="s">
        <v>5291</v>
      </c>
      <c r="BX480" s="11" t="s">
        <v>4123</v>
      </c>
      <c r="BY480" s="11">
        <v>0</v>
      </c>
      <c r="BZ480" s="11">
        <v>0</v>
      </c>
      <c r="CA480" s="11">
        <v>0</v>
      </c>
      <c r="CB480" s="11">
        <v>0</v>
      </c>
      <c r="CC480" s="11">
        <v>0</v>
      </c>
      <c r="CD480" s="13">
        <v>0</v>
      </c>
    </row>
    <row r="481" spans="1:82" hidden="1" x14ac:dyDescent="0.25">
      <c r="A481" s="72" t="s">
        <v>827</v>
      </c>
      <c r="B481" s="11" t="s">
        <v>61</v>
      </c>
      <c r="C481" s="11" t="s">
        <v>62</v>
      </c>
      <c r="D481" s="11" t="s">
        <v>828</v>
      </c>
      <c r="E481" s="11" t="s">
        <v>828</v>
      </c>
      <c r="F481" s="11" t="s">
        <v>64</v>
      </c>
      <c r="G481" s="11" t="s">
        <v>828</v>
      </c>
      <c r="H481" s="11" t="s">
        <v>281</v>
      </c>
      <c r="I481" s="11" t="s">
        <v>66</v>
      </c>
      <c r="J481" s="11" t="s">
        <v>282</v>
      </c>
      <c r="K481" s="11">
        <v>142.16</v>
      </c>
      <c r="L481" s="11" t="s">
        <v>67</v>
      </c>
      <c r="M481" s="11" t="s">
        <v>68</v>
      </c>
      <c r="N481" s="11" t="s">
        <v>69</v>
      </c>
      <c r="O481" s="12">
        <v>44960.466828703706</v>
      </c>
      <c r="P481" s="12">
        <v>45325.532233796293</v>
      </c>
      <c r="Q481" s="11" t="s">
        <v>70</v>
      </c>
      <c r="R481" s="12">
        <v>45325</v>
      </c>
      <c r="S481" s="11" t="s">
        <v>71</v>
      </c>
      <c r="T481" s="11" t="s">
        <v>104</v>
      </c>
      <c r="U481" s="11" t="s">
        <v>73</v>
      </c>
      <c r="V481" s="11" t="s">
        <v>73</v>
      </c>
      <c r="W481" s="11" t="s">
        <v>74</v>
      </c>
      <c r="X481" s="11" t="s">
        <v>75</v>
      </c>
      <c r="Y481" s="11" t="s">
        <v>122</v>
      </c>
      <c r="Z481" s="11" t="s">
        <v>829</v>
      </c>
      <c r="AA481" s="11" t="s">
        <v>78</v>
      </c>
      <c r="AB481" s="12"/>
      <c r="AC481" s="12"/>
      <c r="AD481" s="11"/>
      <c r="AE481" s="11" t="s">
        <v>78</v>
      </c>
      <c r="AF481" s="11" t="s">
        <v>78</v>
      </c>
      <c r="AG481" s="12"/>
      <c r="AH481" s="11" t="s">
        <v>830</v>
      </c>
      <c r="AI481" s="11" t="s">
        <v>78</v>
      </c>
      <c r="AJ481" s="11" t="b">
        <v>0</v>
      </c>
      <c r="AK481" s="11" t="s">
        <v>831</v>
      </c>
      <c r="AL481" s="11" t="b">
        <v>0</v>
      </c>
      <c r="AM481" s="11" t="b">
        <v>0</v>
      </c>
      <c r="AN481" s="11" t="b">
        <v>0</v>
      </c>
      <c r="AO481" s="11" t="b">
        <v>0</v>
      </c>
      <c r="AP481" s="11" t="b">
        <v>0</v>
      </c>
      <c r="AQ481" s="11" t="s">
        <v>84</v>
      </c>
      <c r="AR481" s="11" t="b">
        <v>0</v>
      </c>
      <c r="AS481" s="11" t="s">
        <v>710</v>
      </c>
      <c r="AT481" s="11" t="s">
        <v>78</v>
      </c>
      <c r="AU481" s="11" t="s">
        <v>78</v>
      </c>
      <c r="AV481" s="12">
        <v>44939</v>
      </c>
      <c r="AW481" s="11" t="s">
        <v>85</v>
      </c>
      <c r="AX481" s="11" t="s">
        <v>86</v>
      </c>
      <c r="AY481" s="11" t="s">
        <v>87</v>
      </c>
      <c r="AZ481" s="11" t="b">
        <v>0</v>
      </c>
      <c r="BA481" s="11">
        <v>0</v>
      </c>
      <c r="BB481" s="11">
        <v>0</v>
      </c>
      <c r="BC481" s="28"/>
      <c r="BD481" s="11">
        <v>0</v>
      </c>
      <c r="BE481" s="28"/>
      <c r="BF481" s="54">
        <v>0</v>
      </c>
      <c r="BG481" s="28">
        <v>0</v>
      </c>
      <c r="BH481" s="28">
        <v>142.16</v>
      </c>
      <c r="BI481" s="28">
        <v>142.16</v>
      </c>
      <c r="BJ481" s="28">
        <v>157.36000000000001</v>
      </c>
      <c r="BK481" s="30">
        <f t="shared" si="21"/>
        <v>0</v>
      </c>
      <c r="BL481" s="62">
        <f t="shared" si="22"/>
        <v>0</v>
      </c>
      <c r="BM481" s="28">
        <v>34.119999999999997</v>
      </c>
      <c r="BN481" s="13">
        <v>0</v>
      </c>
      <c r="BO481" s="11" t="s">
        <v>5287</v>
      </c>
      <c r="BP481" s="11" t="s">
        <v>5288</v>
      </c>
      <c r="BQ481" s="11" t="s">
        <v>4101</v>
      </c>
      <c r="BR481" s="11" t="s">
        <v>504</v>
      </c>
      <c r="BS481" s="11" t="s">
        <v>2293</v>
      </c>
      <c r="BT481" s="11" t="s">
        <v>4110</v>
      </c>
      <c r="BU481" s="11" t="s">
        <v>5289</v>
      </c>
      <c r="BV481" s="11" t="s">
        <v>5290</v>
      </c>
      <c r="BW481" s="11" t="s">
        <v>5291</v>
      </c>
      <c r="BX481" s="11" t="s">
        <v>4123</v>
      </c>
      <c r="BY481" s="11">
        <v>0</v>
      </c>
      <c r="BZ481" s="11">
        <v>0</v>
      </c>
      <c r="CA481" s="11">
        <v>0</v>
      </c>
      <c r="CB481" s="11">
        <v>0</v>
      </c>
      <c r="CC481" s="11">
        <v>0</v>
      </c>
      <c r="CD481" s="13">
        <v>0</v>
      </c>
    </row>
    <row r="482" spans="1:82" hidden="1" x14ac:dyDescent="0.25">
      <c r="A482" s="73" t="s">
        <v>3910</v>
      </c>
      <c r="B482" s="7" t="s">
        <v>1359</v>
      </c>
      <c r="C482" s="7" t="s">
        <v>1360</v>
      </c>
      <c r="D482" s="7" t="s">
        <v>1337</v>
      </c>
      <c r="E482" s="7" t="s">
        <v>1338</v>
      </c>
      <c r="F482" s="7" t="s">
        <v>64</v>
      </c>
      <c r="G482" s="7" t="s">
        <v>1338</v>
      </c>
      <c r="H482" s="7" t="s">
        <v>281</v>
      </c>
      <c r="I482" s="7" t="s">
        <v>3818</v>
      </c>
      <c r="J482" s="7" t="s">
        <v>3907</v>
      </c>
      <c r="K482" s="7">
        <v>2500</v>
      </c>
      <c r="L482" s="7" t="s">
        <v>67</v>
      </c>
      <c r="M482" s="7" t="s">
        <v>68</v>
      </c>
      <c r="N482" s="7" t="s">
        <v>69</v>
      </c>
      <c r="O482" s="8">
        <v>43822.666875000003</v>
      </c>
      <c r="P482" s="8">
        <v>46379.666875000003</v>
      </c>
      <c r="Q482" s="7" t="s">
        <v>1312</v>
      </c>
      <c r="R482" s="8"/>
      <c r="S482" s="7" t="s">
        <v>91</v>
      </c>
      <c r="T482" s="7" t="s">
        <v>1313</v>
      </c>
      <c r="U482" s="7" t="s">
        <v>73</v>
      </c>
      <c r="V482" s="7" t="s">
        <v>73</v>
      </c>
      <c r="W482" s="7" t="s">
        <v>74</v>
      </c>
      <c r="X482" s="7" t="s">
        <v>106</v>
      </c>
      <c r="Y482" s="7" t="s">
        <v>3819</v>
      </c>
      <c r="Z482" s="7" t="s">
        <v>3908</v>
      </c>
      <c r="AA482" s="7" t="s">
        <v>78</v>
      </c>
      <c r="AB482" s="7"/>
      <c r="AC482" s="8"/>
      <c r="AD482" s="7" t="s">
        <v>1569</v>
      </c>
      <c r="AE482" s="7" t="s">
        <v>80</v>
      </c>
      <c r="AF482" s="7" t="s">
        <v>3909</v>
      </c>
      <c r="AG482" s="8">
        <v>44189</v>
      </c>
      <c r="AH482" s="7" t="s">
        <v>78</v>
      </c>
      <c r="AI482" s="7" t="s">
        <v>78</v>
      </c>
      <c r="AJ482" s="7" t="b">
        <v>0</v>
      </c>
      <c r="AK482" s="7" t="s">
        <v>4023</v>
      </c>
      <c r="AL482" s="7" t="b">
        <v>0</v>
      </c>
      <c r="AM482" s="7" t="b">
        <v>0</v>
      </c>
      <c r="AN482" s="7" t="b">
        <v>0</v>
      </c>
      <c r="AO482" s="7" t="b">
        <v>0</v>
      </c>
      <c r="AP482" s="7" t="b">
        <v>0</v>
      </c>
      <c r="AQ482" s="7" t="s">
        <v>96</v>
      </c>
      <c r="AR482" s="7" t="b">
        <v>0</v>
      </c>
      <c r="AS482" s="7" t="s">
        <v>317</v>
      </c>
      <c r="AT482" s="7" t="s">
        <v>78</v>
      </c>
      <c r="AU482" s="7" t="s">
        <v>78</v>
      </c>
      <c r="AV482" s="8">
        <v>43832</v>
      </c>
      <c r="AW482" s="7" t="s">
        <v>85</v>
      </c>
      <c r="AX482" s="7" t="s">
        <v>86</v>
      </c>
      <c r="AY482" s="7" t="s">
        <v>87</v>
      </c>
      <c r="AZ482" s="7" t="b">
        <v>0</v>
      </c>
      <c r="BA482" s="7">
        <v>0</v>
      </c>
      <c r="BB482" s="7">
        <v>0</v>
      </c>
      <c r="BC482" s="33"/>
      <c r="BD482" s="7">
        <v>0</v>
      </c>
      <c r="BE482" s="33"/>
      <c r="BF482" s="55">
        <v>0</v>
      </c>
      <c r="BG482" s="33">
        <v>0</v>
      </c>
      <c r="BH482" s="33">
        <v>2500</v>
      </c>
      <c r="BI482" s="33">
        <v>1500</v>
      </c>
      <c r="BJ482" s="33">
        <v>1500</v>
      </c>
      <c r="BK482" s="30">
        <f t="shared" si="21"/>
        <v>1000</v>
      </c>
      <c r="BL482" s="63">
        <f t="shared" si="22"/>
        <v>0.4</v>
      </c>
      <c r="BM482" s="33">
        <v>0</v>
      </c>
      <c r="BN482" s="9">
        <v>0</v>
      </c>
      <c r="BO482" s="7" t="s">
        <v>6150</v>
      </c>
      <c r="BP482" s="7" t="s">
        <v>6151</v>
      </c>
      <c r="BQ482" s="7" t="s">
        <v>6143</v>
      </c>
      <c r="BR482" s="7" t="s">
        <v>6144</v>
      </c>
      <c r="BS482" s="7" t="s">
        <v>6145</v>
      </c>
      <c r="BT482" s="7" t="s">
        <v>6146</v>
      </c>
      <c r="BU482" s="7" t="s">
        <v>6152</v>
      </c>
      <c r="BV482" s="7" t="s">
        <v>6153</v>
      </c>
      <c r="BW482" s="7" t="s">
        <v>6154</v>
      </c>
      <c r="BX482" s="7" t="s">
        <v>4130</v>
      </c>
      <c r="BY482" s="7">
        <v>0</v>
      </c>
      <c r="BZ482" s="7">
        <v>0</v>
      </c>
      <c r="CA482" s="7">
        <v>0</v>
      </c>
      <c r="CB482" s="7">
        <v>0</v>
      </c>
      <c r="CC482" s="7">
        <v>0</v>
      </c>
      <c r="CD482" s="9">
        <v>0</v>
      </c>
    </row>
    <row r="483" spans="1:82" hidden="1" x14ac:dyDescent="0.25">
      <c r="A483" s="72" t="s">
        <v>675</v>
      </c>
      <c r="B483" s="11" t="s">
        <v>61</v>
      </c>
      <c r="C483" s="11" t="s">
        <v>62</v>
      </c>
      <c r="D483" s="11" t="s">
        <v>676</v>
      </c>
      <c r="E483" s="11" t="s">
        <v>676</v>
      </c>
      <c r="F483" s="11" t="s">
        <v>64</v>
      </c>
      <c r="G483" s="11" t="s">
        <v>677</v>
      </c>
      <c r="H483" s="11" t="s">
        <v>281</v>
      </c>
      <c r="I483" s="11" t="s">
        <v>66</v>
      </c>
      <c r="J483" s="11" t="s">
        <v>282</v>
      </c>
      <c r="K483" s="11">
        <v>520.13</v>
      </c>
      <c r="L483" s="11" t="s">
        <v>67</v>
      </c>
      <c r="M483" s="11" t="s">
        <v>68</v>
      </c>
      <c r="N483" s="11" t="s">
        <v>69</v>
      </c>
      <c r="O483" s="12">
        <v>44605.483865740738</v>
      </c>
      <c r="P483" s="12">
        <v>45335.596678240741</v>
      </c>
      <c r="Q483" s="11" t="s">
        <v>70</v>
      </c>
      <c r="R483" s="12">
        <v>45335</v>
      </c>
      <c r="S483" s="11" t="s">
        <v>71</v>
      </c>
      <c r="T483" s="11" t="s">
        <v>104</v>
      </c>
      <c r="U483" s="11" t="s">
        <v>73</v>
      </c>
      <c r="V483" s="11" t="s">
        <v>73</v>
      </c>
      <c r="W483" s="11" t="s">
        <v>287</v>
      </c>
      <c r="X483" s="11" t="s">
        <v>75</v>
      </c>
      <c r="Y483" s="11" t="s">
        <v>467</v>
      </c>
      <c r="Z483" s="11" t="s">
        <v>678</v>
      </c>
      <c r="AA483" s="11" t="s">
        <v>78</v>
      </c>
      <c r="AB483" s="12"/>
      <c r="AC483" s="12"/>
      <c r="AD483" s="11"/>
      <c r="AE483" s="11" t="s">
        <v>78</v>
      </c>
      <c r="AF483" s="11" t="s">
        <v>78</v>
      </c>
      <c r="AG483" s="12"/>
      <c r="AH483" s="11" t="s">
        <v>679</v>
      </c>
      <c r="AI483" s="11" t="s">
        <v>78</v>
      </c>
      <c r="AJ483" s="11" t="b">
        <v>0</v>
      </c>
      <c r="AK483" s="11" t="s">
        <v>680</v>
      </c>
      <c r="AL483" s="11" t="b">
        <v>0</v>
      </c>
      <c r="AM483" s="11" t="b">
        <v>0</v>
      </c>
      <c r="AN483" s="11" t="b">
        <v>0</v>
      </c>
      <c r="AO483" s="11" t="b">
        <v>0</v>
      </c>
      <c r="AP483" s="11" t="b">
        <v>0</v>
      </c>
      <c r="AQ483" s="11" t="s">
        <v>84</v>
      </c>
      <c r="AR483" s="11" t="b">
        <v>0</v>
      </c>
      <c r="AS483" s="11" t="s">
        <v>317</v>
      </c>
      <c r="AT483" s="11" t="s">
        <v>78</v>
      </c>
      <c r="AU483" s="11" t="s">
        <v>78</v>
      </c>
      <c r="AV483" s="12">
        <v>44603</v>
      </c>
      <c r="AW483" s="11" t="s">
        <v>85</v>
      </c>
      <c r="AX483" s="11" t="s">
        <v>86</v>
      </c>
      <c r="AY483" s="11" t="s">
        <v>87</v>
      </c>
      <c r="AZ483" s="11" t="b">
        <v>0</v>
      </c>
      <c r="BA483" s="11">
        <v>0</v>
      </c>
      <c r="BB483" s="11">
        <v>0</v>
      </c>
      <c r="BC483" s="28"/>
      <c r="BD483" s="11">
        <v>0</v>
      </c>
      <c r="BE483" s="28"/>
      <c r="BF483" s="54">
        <v>0</v>
      </c>
      <c r="BG483" s="28">
        <v>0</v>
      </c>
      <c r="BH483" s="28">
        <v>520.13</v>
      </c>
      <c r="BI483" s="28">
        <v>520.13</v>
      </c>
      <c r="BJ483" s="28">
        <v>568.80999999999995</v>
      </c>
      <c r="BK483" s="30">
        <f t="shared" si="21"/>
        <v>0</v>
      </c>
      <c r="BL483" s="62">
        <f t="shared" si="22"/>
        <v>0</v>
      </c>
      <c r="BM483" s="28">
        <v>75.37</v>
      </c>
      <c r="BN483" s="13">
        <v>0</v>
      </c>
      <c r="BO483" s="11" t="s">
        <v>6539</v>
      </c>
      <c r="BP483" s="11" t="s">
        <v>6540</v>
      </c>
      <c r="BQ483" s="11" t="s">
        <v>4579</v>
      </c>
      <c r="BR483" s="11" t="s">
        <v>6541</v>
      </c>
      <c r="BS483" s="11" t="s">
        <v>6542</v>
      </c>
      <c r="BT483" s="11" t="s">
        <v>6543</v>
      </c>
      <c r="BU483" s="11" t="s">
        <v>6543</v>
      </c>
      <c r="BV483" s="11" t="s">
        <v>6544</v>
      </c>
      <c r="BW483" s="11" t="s">
        <v>6545</v>
      </c>
      <c r="BX483" s="11" t="s">
        <v>4130</v>
      </c>
      <c r="BY483" s="11">
        <v>0</v>
      </c>
      <c r="BZ483" s="11">
        <v>0</v>
      </c>
      <c r="CA483" s="11">
        <v>0</v>
      </c>
      <c r="CB483" s="11">
        <v>0</v>
      </c>
      <c r="CC483" s="11">
        <v>0</v>
      </c>
      <c r="CD483" s="13">
        <v>0</v>
      </c>
    </row>
    <row r="484" spans="1:82" hidden="1" x14ac:dyDescent="0.25">
      <c r="A484" s="72" t="s">
        <v>711</v>
      </c>
      <c r="B484" s="11" t="s">
        <v>61</v>
      </c>
      <c r="C484" s="11" t="s">
        <v>62</v>
      </c>
      <c r="D484" s="11" t="s">
        <v>676</v>
      </c>
      <c r="E484" s="11" t="s">
        <v>676</v>
      </c>
      <c r="F484" s="11" t="s">
        <v>64</v>
      </c>
      <c r="G484" s="11" t="s">
        <v>677</v>
      </c>
      <c r="H484" s="11" t="s">
        <v>281</v>
      </c>
      <c r="I484" s="11" t="s">
        <v>66</v>
      </c>
      <c r="J484" s="11" t="s">
        <v>282</v>
      </c>
      <c r="K484" s="11">
        <v>399</v>
      </c>
      <c r="L484" s="11" t="s">
        <v>67</v>
      </c>
      <c r="M484" s="11" t="s">
        <v>68</v>
      </c>
      <c r="N484" s="11" t="s">
        <v>69</v>
      </c>
      <c r="O484" s="12">
        <v>44767.627893518518</v>
      </c>
      <c r="P484" s="12">
        <v>45498.627893518518</v>
      </c>
      <c r="Q484" s="11" t="s">
        <v>70</v>
      </c>
      <c r="R484" s="12">
        <v>45498</v>
      </c>
      <c r="S484" s="11" t="s">
        <v>71</v>
      </c>
      <c r="T484" s="11" t="s">
        <v>104</v>
      </c>
      <c r="U484" s="11" t="s">
        <v>73</v>
      </c>
      <c r="V484" s="11" t="s">
        <v>73</v>
      </c>
      <c r="W484" s="11" t="s">
        <v>74</v>
      </c>
      <c r="X484" s="11" t="s">
        <v>75</v>
      </c>
      <c r="Y484" s="11" t="s">
        <v>122</v>
      </c>
      <c r="Z484" s="11" t="s">
        <v>712</v>
      </c>
      <c r="AA484" s="11" t="s">
        <v>78</v>
      </c>
      <c r="AB484" s="12"/>
      <c r="AC484" s="12"/>
      <c r="AD484" s="11"/>
      <c r="AE484" s="11" t="s">
        <v>78</v>
      </c>
      <c r="AF484" s="11" t="s">
        <v>78</v>
      </c>
      <c r="AG484" s="12"/>
      <c r="AH484" s="11" t="s">
        <v>78</v>
      </c>
      <c r="AI484" s="11" t="s">
        <v>78</v>
      </c>
      <c r="AJ484" s="11" t="b">
        <v>0</v>
      </c>
      <c r="AK484" s="11" t="s">
        <v>713</v>
      </c>
      <c r="AL484" s="11" t="b">
        <v>0</v>
      </c>
      <c r="AM484" s="11" t="b">
        <v>0</v>
      </c>
      <c r="AN484" s="11" t="b">
        <v>0</v>
      </c>
      <c r="AO484" s="11" t="b">
        <v>0</v>
      </c>
      <c r="AP484" s="11" t="b">
        <v>0</v>
      </c>
      <c r="AQ484" s="11" t="s">
        <v>84</v>
      </c>
      <c r="AR484" s="11" t="b">
        <v>0</v>
      </c>
      <c r="AS484" s="11" t="s">
        <v>710</v>
      </c>
      <c r="AT484" s="11" t="s">
        <v>78</v>
      </c>
      <c r="AU484" s="11" t="s">
        <v>78</v>
      </c>
      <c r="AV484" s="12">
        <v>44774</v>
      </c>
      <c r="AW484" s="11" t="s">
        <v>85</v>
      </c>
      <c r="AX484" s="11" t="s">
        <v>86</v>
      </c>
      <c r="AY484" s="11" t="s">
        <v>87</v>
      </c>
      <c r="AZ484" s="11" t="b">
        <v>0</v>
      </c>
      <c r="BA484" s="11">
        <v>0</v>
      </c>
      <c r="BB484" s="11">
        <v>0</v>
      </c>
      <c r="BC484" s="28"/>
      <c r="BD484" s="11">
        <v>0</v>
      </c>
      <c r="BE484" s="28"/>
      <c r="BF484" s="54">
        <v>0</v>
      </c>
      <c r="BG484" s="28">
        <v>0</v>
      </c>
      <c r="BH484" s="28">
        <v>399</v>
      </c>
      <c r="BI484" s="28">
        <v>399</v>
      </c>
      <c r="BJ484" s="28">
        <v>437.28</v>
      </c>
      <c r="BK484" s="30">
        <f t="shared" si="21"/>
        <v>0</v>
      </c>
      <c r="BL484" s="62">
        <f t="shared" si="22"/>
        <v>0</v>
      </c>
      <c r="BM484" s="28">
        <v>57.86</v>
      </c>
      <c r="BN484" s="13">
        <v>0</v>
      </c>
      <c r="BO484" s="11" t="s">
        <v>6539</v>
      </c>
      <c r="BP484" s="11" t="s">
        <v>6540</v>
      </c>
      <c r="BQ484" s="11" t="s">
        <v>4579</v>
      </c>
      <c r="BR484" s="11" t="s">
        <v>6541</v>
      </c>
      <c r="BS484" s="11" t="s">
        <v>6542</v>
      </c>
      <c r="BT484" s="11" t="s">
        <v>6543</v>
      </c>
      <c r="BU484" s="11" t="s">
        <v>6543</v>
      </c>
      <c r="BV484" s="11" t="s">
        <v>6544</v>
      </c>
      <c r="BW484" s="11" t="s">
        <v>6545</v>
      </c>
      <c r="BX484" s="11" t="s">
        <v>4130</v>
      </c>
      <c r="BY484" s="11">
        <v>0</v>
      </c>
      <c r="BZ484" s="11">
        <v>0</v>
      </c>
      <c r="CA484" s="11">
        <v>0</v>
      </c>
      <c r="CB484" s="11">
        <v>0</v>
      </c>
      <c r="CC484" s="11">
        <v>0</v>
      </c>
      <c r="CD484" s="13">
        <v>0</v>
      </c>
    </row>
    <row r="485" spans="1:82" hidden="1" x14ac:dyDescent="0.25">
      <c r="A485" s="73" t="s">
        <v>2987</v>
      </c>
      <c r="B485" s="7" t="s">
        <v>2967</v>
      </c>
      <c r="C485" s="7" t="s">
        <v>2968</v>
      </c>
      <c r="D485" s="7" t="s">
        <v>2988</v>
      </c>
      <c r="E485" s="7" t="s">
        <v>2988</v>
      </c>
      <c r="F485" s="7" t="s">
        <v>168</v>
      </c>
      <c r="G485" s="7" t="s">
        <v>2988</v>
      </c>
      <c r="H485" s="7" t="s">
        <v>2970</v>
      </c>
      <c r="I485" s="7" t="s">
        <v>2150</v>
      </c>
      <c r="J485" s="7" t="s">
        <v>2983</v>
      </c>
      <c r="K485" s="7">
        <v>750.02</v>
      </c>
      <c r="L485" s="7" t="s">
        <v>67</v>
      </c>
      <c r="M485" s="7" t="s">
        <v>68</v>
      </c>
      <c r="N485" s="7" t="s">
        <v>160</v>
      </c>
      <c r="O485" s="8">
        <v>42290.368935185186</v>
      </c>
      <c r="P485" s="8">
        <v>45578.368935185186</v>
      </c>
      <c r="Q485" s="7" t="s">
        <v>70</v>
      </c>
      <c r="R485" s="8">
        <v>45395</v>
      </c>
      <c r="S485" s="7" t="s">
        <v>91</v>
      </c>
      <c r="T485" s="7" t="s">
        <v>72</v>
      </c>
      <c r="U485" s="7" t="s">
        <v>73</v>
      </c>
      <c r="V485" s="7" t="s">
        <v>73</v>
      </c>
      <c r="W485" s="7" t="s">
        <v>2971</v>
      </c>
      <c r="X485" s="7" t="s">
        <v>171</v>
      </c>
      <c r="Y485" s="7" t="s">
        <v>2972</v>
      </c>
      <c r="Z485" s="7" t="s">
        <v>2989</v>
      </c>
      <c r="AA485" s="7" t="s">
        <v>78</v>
      </c>
      <c r="AB485" s="8"/>
      <c r="AC485" s="8"/>
      <c r="AD485" s="7"/>
      <c r="AE485" s="7" t="s">
        <v>78</v>
      </c>
      <c r="AF485" s="7" t="s">
        <v>78</v>
      </c>
      <c r="AG485" s="8"/>
      <c r="AH485" s="7" t="s">
        <v>78</v>
      </c>
      <c r="AI485" s="7" t="s">
        <v>78</v>
      </c>
      <c r="AJ485" s="7" t="b">
        <v>0</v>
      </c>
      <c r="AK485" s="7" t="s">
        <v>2990</v>
      </c>
      <c r="AL485" s="7" t="b">
        <v>1</v>
      </c>
      <c r="AM485" s="7" t="b">
        <v>0</v>
      </c>
      <c r="AN485" s="7" t="b">
        <v>0</v>
      </c>
      <c r="AO485" s="7" t="b">
        <v>0</v>
      </c>
      <c r="AP485" s="7" t="b">
        <v>0</v>
      </c>
      <c r="AQ485" s="7" t="s">
        <v>96</v>
      </c>
      <c r="AR485" s="7" t="b">
        <v>0</v>
      </c>
      <c r="AS485" s="7" t="s">
        <v>2991</v>
      </c>
      <c r="AT485" s="7" t="s">
        <v>78</v>
      </c>
      <c r="AU485" s="7" t="s">
        <v>78</v>
      </c>
      <c r="AV485" s="8">
        <v>42298</v>
      </c>
      <c r="AW485" s="7" t="s">
        <v>85</v>
      </c>
      <c r="AX485" s="7" t="s">
        <v>86</v>
      </c>
      <c r="AY485" s="7" t="s">
        <v>87</v>
      </c>
      <c r="AZ485" s="7" t="b">
        <v>0</v>
      </c>
      <c r="BA485" s="7">
        <v>0</v>
      </c>
      <c r="BB485" s="7">
        <v>0</v>
      </c>
      <c r="BC485" s="33"/>
      <c r="BD485" s="7">
        <v>0</v>
      </c>
      <c r="BE485" s="33"/>
      <c r="BF485" s="55">
        <v>0</v>
      </c>
      <c r="BG485" s="33">
        <v>0</v>
      </c>
      <c r="BH485" s="33">
        <v>750.02</v>
      </c>
      <c r="BI485" s="33">
        <v>750.02</v>
      </c>
      <c r="BJ485" s="33">
        <v>823.3</v>
      </c>
      <c r="BK485" s="30">
        <f t="shared" si="21"/>
        <v>0</v>
      </c>
      <c r="BL485" s="62">
        <f t="shared" si="22"/>
        <v>0</v>
      </c>
      <c r="BM485" s="33">
        <v>150</v>
      </c>
      <c r="BN485" s="9">
        <v>0</v>
      </c>
      <c r="BO485" s="7" t="s">
        <v>5212</v>
      </c>
      <c r="BP485" s="7" t="s">
        <v>5213</v>
      </c>
      <c r="BQ485" s="7" t="s">
        <v>4316</v>
      </c>
      <c r="BR485" s="7" t="s">
        <v>5214</v>
      </c>
      <c r="BS485" s="7" t="s">
        <v>5215</v>
      </c>
      <c r="BT485" s="7" t="s">
        <v>5216</v>
      </c>
      <c r="BU485" s="7" t="s">
        <v>5217</v>
      </c>
      <c r="BV485" s="7" t="s">
        <v>5218</v>
      </c>
      <c r="BW485" s="7" t="s">
        <v>5219</v>
      </c>
      <c r="BX485" s="7" t="s">
        <v>4236</v>
      </c>
      <c r="BY485" s="7">
        <v>0</v>
      </c>
      <c r="BZ485" s="7">
        <v>0</v>
      </c>
      <c r="CA485" s="7">
        <v>0</v>
      </c>
      <c r="CB485" s="7">
        <v>0</v>
      </c>
      <c r="CC485" s="7">
        <v>0</v>
      </c>
      <c r="CD485" s="9">
        <v>0</v>
      </c>
    </row>
    <row r="486" spans="1:82" hidden="1" x14ac:dyDescent="0.25">
      <c r="A486" s="72" t="s">
        <v>2666</v>
      </c>
      <c r="B486" s="11" t="s">
        <v>1395</v>
      </c>
      <c r="C486" s="11" t="s">
        <v>1396</v>
      </c>
      <c r="D486" s="11" t="s">
        <v>2667</v>
      </c>
      <c r="E486" s="11" t="s">
        <v>2667</v>
      </c>
      <c r="F486" s="11" t="s">
        <v>64</v>
      </c>
      <c r="G486" s="11" t="s">
        <v>2667</v>
      </c>
      <c r="H486" s="11" t="s">
        <v>2330</v>
      </c>
      <c r="I486" s="11" t="s">
        <v>1397</v>
      </c>
      <c r="J486" s="11"/>
      <c r="K486" s="11">
        <v>346.01</v>
      </c>
      <c r="L486" s="11" t="s">
        <v>67</v>
      </c>
      <c r="M486" s="11" t="s">
        <v>68</v>
      </c>
      <c r="N486" s="11" t="s">
        <v>69</v>
      </c>
      <c r="O486" s="12">
        <v>41564.426874999997</v>
      </c>
      <c r="P486" s="12">
        <v>45582.426874999997</v>
      </c>
      <c r="Q486" s="11" t="s">
        <v>70</v>
      </c>
      <c r="R486" s="12">
        <v>45582</v>
      </c>
      <c r="S486" s="11" t="s">
        <v>71</v>
      </c>
      <c r="T486" s="11" t="s">
        <v>104</v>
      </c>
      <c r="U486" s="11" t="s">
        <v>73</v>
      </c>
      <c r="V486" s="11" t="s">
        <v>73</v>
      </c>
      <c r="W486" s="11" t="s">
        <v>1088</v>
      </c>
      <c r="X486" s="11" t="s">
        <v>106</v>
      </c>
      <c r="Y486" s="11" t="s">
        <v>1421</v>
      </c>
      <c r="Z486" s="11" t="s">
        <v>2668</v>
      </c>
      <c r="AA486" s="11" t="s">
        <v>78</v>
      </c>
      <c r="AB486" s="12"/>
      <c r="AC486" s="12"/>
      <c r="AD486" s="11"/>
      <c r="AE486" s="11" t="s">
        <v>78</v>
      </c>
      <c r="AF486" s="11" t="s">
        <v>78</v>
      </c>
      <c r="AG486" s="12"/>
      <c r="AH486" s="11" t="s">
        <v>78</v>
      </c>
      <c r="AI486" s="11" t="s">
        <v>78</v>
      </c>
      <c r="AJ486" s="11" t="b">
        <v>0</v>
      </c>
      <c r="AK486" s="11" t="s">
        <v>2669</v>
      </c>
      <c r="AL486" s="11" t="b">
        <v>0</v>
      </c>
      <c r="AM486" s="11" t="b">
        <v>0</v>
      </c>
      <c r="AN486" s="11" t="b">
        <v>0</v>
      </c>
      <c r="AO486" s="11" t="b">
        <v>0</v>
      </c>
      <c r="AP486" s="11" t="b">
        <v>0</v>
      </c>
      <c r="AQ486" s="11" t="s">
        <v>84</v>
      </c>
      <c r="AR486" s="11" t="b">
        <v>0</v>
      </c>
      <c r="AS486" s="11" t="s">
        <v>1700</v>
      </c>
      <c r="AT486" s="11" t="s">
        <v>78</v>
      </c>
      <c r="AU486" s="11" t="s">
        <v>78</v>
      </c>
      <c r="AV486" s="12">
        <v>41576</v>
      </c>
      <c r="AW486" s="11" t="s">
        <v>85</v>
      </c>
      <c r="AX486" s="11" t="s">
        <v>86</v>
      </c>
      <c r="AY486" s="11" t="s">
        <v>87</v>
      </c>
      <c r="AZ486" s="11" t="b">
        <v>0</v>
      </c>
      <c r="BA486" s="11">
        <v>3</v>
      </c>
      <c r="BB486" s="11">
        <v>3</v>
      </c>
      <c r="BC486" s="28">
        <v>771.43</v>
      </c>
      <c r="BD486" s="11">
        <v>0</v>
      </c>
      <c r="BE486" s="28"/>
      <c r="BF486" s="54">
        <v>0</v>
      </c>
      <c r="BG486" s="28">
        <v>0</v>
      </c>
      <c r="BH486" s="28">
        <v>346.01</v>
      </c>
      <c r="BI486" s="28">
        <v>346.01</v>
      </c>
      <c r="BJ486" s="28">
        <v>424.64</v>
      </c>
      <c r="BK486" s="30">
        <f t="shared" si="21"/>
        <v>0</v>
      </c>
      <c r="BL486" s="62">
        <f t="shared" si="22"/>
        <v>0</v>
      </c>
      <c r="BM486" s="28">
        <v>86.5</v>
      </c>
      <c r="BN486" s="13">
        <v>0</v>
      </c>
      <c r="BO486" s="11" t="s">
        <v>4693</v>
      </c>
      <c r="BP486" s="11" t="s">
        <v>4694</v>
      </c>
      <c r="BQ486" s="11" t="s">
        <v>4230</v>
      </c>
      <c r="BR486" s="11" t="s">
        <v>4695</v>
      </c>
      <c r="BS486" s="11" t="s">
        <v>4696</v>
      </c>
      <c r="BT486" s="11" t="s">
        <v>4697</v>
      </c>
      <c r="BU486" s="11" t="s">
        <v>4698</v>
      </c>
      <c r="BV486" s="11" t="s">
        <v>4699</v>
      </c>
      <c r="BW486" s="11" t="s">
        <v>4700</v>
      </c>
      <c r="BX486" s="11" t="s">
        <v>4417</v>
      </c>
      <c r="BY486" s="11">
        <v>0</v>
      </c>
      <c r="BZ486" s="11">
        <v>0</v>
      </c>
      <c r="CA486" s="11">
        <v>0</v>
      </c>
      <c r="CB486" s="11">
        <v>0</v>
      </c>
      <c r="CC486" s="11">
        <v>0</v>
      </c>
      <c r="CD486" s="13">
        <v>0</v>
      </c>
    </row>
    <row r="487" spans="1:82" hidden="1" x14ac:dyDescent="0.25">
      <c r="A487" s="72" t="s">
        <v>1489</v>
      </c>
      <c r="B487" s="11" t="s">
        <v>1174</v>
      </c>
      <c r="C487" s="11" t="s">
        <v>1175</v>
      </c>
      <c r="D487" s="11" t="s">
        <v>1490</v>
      </c>
      <c r="E487" s="11" t="s">
        <v>1491</v>
      </c>
      <c r="F487" s="11" t="s">
        <v>64</v>
      </c>
      <c r="G487" s="11" t="s">
        <v>1491</v>
      </c>
      <c r="H487" s="11" t="s">
        <v>336</v>
      </c>
      <c r="I487" s="11" t="s">
        <v>1176</v>
      </c>
      <c r="J487" s="11"/>
      <c r="K487" s="11">
        <v>522.36</v>
      </c>
      <c r="L487" s="11" t="s">
        <v>67</v>
      </c>
      <c r="M487" s="11" t="s">
        <v>68</v>
      </c>
      <c r="N487" s="11" t="s">
        <v>69</v>
      </c>
      <c r="O487" s="12">
        <v>43305.574074074073</v>
      </c>
      <c r="P487" s="12">
        <v>45474.574074074073</v>
      </c>
      <c r="Q487" s="11" t="s">
        <v>70</v>
      </c>
      <c r="R487" s="12">
        <v>45292</v>
      </c>
      <c r="S487" s="11" t="s">
        <v>91</v>
      </c>
      <c r="T487" s="11" t="s">
        <v>72</v>
      </c>
      <c r="U487" s="11" t="s">
        <v>73</v>
      </c>
      <c r="V487" s="11" t="s">
        <v>73</v>
      </c>
      <c r="W487" s="11" t="s">
        <v>74</v>
      </c>
      <c r="X487" s="11" t="s">
        <v>106</v>
      </c>
      <c r="Y487" s="11" t="s">
        <v>1178</v>
      </c>
      <c r="Z487" s="11" t="s">
        <v>1492</v>
      </c>
      <c r="AA487" s="11" t="s">
        <v>78</v>
      </c>
      <c r="AB487" s="12"/>
      <c r="AC487" s="12"/>
      <c r="AD487" s="11"/>
      <c r="AE487" s="11" t="s">
        <v>78</v>
      </c>
      <c r="AF487" s="11" t="s">
        <v>78</v>
      </c>
      <c r="AG487" s="12"/>
      <c r="AH487" s="11" t="s">
        <v>78</v>
      </c>
      <c r="AI487" s="11" t="s">
        <v>78</v>
      </c>
      <c r="AJ487" s="11" t="b">
        <v>0</v>
      </c>
      <c r="AK487" s="11" t="s">
        <v>1493</v>
      </c>
      <c r="AL487" s="11" t="b">
        <v>0</v>
      </c>
      <c r="AM487" s="11" t="b">
        <v>0</v>
      </c>
      <c r="AN487" s="11" t="b">
        <v>0</v>
      </c>
      <c r="AO487" s="11" t="b">
        <v>0</v>
      </c>
      <c r="AP487" s="11" t="b">
        <v>0</v>
      </c>
      <c r="AQ487" s="11" t="s">
        <v>96</v>
      </c>
      <c r="AR487" s="11" t="b">
        <v>0</v>
      </c>
      <c r="AS487" s="11" t="s">
        <v>670</v>
      </c>
      <c r="AT487" s="11" t="s">
        <v>78</v>
      </c>
      <c r="AU487" s="11" t="s">
        <v>78</v>
      </c>
      <c r="AV487" s="12">
        <v>43326</v>
      </c>
      <c r="AW487" s="11" t="s">
        <v>85</v>
      </c>
      <c r="AX487" s="11" t="s">
        <v>86</v>
      </c>
      <c r="AY487" s="11" t="s">
        <v>87</v>
      </c>
      <c r="AZ487" s="11" t="b">
        <v>0</v>
      </c>
      <c r="BA487" s="11">
        <v>0</v>
      </c>
      <c r="BB487" s="11">
        <v>0</v>
      </c>
      <c r="BC487" s="28"/>
      <c r="BD487" s="11">
        <v>0</v>
      </c>
      <c r="BE487" s="28"/>
      <c r="BF487" s="54">
        <v>0</v>
      </c>
      <c r="BG487" s="28">
        <v>0</v>
      </c>
      <c r="BH487" s="28">
        <v>522.36</v>
      </c>
      <c r="BI487" s="28">
        <v>488.27</v>
      </c>
      <c r="BJ487" s="28">
        <v>500.39</v>
      </c>
      <c r="BK487" s="30">
        <f t="shared" si="21"/>
        <v>34.090000000000032</v>
      </c>
      <c r="BL487" s="62">
        <f t="shared" si="22"/>
        <v>6.5261505475151291E-2</v>
      </c>
      <c r="BM487" s="28">
        <v>97.66</v>
      </c>
      <c r="BN487" s="13">
        <v>0</v>
      </c>
      <c r="BO487" s="11" t="s">
        <v>5797</v>
      </c>
      <c r="BP487" s="11" t="s">
        <v>5798</v>
      </c>
      <c r="BQ487" s="11" t="s">
        <v>4316</v>
      </c>
      <c r="BR487" s="11" t="s">
        <v>5799</v>
      </c>
      <c r="BS487" s="11" t="s">
        <v>5800</v>
      </c>
      <c r="BT487" s="11" t="s">
        <v>4110</v>
      </c>
      <c r="BU487" s="11" t="s">
        <v>5801</v>
      </c>
      <c r="BV487" s="11" t="s">
        <v>5802</v>
      </c>
      <c r="BW487" s="11" t="s">
        <v>5803</v>
      </c>
      <c r="BX487" s="11" t="s">
        <v>4138</v>
      </c>
      <c r="BY487" s="11">
        <v>0</v>
      </c>
      <c r="BZ487" s="11">
        <v>0</v>
      </c>
      <c r="CA487" s="11">
        <v>0</v>
      </c>
      <c r="CB487" s="11">
        <v>0</v>
      </c>
      <c r="CC487" s="11">
        <v>0</v>
      </c>
      <c r="CD487" s="13">
        <v>0</v>
      </c>
    </row>
    <row r="488" spans="1:82" hidden="1" x14ac:dyDescent="0.25">
      <c r="A488" s="73" t="s">
        <v>3187</v>
      </c>
      <c r="B488" s="7" t="s">
        <v>2271</v>
      </c>
      <c r="C488" s="7" t="s">
        <v>2272</v>
      </c>
      <c r="D488" s="7" t="s">
        <v>3188</v>
      </c>
      <c r="E488" s="7" t="s">
        <v>3188</v>
      </c>
      <c r="F488" s="7" t="s">
        <v>64</v>
      </c>
      <c r="G488" s="7" t="s">
        <v>3188</v>
      </c>
      <c r="H488" s="7" t="s">
        <v>65</v>
      </c>
      <c r="I488" s="7" t="s">
        <v>2274</v>
      </c>
      <c r="J488" s="7"/>
      <c r="K488" s="7">
        <v>384.58</v>
      </c>
      <c r="L488" s="7" t="s">
        <v>67</v>
      </c>
      <c r="M488" s="7" t="s">
        <v>68</v>
      </c>
      <c r="N488" s="7" t="s">
        <v>69</v>
      </c>
      <c r="O488" s="8">
        <v>37362</v>
      </c>
      <c r="P488" s="8">
        <v>45398</v>
      </c>
      <c r="Q488" s="11" t="s">
        <v>70</v>
      </c>
      <c r="R488" s="8">
        <v>45398</v>
      </c>
      <c r="S488" s="7" t="s">
        <v>91</v>
      </c>
      <c r="T488" s="7" t="s">
        <v>104</v>
      </c>
      <c r="U488" s="7" t="s">
        <v>73</v>
      </c>
      <c r="V488" s="7" t="s">
        <v>73</v>
      </c>
      <c r="W488" s="7" t="s">
        <v>74</v>
      </c>
      <c r="X488" s="7" t="s">
        <v>106</v>
      </c>
      <c r="Y488" s="7" t="s">
        <v>2276</v>
      </c>
      <c r="Z488" s="7" t="s">
        <v>3189</v>
      </c>
      <c r="AA488" s="7" t="s">
        <v>78</v>
      </c>
      <c r="AB488" s="8"/>
      <c r="AC488" s="8"/>
      <c r="AD488" s="7" t="s">
        <v>3190</v>
      </c>
      <c r="AE488" s="7" t="s">
        <v>80</v>
      </c>
      <c r="AF488" s="7" t="s">
        <v>3191</v>
      </c>
      <c r="AG488" s="8">
        <v>40984</v>
      </c>
      <c r="AH488" s="7" t="s">
        <v>78</v>
      </c>
      <c r="AI488" s="7" t="s">
        <v>78</v>
      </c>
      <c r="AJ488" s="7" t="b">
        <v>1</v>
      </c>
      <c r="AK488" s="7" t="s">
        <v>3192</v>
      </c>
      <c r="AL488" s="7" t="b">
        <v>0</v>
      </c>
      <c r="AM488" s="7" t="b">
        <v>0</v>
      </c>
      <c r="AN488" s="7" t="b">
        <v>0</v>
      </c>
      <c r="AO488" s="7" t="b">
        <v>0</v>
      </c>
      <c r="AP488" s="7" t="b">
        <v>0</v>
      </c>
      <c r="AQ488" s="7" t="s">
        <v>96</v>
      </c>
      <c r="AR488" s="7" t="b">
        <v>0</v>
      </c>
      <c r="AS488" s="7" t="s">
        <v>78</v>
      </c>
      <c r="AT488" s="7" t="s">
        <v>78</v>
      </c>
      <c r="AU488" s="7" t="s">
        <v>78</v>
      </c>
      <c r="AV488" s="8">
        <v>37363</v>
      </c>
      <c r="AW488" s="7" t="s">
        <v>85</v>
      </c>
      <c r="AX488" s="7" t="s">
        <v>86</v>
      </c>
      <c r="AY488" s="7" t="s">
        <v>87</v>
      </c>
      <c r="AZ488" s="7" t="b">
        <v>0</v>
      </c>
      <c r="BA488" s="7">
        <v>0</v>
      </c>
      <c r="BB488" s="7">
        <v>0</v>
      </c>
      <c r="BC488" s="33"/>
      <c r="BD488" s="7">
        <v>0</v>
      </c>
      <c r="BE488" s="33"/>
      <c r="BF488" s="55">
        <v>0</v>
      </c>
      <c r="BG488" s="33">
        <v>0</v>
      </c>
      <c r="BH488" s="33">
        <v>384.58</v>
      </c>
      <c r="BI488" s="33">
        <v>384.58</v>
      </c>
      <c r="BJ488" s="33">
        <v>425.54</v>
      </c>
      <c r="BK488" s="30">
        <f t="shared" si="21"/>
        <v>0</v>
      </c>
      <c r="BL488" s="62">
        <f t="shared" si="22"/>
        <v>0</v>
      </c>
      <c r="BM488" s="33">
        <v>76.92</v>
      </c>
      <c r="BN488" s="9">
        <v>0</v>
      </c>
      <c r="BO488" s="11" t="s">
        <v>4185</v>
      </c>
      <c r="BP488" s="11" t="s">
        <v>4186</v>
      </c>
      <c r="BQ488" s="11" t="s">
        <v>4101</v>
      </c>
      <c r="BR488" s="11" t="s">
        <v>504</v>
      </c>
      <c r="BS488" s="11" t="s">
        <v>4187</v>
      </c>
      <c r="BT488" s="11" t="s">
        <v>4188</v>
      </c>
      <c r="BU488" s="11" t="s">
        <v>4189</v>
      </c>
      <c r="BV488" s="11" t="s">
        <v>4190</v>
      </c>
      <c r="BW488" s="11" t="s">
        <v>4191</v>
      </c>
      <c r="BX488" s="11" t="s">
        <v>4138</v>
      </c>
      <c r="BY488" s="11">
        <v>0</v>
      </c>
      <c r="BZ488" s="11">
        <v>0</v>
      </c>
      <c r="CA488" s="11">
        <v>0</v>
      </c>
      <c r="CB488" s="11">
        <v>0</v>
      </c>
      <c r="CC488" s="11">
        <v>0</v>
      </c>
      <c r="CD488" s="13">
        <v>0</v>
      </c>
    </row>
    <row r="489" spans="1:82" hidden="1" x14ac:dyDescent="0.25">
      <c r="A489" s="73" t="s">
        <v>415</v>
      </c>
      <c r="B489" s="7" t="s">
        <v>61</v>
      </c>
      <c r="C489" s="7" t="s">
        <v>62</v>
      </c>
      <c r="D489" s="7" t="s">
        <v>416</v>
      </c>
      <c r="E489" s="7"/>
      <c r="F489" s="7" t="s">
        <v>64</v>
      </c>
      <c r="G489" s="7"/>
      <c r="H489" s="7" t="s">
        <v>281</v>
      </c>
      <c r="I489" s="7" t="s">
        <v>66</v>
      </c>
      <c r="J489" s="7" t="s">
        <v>282</v>
      </c>
      <c r="K489" s="7">
        <v>214.86</v>
      </c>
      <c r="L489" s="7" t="s">
        <v>67</v>
      </c>
      <c r="M489" s="7" t="s">
        <v>68</v>
      </c>
      <c r="N489" s="7" t="s">
        <v>69</v>
      </c>
      <c r="O489" s="8">
        <v>43130.55196759259</v>
      </c>
      <c r="P489" s="8">
        <v>45321.339884259258</v>
      </c>
      <c r="Q489" s="7" t="s">
        <v>70</v>
      </c>
      <c r="R489" s="8">
        <v>45321</v>
      </c>
      <c r="S489" s="7" t="s">
        <v>71</v>
      </c>
      <c r="T489" s="7" t="s">
        <v>104</v>
      </c>
      <c r="U489" s="7" t="s">
        <v>73</v>
      </c>
      <c r="V489" s="7" t="s">
        <v>73</v>
      </c>
      <c r="W489" s="7" t="s">
        <v>74</v>
      </c>
      <c r="X489" s="7" t="s">
        <v>75</v>
      </c>
      <c r="Y489" s="7" t="s">
        <v>122</v>
      </c>
      <c r="Z489" s="7" t="s">
        <v>417</v>
      </c>
      <c r="AA489" s="7" t="s">
        <v>78</v>
      </c>
      <c r="AB489" s="8"/>
      <c r="AC489" s="8"/>
      <c r="AD489" s="7"/>
      <c r="AE489" s="7" t="s">
        <v>78</v>
      </c>
      <c r="AF489" s="7" t="s">
        <v>78</v>
      </c>
      <c r="AG489" s="8"/>
      <c r="AH489" s="7" t="s">
        <v>418</v>
      </c>
      <c r="AI489" s="7" t="s">
        <v>78</v>
      </c>
      <c r="AJ489" s="7" t="b">
        <v>0</v>
      </c>
      <c r="AK489" s="7" t="s">
        <v>419</v>
      </c>
      <c r="AL489" s="7" t="b">
        <v>0</v>
      </c>
      <c r="AM489" s="7" t="b">
        <v>0</v>
      </c>
      <c r="AN489" s="7" t="b">
        <v>0</v>
      </c>
      <c r="AO489" s="7" t="b">
        <v>0</v>
      </c>
      <c r="AP489" s="7" t="b">
        <v>0</v>
      </c>
      <c r="AQ489" s="7" t="s">
        <v>84</v>
      </c>
      <c r="AR489" s="7" t="b">
        <v>0</v>
      </c>
      <c r="AS489" s="7" t="s">
        <v>317</v>
      </c>
      <c r="AT489" s="7" t="s">
        <v>78</v>
      </c>
      <c r="AU489" s="7" t="s">
        <v>78</v>
      </c>
      <c r="AV489" s="8">
        <v>43068</v>
      </c>
      <c r="AW489" s="7" t="s">
        <v>85</v>
      </c>
      <c r="AX489" s="7" t="s">
        <v>86</v>
      </c>
      <c r="AY489" s="7" t="s">
        <v>87</v>
      </c>
      <c r="AZ489" s="7" t="b">
        <v>0</v>
      </c>
      <c r="BA489" s="7">
        <v>1</v>
      </c>
      <c r="BB489" s="7">
        <v>1</v>
      </c>
      <c r="BC489" s="33">
        <v>882</v>
      </c>
      <c r="BD489" s="7">
        <v>0</v>
      </c>
      <c r="BE489" s="33"/>
      <c r="BF489" s="55">
        <v>0</v>
      </c>
      <c r="BG489" s="33">
        <v>0</v>
      </c>
      <c r="BH489" s="33">
        <v>214.86</v>
      </c>
      <c r="BI489" s="33">
        <v>214.86</v>
      </c>
      <c r="BJ489" s="33">
        <v>236.57</v>
      </c>
      <c r="BK489" s="30">
        <f t="shared" si="21"/>
        <v>0</v>
      </c>
      <c r="BL489" s="62">
        <f t="shared" si="22"/>
        <v>0</v>
      </c>
      <c r="BM489" s="33">
        <v>31.13</v>
      </c>
      <c r="BN489" s="9">
        <v>0</v>
      </c>
      <c r="BO489" s="11" t="s">
        <v>4509</v>
      </c>
      <c r="BP489" s="11" t="s">
        <v>4510</v>
      </c>
      <c r="BQ489" s="11" t="s">
        <v>4101</v>
      </c>
      <c r="BR489" s="11" t="s">
        <v>504</v>
      </c>
      <c r="BS489" s="11" t="s">
        <v>4223</v>
      </c>
      <c r="BT489" s="11" t="s">
        <v>4511</v>
      </c>
      <c r="BU489" s="11" t="s">
        <v>4512</v>
      </c>
      <c r="BV489" s="11" t="s">
        <v>4513</v>
      </c>
      <c r="BW489" s="11" t="s">
        <v>5617</v>
      </c>
      <c r="BX489" s="11" t="s">
        <v>4130</v>
      </c>
      <c r="BY489" s="11">
        <v>0</v>
      </c>
      <c r="BZ489" s="11">
        <v>0</v>
      </c>
      <c r="CA489" s="11">
        <v>0</v>
      </c>
      <c r="CB489" s="11">
        <v>0</v>
      </c>
      <c r="CC489" s="11">
        <v>0</v>
      </c>
      <c r="CD489" s="13">
        <v>0</v>
      </c>
    </row>
    <row r="490" spans="1:82" hidden="1" x14ac:dyDescent="0.25">
      <c r="A490" s="73" t="s">
        <v>566</v>
      </c>
      <c r="B490" s="7" t="s">
        <v>61</v>
      </c>
      <c r="C490" s="7" t="s">
        <v>62</v>
      </c>
      <c r="D490" s="7" t="s">
        <v>416</v>
      </c>
      <c r="E490" s="7"/>
      <c r="F490" s="7" t="s">
        <v>64</v>
      </c>
      <c r="G490" s="7"/>
      <c r="H490" s="7" t="s">
        <v>456</v>
      </c>
      <c r="I490" s="7" t="s">
        <v>66</v>
      </c>
      <c r="J490" s="7"/>
      <c r="K490" s="7">
        <v>499.44</v>
      </c>
      <c r="L490" s="7" t="s">
        <v>67</v>
      </c>
      <c r="M490" s="7" t="s">
        <v>68</v>
      </c>
      <c r="N490" s="7" t="s">
        <v>69</v>
      </c>
      <c r="O490" s="8">
        <v>43810.48096064815</v>
      </c>
      <c r="P490" s="8">
        <v>45271.48096064815</v>
      </c>
      <c r="Q490" s="7" t="s">
        <v>70</v>
      </c>
      <c r="R490" s="8">
        <v>45271</v>
      </c>
      <c r="S490" s="7" t="s">
        <v>91</v>
      </c>
      <c r="T490" s="7" t="s">
        <v>72</v>
      </c>
      <c r="U490" s="7" t="s">
        <v>73</v>
      </c>
      <c r="V490" s="7" t="s">
        <v>73</v>
      </c>
      <c r="W490" s="7" t="s">
        <v>74</v>
      </c>
      <c r="X490" s="7" t="s">
        <v>75</v>
      </c>
      <c r="Y490" s="7" t="s">
        <v>122</v>
      </c>
      <c r="Z490" s="7" t="s">
        <v>567</v>
      </c>
      <c r="AA490" s="7" t="s">
        <v>78</v>
      </c>
      <c r="AB490" s="8"/>
      <c r="AC490" s="8"/>
      <c r="AD490" s="7"/>
      <c r="AE490" s="7" t="s">
        <v>78</v>
      </c>
      <c r="AF490" s="7" t="s">
        <v>78</v>
      </c>
      <c r="AG490" s="8"/>
      <c r="AH490" s="7" t="s">
        <v>78</v>
      </c>
      <c r="AI490" s="7" t="s">
        <v>78</v>
      </c>
      <c r="AJ490" s="7" t="b">
        <v>0</v>
      </c>
      <c r="AK490" s="7" t="s">
        <v>568</v>
      </c>
      <c r="AL490" s="7" t="b">
        <v>0</v>
      </c>
      <c r="AM490" s="7" t="b">
        <v>0</v>
      </c>
      <c r="AN490" s="7" t="b">
        <v>0</v>
      </c>
      <c r="AO490" s="7" t="b">
        <v>0</v>
      </c>
      <c r="AP490" s="7" t="b">
        <v>0</v>
      </c>
      <c r="AQ490" s="7" t="s">
        <v>96</v>
      </c>
      <c r="AR490" s="7" t="b">
        <v>0</v>
      </c>
      <c r="AS490" s="7" t="s">
        <v>78</v>
      </c>
      <c r="AT490" s="7" t="s">
        <v>78</v>
      </c>
      <c r="AU490" s="7" t="s">
        <v>78</v>
      </c>
      <c r="AV490" s="8">
        <v>43822</v>
      </c>
      <c r="AW490" s="7" t="s">
        <v>85</v>
      </c>
      <c r="AX490" s="7" t="s">
        <v>86</v>
      </c>
      <c r="AY490" s="7" t="s">
        <v>87</v>
      </c>
      <c r="AZ490" s="7" t="b">
        <v>0</v>
      </c>
      <c r="BA490" s="7">
        <v>0</v>
      </c>
      <c r="BB490" s="7">
        <v>0</v>
      </c>
      <c r="BC490" s="33"/>
      <c r="BD490" s="7">
        <v>0</v>
      </c>
      <c r="BE490" s="33"/>
      <c r="BF490" s="55">
        <v>0</v>
      </c>
      <c r="BG490" s="33">
        <v>0</v>
      </c>
      <c r="BH490" s="33">
        <v>499.44</v>
      </c>
      <c r="BI490" s="33">
        <v>499.44</v>
      </c>
      <c r="BJ490" s="33">
        <v>550.29999999999995</v>
      </c>
      <c r="BK490" s="30">
        <f t="shared" si="21"/>
        <v>0</v>
      </c>
      <c r="BL490" s="62">
        <f t="shared" si="22"/>
        <v>0</v>
      </c>
      <c r="BM490" s="33">
        <v>39.96</v>
      </c>
      <c r="BN490" s="9">
        <v>0</v>
      </c>
      <c r="BO490" s="11" t="s">
        <v>4509</v>
      </c>
      <c r="BP490" s="11" t="s">
        <v>4510</v>
      </c>
      <c r="BQ490" s="11" t="s">
        <v>4101</v>
      </c>
      <c r="BR490" s="11" t="s">
        <v>504</v>
      </c>
      <c r="BS490" s="11" t="s">
        <v>4223</v>
      </c>
      <c r="BT490" s="11" t="s">
        <v>4511</v>
      </c>
      <c r="BU490" s="11" t="s">
        <v>4512</v>
      </c>
      <c r="BV490" s="11" t="s">
        <v>4513</v>
      </c>
      <c r="BW490" s="11" t="s">
        <v>5617</v>
      </c>
      <c r="BX490" s="11" t="s">
        <v>4130</v>
      </c>
      <c r="BY490" s="11">
        <v>0</v>
      </c>
      <c r="BZ490" s="11">
        <v>0</v>
      </c>
      <c r="CA490" s="11">
        <v>0</v>
      </c>
      <c r="CB490" s="11">
        <v>0</v>
      </c>
      <c r="CC490" s="11">
        <v>0</v>
      </c>
      <c r="CD490" s="13">
        <v>0</v>
      </c>
    </row>
    <row r="491" spans="1:82" hidden="1" x14ac:dyDescent="0.25">
      <c r="A491" s="73" t="s">
        <v>1647</v>
      </c>
      <c r="B491" s="7" t="s">
        <v>155</v>
      </c>
      <c r="C491" s="7" t="s">
        <v>156</v>
      </c>
      <c r="D491" s="7" t="s">
        <v>1141</v>
      </c>
      <c r="E491" s="7" t="s">
        <v>1141</v>
      </c>
      <c r="F491" s="7" t="s">
        <v>168</v>
      </c>
      <c r="G491" s="7" t="s">
        <v>1141</v>
      </c>
      <c r="H491" s="7" t="s">
        <v>1648</v>
      </c>
      <c r="I491" s="7" t="s">
        <v>103</v>
      </c>
      <c r="J491" s="7" t="s">
        <v>1649</v>
      </c>
      <c r="K491" s="7">
        <v>63.98</v>
      </c>
      <c r="L491" s="7" t="s">
        <v>67</v>
      </c>
      <c r="M491" s="7" t="s">
        <v>3402</v>
      </c>
      <c r="N491" s="7" t="s">
        <v>160</v>
      </c>
      <c r="O491" s="8">
        <v>42313</v>
      </c>
      <c r="P491" s="8">
        <v>45473.783634259256</v>
      </c>
      <c r="Q491" s="7" t="s">
        <v>70</v>
      </c>
      <c r="R491" s="8">
        <v>45473</v>
      </c>
      <c r="S491" s="7" t="s">
        <v>71</v>
      </c>
      <c r="T491" s="7" t="s">
        <v>104</v>
      </c>
      <c r="U491" s="7" t="s">
        <v>3387</v>
      </c>
      <c r="V491" s="7" t="s">
        <v>3387</v>
      </c>
      <c r="W491" s="7" t="s">
        <v>74</v>
      </c>
      <c r="X491" s="7" t="s">
        <v>106</v>
      </c>
      <c r="Y491" s="7" t="s">
        <v>1650</v>
      </c>
      <c r="Z491" s="7" t="s">
        <v>1651</v>
      </c>
      <c r="AA491" s="7" t="s">
        <v>78</v>
      </c>
      <c r="AB491" s="8"/>
      <c r="AC491" s="8"/>
      <c r="AD491" s="7"/>
      <c r="AE491" s="7" t="s">
        <v>78</v>
      </c>
      <c r="AF491" s="7" t="s">
        <v>78</v>
      </c>
      <c r="AG491" s="8"/>
      <c r="AH491" s="7" t="s">
        <v>1652</v>
      </c>
      <c r="AI491" s="7" t="s">
        <v>78</v>
      </c>
      <c r="AJ491" s="7" t="b">
        <v>0</v>
      </c>
      <c r="AK491" s="7" t="s">
        <v>1653</v>
      </c>
      <c r="AL491" s="7" t="b">
        <v>0</v>
      </c>
      <c r="AM491" s="7" t="b">
        <v>0</v>
      </c>
      <c r="AN491" s="7" t="b">
        <v>0</v>
      </c>
      <c r="AO491" s="7" t="b">
        <v>0</v>
      </c>
      <c r="AP491" s="7" t="b">
        <v>0</v>
      </c>
      <c r="AQ491" s="7" t="s">
        <v>84</v>
      </c>
      <c r="AR491" s="7" t="b">
        <v>0</v>
      </c>
      <c r="AS491" s="7" t="s">
        <v>1654</v>
      </c>
      <c r="AT491" s="7" t="s">
        <v>78</v>
      </c>
      <c r="AU491" s="7" t="s">
        <v>78</v>
      </c>
      <c r="AV491" s="8">
        <v>42333</v>
      </c>
      <c r="AW491" s="7" t="s">
        <v>85</v>
      </c>
      <c r="AX491" s="7" t="s">
        <v>86</v>
      </c>
      <c r="AY491" s="7" t="s">
        <v>87</v>
      </c>
      <c r="AZ491" s="7" t="b">
        <v>0</v>
      </c>
      <c r="BA491" s="7">
        <v>0</v>
      </c>
      <c r="BB491" s="7">
        <v>0</v>
      </c>
      <c r="BC491" s="33"/>
      <c r="BD491" s="7">
        <v>0</v>
      </c>
      <c r="BE491" s="33"/>
      <c r="BF491" s="55">
        <v>0</v>
      </c>
      <c r="BG491" s="33">
        <v>0</v>
      </c>
      <c r="BH491" s="33">
        <v>63.98</v>
      </c>
      <c r="BI491" s="33">
        <v>63.98</v>
      </c>
      <c r="BJ491" s="33">
        <v>69.2</v>
      </c>
      <c r="BK491" s="30">
        <f t="shared" si="21"/>
        <v>0</v>
      </c>
      <c r="BL491" s="62">
        <f t="shared" si="22"/>
        <v>0</v>
      </c>
      <c r="BM491" s="33">
        <v>12.8</v>
      </c>
      <c r="BN491" s="9">
        <v>0</v>
      </c>
      <c r="BO491" s="11" t="s">
        <v>5229</v>
      </c>
      <c r="BP491" s="11" t="s">
        <v>5230</v>
      </c>
      <c r="BQ491" s="11" t="s">
        <v>4707</v>
      </c>
      <c r="BR491" s="11" t="s">
        <v>5231</v>
      </c>
      <c r="BS491" s="11" t="s">
        <v>5232</v>
      </c>
      <c r="BT491" s="11" t="s">
        <v>5233</v>
      </c>
      <c r="BU491" s="11" t="s">
        <v>5234</v>
      </c>
      <c r="BV491" s="11" t="s">
        <v>5235</v>
      </c>
      <c r="BW491" s="11" t="s">
        <v>5236</v>
      </c>
      <c r="BX491" s="11" t="s">
        <v>4106</v>
      </c>
      <c r="BY491" s="11">
        <v>0</v>
      </c>
      <c r="BZ491" s="11">
        <v>0</v>
      </c>
      <c r="CA491" s="11">
        <v>0</v>
      </c>
      <c r="CB491" s="11">
        <v>0</v>
      </c>
      <c r="CC491" s="11">
        <v>0</v>
      </c>
      <c r="CD491" s="13">
        <v>0</v>
      </c>
    </row>
    <row r="492" spans="1:82" hidden="1" x14ac:dyDescent="0.25">
      <c r="A492" s="72" t="s">
        <v>258</v>
      </c>
      <c r="B492" s="11" t="s">
        <v>259</v>
      </c>
      <c r="C492" s="11" t="s">
        <v>260</v>
      </c>
      <c r="D492" s="11" t="s">
        <v>261</v>
      </c>
      <c r="E492" s="11" t="s">
        <v>261</v>
      </c>
      <c r="F492" s="11" t="s">
        <v>168</v>
      </c>
      <c r="G492" s="11" t="s">
        <v>261</v>
      </c>
      <c r="H492" s="11" t="s">
        <v>200</v>
      </c>
      <c r="I492" s="11" t="s">
        <v>262</v>
      </c>
      <c r="J492" s="11" t="s">
        <v>263</v>
      </c>
      <c r="K492" s="11">
        <v>2289.66</v>
      </c>
      <c r="L492" s="11" t="s">
        <v>67</v>
      </c>
      <c r="M492" s="11" t="s">
        <v>68</v>
      </c>
      <c r="N492" s="11" t="s">
        <v>160</v>
      </c>
      <c r="O492" s="12">
        <v>42439.699652777781</v>
      </c>
      <c r="P492" s="12">
        <v>45361.699652777781</v>
      </c>
      <c r="Q492" s="11" t="s">
        <v>70</v>
      </c>
      <c r="R492" s="12">
        <v>45361</v>
      </c>
      <c r="S492" s="11" t="s">
        <v>71</v>
      </c>
      <c r="T492" s="11" t="s">
        <v>72</v>
      </c>
      <c r="U492" s="11" t="s">
        <v>73</v>
      </c>
      <c r="V492" s="11" t="s">
        <v>73</v>
      </c>
      <c r="W492" s="11" t="s">
        <v>74</v>
      </c>
      <c r="X492" s="11" t="s">
        <v>264</v>
      </c>
      <c r="Y492" s="11" t="s">
        <v>265</v>
      </c>
      <c r="Z492" s="11" t="s">
        <v>266</v>
      </c>
      <c r="AA492" s="11" t="s">
        <v>78</v>
      </c>
      <c r="AB492" s="12"/>
      <c r="AC492" s="12"/>
      <c r="AD492" s="11"/>
      <c r="AE492" s="11" t="s">
        <v>78</v>
      </c>
      <c r="AF492" s="11" t="s">
        <v>78</v>
      </c>
      <c r="AG492" s="12"/>
      <c r="AH492" s="11" t="s">
        <v>267</v>
      </c>
      <c r="AI492" s="11" t="s">
        <v>78</v>
      </c>
      <c r="AJ492" s="11" t="b">
        <v>0</v>
      </c>
      <c r="AK492" s="11" t="s">
        <v>268</v>
      </c>
      <c r="AL492" s="11" t="b">
        <v>1</v>
      </c>
      <c r="AM492" s="11" t="b">
        <v>0</v>
      </c>
      <c r="AN492" s="11" t="b">
        <v>0</v>
      </c>
      <c r="AO492" s="11" t="b">
        <v>0</v>
      </c>
      <c r="AP492" s="11" t="b">
        <v>0</v>
      </c>
      <c r="AQ492" s="11" t="s">
        <v>84</v>
      </c>
      <c r="AR492" s="11" t="b">
        <v>0</v>
      </c>
      <c r="AS492" s="11" t="s">
        <v>3984</v>
      </c>
      <c r="AT492" s="11" t="s">
        <v>78</v>
      </c>
      <c r="AU492" s="11" t="s">
        <v>78</v>
      </c>
      <c r="AV492" s="12">
        <v>42415</v>
      </c>
      <c r="AW492" s="11" t="s">
        <v>85</v>
      </c>
      <c r="AX492" s="11" t="s">
        <v>86</v>
      </c>
      <c r="AY492" s="11" t="s">
        <v>87</v>
      </c>
      <c r="AZ492" s="11" t="b">
        <v>0</v>
      </c>
      <c r="BA492" s="11">
        <v>11</v>
      </c>
      <c r="BB492" s="11">
        <v>9</v>
      </c>
      <c r="BC492" s="28">
        <v>2846.15</v>
      </c>
      <c r="BD492" s="11">
        <v>4</v>
      </c>
      <c r="BE492" s="28">
        <v>1738.1</v>
      </c>
      <c r="BF492" s="54">
        <v>4</v>
      </c>
      <c r="BG492" s="28">
        <v>1738.1</v>
      </c>
      <c r="BH492" s="28">
        <v>2289.66</v>
      </c>
      <c r="BI492" s="28">
        <v>2295.8200000000002</v>
      </c>
      <c r="BJ492" s="28">
        <v>2598.11</v>
      </c>
      <c r="BK492" s="30">
        <f t="shared" si="21"/>
        <v>-6.1600000000003092</v>
      </c>
      <c r="BL492" s="62">
        <f t="shared" si="22"/>
        <v>-2.6903557733463962E-3</v>
      </c>
      <c r="BM492" s="28">
        <v>459.17</v>
      </c>
      <c r="BN492" s="13">
        <v>0</v>
      </c>
      <c r="BO492" s="11" t="s">
        <v>5275</v>
      </c>
      <c r="BP492" s="11" t="s">
        <v>5276</v>
      </c>
      <c r="BQ492" s="11" t="s">
        <v>4101</v>
      </c>
      <c r="BR492" s="11" t="s">
        <v>504</v>
      </c>
      <c r="BS492" s="11" t="s">
        <v>4120</v>
      </c>
      <c r="BT492" s="11" t="s">
        <v>5277</v>
      </c>
      <c r="BU492" s="11" t="s">
        <v>5278</v>
      </c>
      <c r="BV492" s="11" t="s">
        <v>5279</v>
      </c>
      <c r="BW492" s="11" t="s">
        <v>5280</v>
      </c>
      <c r="BX492" s="11" t="s">
        <v>4138</v>
      </c>
      <c r="BY492" s="11">
        <v>0</v>
      </c>
      <c r="BZ492" s="11">
        <v>0</v>
      </c>
      <c r="CA492" s="11">
        <v>0</v>
      </c>
      <c r="CB492" s="11">
        <v>1</v>
      </c>
      <c r="CC492" s="11">
        <v>1</v>
      </c>
      <c r="CD492" s="13">
        <v>0</v>
      </c>
    </row>
    <row r="493" spans="1:82" hidden="1" x14ac:dyDescent="0.25">
      <c r="A493" s="73" t="s">
        <v>3741</v>
      </c>
      <c r="B493" s="7" t="s">
        <v>61</v>
      </c>
      <c r="C493" s="7" t="s">
        <v>62</v>
      </c>
      <c r="D493" s="7" t="s">
        <v>3742</v>
      </c>
      <c r="E493" s="7" t="s">
        <v>3661</v>
      </c>
      <c r="F493" s="7" t="s">
        <v>64</v>
      </c>
      <c r="G493" s="7"/>
      <c r="H493" s="7" t="s">
        <v>281</v>
      </c>
      <c r="I493" s="7" t="s">
        <v>66</v>
      </c>
      <c r="J493" s="7" t="s">
        <v>282</v>
      </c>
      <c r="K493" s="7">
        <v>336.26</v>
      </c>
      <c r="L493" s="7" t="s">
        <v>67</v>
      </c>
      <c r="M493" s="7" t="s">
        <v>3402</v>
      </c>
      <c r="N493" s="7" t="s">
        <v>69</v>
      </c>
      <c r="O493" s="8">
        <v>45060.460011574076</v>
      </c>
      <c r="P493" s="8">
        <v>45426</v>
      </c>
      <c r="Q493" s="7" t="s">
        <v>70</v>
      </c>
      <c r="R493" s="8">
        <v>45244</v>
      </c>
      <c r="S493" s="7" t="s">
        <v>71</v>
      </c>
      <c r="T493" s="7" t="s">
        <v>72</v>
      </c>
      <c r="U493" s="7" t="s">
        <v>3387</v>
      </c>
      <c r="V493" s="7" t="s">
        <v>3387</v>
      </c>
      <c r="W493" s="7" t="s">
        <v>74</v>
      </c>
      <c r="X493" s="7" t="s">
        <v>75</v>
      </c>
      <c r="Y493" s="7" t="s">
        <v>76</v>
      </c>
      <c r="Z493" s="7" t="s">
        <v>3743</v>
      </c>
      <c r="AA493" s="7" t="s">
        <v>78</v>
      </c>
      <c r="AB493" s="8"/>
      <c r="AC493" s="8"/>
      <c r="AD493" s="7"/>
      <c r="AE493" s="7" t="s">
        <v>78</v>
      </c>
      <c r="AF493" s="7" t="s">
        <v>78</v>
      </c>
      <c r="AG493" s="8"/>
      <c r="AH493" s="7" t="s">
        <v>3744</v>
      </c>
      <c r="AI493" s="7" t="s">
        <v>78</v>
      </c>
      <c r="AJ493" s="7" t="b">
        <v>0</v>
      </c>
      <c r="AK493" s="7" t="s">
        <v>4066</v>
      </c>
      <c r="AL493" s="7" t="b">
        <v>0</v>
      </c>
      <c r="AM493" s="7" t="b">
        <v>0</v>
      </c>
      <c r="AN493" s="7" t="b">
        <v>0</v>
      </c>
      <c r="AO493" s="7" t="b">
        <v>0</v>
      </c>
      <c r="AP493" s="7" t="b">
        <v>0</v>
      </c>
      <c r="AQ493" s="7" t="s">
        <v>84</v>
      </c>
      <c r="AR493" s="7" t="b">
        <v>0</v>
      </c>
      <c r="AS493" s="7" t="s">
        <v>710</v>
      </c>
      <c r="AT493" s="7" t="s">
        <v>78</v>
      </c>
      <c r="AU493" s="7" t="s">
        <v>78</v>
      </c>
      <c r="AV493" s="8">
        <v>45043</v>
      </c>
      <c r="AW493" s="7" t="s">
        <v>85</v>
      </c>
      <c r="AX493" s="7" t="s">
        <v>86</v>
      </c>
      <c r="AY493" s="7" t="s">
        <v>87</v>
      </c>
      <c r="AZ493" s="7" t="b">
        <v>0</v>
      </c>
      <c r="BA493" s="7">
        <v>0</v>
      </c>
      <c r="BB493" s="7">
        <v>0</v>
      </c>
      <c r="BC493" s="33"/>
      <c r="BD493" s="7">
        <v>0</v>
      </c>
      <c r="BE493" s="33"/>
      <c r="BF493" s="55">
        <v>0</v>
      </c>
      <c r="BG493" s="33">
        <v>0</v>
      </c>
      <c r="BH493" s="33">
        <v>336.26</v>
      </c>
      <c r="BI493" s="33">
        <v>168.13</v>
      </c>
      <c r="BJ493" s="33">
        <v>184.41</v>
      </c>
      <c r="BK493" s="30">
        <f t="shared" si="21"/>
        <v>168.13</v>
      </c>
      <c r="BL493" s="63">
        <f t="shared" si="22"/>
        <v>0.5</v>
      </c>
      <c r="BM493" s="33">
        <v>40.36</v>
      </c>
      <c r="BN493" s="9">
        <v>0</v>
      </c>
      <c r="BO493" s="7" t="s">
        <v>6875</v>
      </c>
      <c r="BP493" s="7" t="s">
        <v>6876</v>
      </c>
      <c r="BQ493" s="7" t="s">
        <v>4289</v>
      </c>
      <c r="BR493" s="7" t="s">
        <v>6877</v>
      </c>
      <c r="BS493" s="7" t="s">
        <v>6115</v>
      </c>
      <c r="BT493" s="7" t="s">
        <v>6449</v>
      </c>
      <c r="BU493" s="7" t="s">
        <v>6116</v>
      </c>
      <c r="BV493" s="7" t="s">
        <v>6117</v>
      </c>
      <c r="BW493" s="7" t="s">
        <v>6878</v>
      </c>
      <c r="BX493" s="7" t="s">
        <v>4181</v>
      </c>
      <c r="BY493" s="7">
        <v>0</v>
      </c>
      <c r="BZ493" s="7">
        <v>0</v>
      </c>
      <c r="CA493" s="7">
        <v>0</v>
      </c>
      <c r="CB493" s="7">
        <v>0</v>
      </c>
      <c r="CC493" s="7">
        <v>0</v>
      </c>
      <c r="CD493" s="9">
        <v>0</v>
      </c>
    </row>
    <row r="494" spans="1:82" hidden="1" x14ac:dyDescent="0.25">
      <c r="A494" s="73" t="s">
        <v>2721</v>
      </c>
      <c r="B494" s="7" t="s">
        <v>1395</v>
      </c>
      <c r="C494" s="7" t="s">
        <v>1396</v>
      </c>
      <c r="D494" s="7" t="s">
        <v>2722</v>
      </c>
      <c r="E494" s="7" t="s">
        <v>2722</v>
      </c>
      <c r="F494" s="7" t="s">
        <v>64</v>
      </c>
      <c r="G494" s="7" t="s">
        <v>2722</v>
      </c>
      <c r="H494" s="7" t="s">
        <v>2330</v>
      </c>
      <c r="I494" s="7" t="s">
        <v>1397</v>
      </c>
      <c r="J494" s="7" t="s">
        <v>2691</v>
      </c>
      <c r="K494" s="7">
        <v>247.92</v>
      </c>
      <c r="L494" s="7" t="s">
        <v>67</v>
      </c>
      <c r="M494" s="7" t="s">
        <v>68</v>
      </c>
      <c r="N494" s="7" t="s">
        <v>69</v>
      </c>
      <c r="O494" s="8">
        <v>41948.590243055558</v>
      </c>
      <c r="P494" s="8">
        <v>45235.590243055558</v>
      </c>
      <c r="Q494" s="7" t="s">
        <v>70</v>
      </c>
      <c r="R494" s="8">
        <v>45235</v>
      </c>
      <c r="S494" s="7" t="s">
        <v>71</v>
      </c>
      <c r="T494" s="7" t="s">
        <v>104</v>
      </c>
      <c r="U494" s="7" t="s">
        <v>73</v>
      </c>
      <c r="V494" s="7" t="s">
        <v>73</v>
      </c>
      <c r="W494" s="7" t="s">
        <v>74</v>
      </c>
      <c r="X494" s="7" t="s">
        <v>106</v>
      </c>
      <c r="Y494" s="7" t="s">
        <v>1421</v>
      </c>
      <c r="Z494" s="7" t="s">
        <v>2723</v>
      </c>
      <c r="AA494" s="7" t="s">
        <v>78</v>
      </c>
      <c r="AB494" s="8"/>
      <c r="AC494" s="8"/>
      <c r="AD494" s="7"/>
      <c r="AE494" s="7" t="s">
        <v>78</v>
      </c>
      <c r="AF494" s="7" t="s">
        <v>78</v>
      </c>
      <c r="AG494" s="8"/>
      <c r="AH494" s="7" t="s">
        <v>2724</v>
      </c>
      <c r="AI494" s="7" t="s">
        <v>78</v>
      </c>
      <c r="AJ494" s="7" t="b">
        <v>0</v>
      </c>
      <c r="AK494" s="7" t="s">
        <v>2725</v>
      </c>
      <c r="AL494" s="7" t="b">
        <v>0</v>
      </c>
      <c r="AM494" s="7" t="b">
        <v>0</v>
      </c>
      <c r="AN494" s="7" t="b">
        <v>0</v>
      </c>
      <c r="AO494" s="7" t="b">
        <v>0</v>
      </c>
      <c r="AP494" s="7" t="b">
        <v>0</v>
      </c>
      <c r="AQ494" s="7" t="s">
        <v>84</v>
      </c>
      <c r="AR494" s="7" t="b">
        <v>0</v>
      </c>
      <c r="AS494" s="7" t="s">
        <v>1700</v>
      </c>
      <c r="AT494" s="7" t="s">
        <v>78</v>
      </c>
      <c r="AU494" s="7" t="s">
        <v>78</v>
      </c>
      <c r="AV494" s="8">
        <v>41900</v>
      </c>
      <c r="AW494" s="7" t="s">
        <v>85</v>
      </c>
      <c r="AX494" s="7" t="s">
        <v>86</v>
      </c>
      <c r="AY494" s="7" t="s">
        <v>87</v>
      </c>
      <c r="AZ494" s="7" t="b">
        <v>0</v>
      </c>
      <c r="BA494" s="7">
        <v>1</v>
      </c>
      <c r="BB494" s="7">
        <v>1</v>
      </c>
      <c r="BC494" s="33">
        <v>398.42</v>
      </c>
      <c r="BD494" s="7">
        <v>0</v>
      </c>
      <c r="BE494" s="33"/>
      <c r="BF494" s="55">
        <v>0</v>
      </c>
      <c r="BG494" s="33">
        <v>0</v>
      </c>
      <c r="BH494" s="33">
        <v>247.92</v>
      </c>
      <c r="BI494" s="33">
        <v>247.92</v>
      </c>
      <c r="BJ494" s="33">
        <v>282.26</v>
      </c>
      <c r="BK494" s="30">
        <f t="shared" si="21"/>
        <v>0</v>
      </c>
      <c r="BL494" s="62">
        <f t="shared" si="22"/>
        <v>0</v>
      </c>
      <c r="BM494" s="33">
        <v>61.98</v>
      </c>
      <c r="BN494" s="9">
        <v>0</v>
      </c>
      <c r="BO494" s="11" t="s">
        <v>4929</v>
      </c>
      <c r="BP494" s="11" t="s">
        <v>4930</v>
      </c>
      <c r="BQ494" s="11" t="s">
        <v>4101</v>
      </c>
      <c r="BR494" s="11" t="s">
        <v>4931</v>
      </c>
      <c r="BS494" s="11" t="s">
        <v>4932</v>
      </c>
      <c r="BT494" s="11" t="s">
        <v>4933</v>
      </c>
      <c r="BU494" s="11" t="s">
        <v>78</v>
      </c>
      <c r="BV494" s="11" t="s">
        <v>4934</v>
      </c>
      <c r="BW494" s="11" t="s">
        <v>4935</v>
      </c>
      <c r="BX494" s="11" t="s">
        <v>4417</v>
      </c>
      <c r="BY494" s="11">
        <v>0</v>
      </c>
      <c r="BZ494" s="11">
        <v>0</v>
      </c>
      <c r="CA494" s="11">
        <v>0</v>
      </c>
      <c r="CB494" s="11">
        <v>0</v>
      </c>
      <c r="CC494" s="11">
        <v>0</v>
      </c>
      <c r="CD494" s="13">
        <v>0</v>
      </c>
    </row>
    <row r="495" spans="1:82" hidden="1" x14ac:dyDescent="0.25">
      <c r="A495" s="72" t="s">
        <v>3765</v>
      </c>
      <c r="B495" s="11" t="s">
        <v>2271</v>
      </c>
      <c r="C495" s="11" t="s">
        <v>2272</v>
      </c>
      <c r="D495" s="11" t="s">
        <v>3661</v>
      </c>
      <c r="E495" s="11" t="s">
        <v>3661</v>
      </c>
      <c r="F495" s="11" t="s">
        <v>64</v>
      </c>
      <c r="G495" s="11" t="s">
        <v>3662</v>
      </c>
      <c r="H495" s="11" t="s">
        <v>281</v>
      </c>
      <c r="I495" s="11" t="s">
        <v>2274</v>
      </c>
      <c r="J495" s="11" t="s">
        <v>2275</v>
      </c>
      <c r="K495" s="11">
        <v>147.04</v>
      </c>
      <c r="L495" s="11" t="s">
        <v>67</v>
      </c>
      <c r="M495" s="11" t="s">
        <v>3402</v>
      </c>
      <c r="N495" s="11" t="s">
        <v>69</v>
      </c>
      <c r="O495" s="12">
        <v>43739.60292824074</v>
      </c>
      <c r="P495" s="12">
        <v>45566</v>
      </c>
      <c r="Q495" s="11" t="s">
        <v>70</v>
      </c>
      <c r="R495" s="12">
        <v>45383</v>
      </c>
      <c r="S495" s="11" t="s">
        <v>71</v>
      </c>
      <c r="T495" s="11" t="s">
        <v>72</v>
      </c>
      <c r="U495" s="11" t="s">
        <v>3387</v>
      </c>
      <c r="V495" s="11" t="s">
        <v>3387</v>
      </c>
      <c r="W495" s="11" t="s">
        <v>74</v>
      </c>
      <c r="X495" s="11" t="s">
        <v>106</v>
      </c>
      <c r="Y495" s="11" t="s">
        <v>2276</v>
      </c>
      <c r="Z495" s="11" t="s">
        <v>3766</v>
      </c>
      <c r="AA495" s="11" t="s">
        <v>78</v>
      </c>
      <c r="AB495" s="12"/>
      <c r="AC495" s="12"/>
      <c r="AD495" s="11"/>
      <c r="AE495" s="11" t="s">
        <v>78</v>
      </c>
      <c r="AF495" s="11" t="s">
        <v>78</v>
      </c>
      <c r="AG495" s="12"/>
      <c r="AH495" s="11" t="s">
        <v>78</v>
      </c>
      <c r="AI495" s="11" t="s">
        <v>78</v>
      </c>
      <c r="AJ495" s="11" t="b">
        <v>0</v>
      </c>
      <c r="AK495" s="11" t="s">
        <v>4029</v>
      </c>
      <c r="AL495" s="11" t="b">
        <v>0</v>
      </c>
      <c r="AM495" s="11" t="b">
        <v>0</v>
      </c>
      <c r="AN495" s="11" t="b">
        <v>0</v>
      </c>
      <c r="AO495" s="11" t="b">
        <v>0</v>
      </c>
      <c r="AP495" s="11" t="b">
        <v>0</v>
      </c>
      <c r="AQ495" s="11" t="s">
        <v>84</v>
      </c>
      <c r="AR495" s="11" t="b">
        <v>0</v>
      </c>
      <c r="AS495" s="11" t="s">
        <v>317</v>
      </c>
      <c r="AT495" s="11" t="s">
        <v>78</v>
      </c>
      <c r="AU495" s="11" t="s">
        <v>78</v>
      </c>
      <c r="AV495" s="12">
        <v>43781</v>
      </c>
      <c r="AW495" s="11" t="s">
        <v>85</v>
      </c>
      <c r="AX495" s="11" t="s">
        <v>86</v>
      </c>
      <c r="AY495" s="11" t="s">
        <v>87</v>
      </c>
      <c r="AZ495" s="11" t="b">
        <v>0</v>
      </c>
      <c r="BA495" s="11">
        <v>0</v>
      </c>
      <c r="BB495" s="11">
        <v>0</v>
      </c>
      <c r="BC495" s="28"/>
      <c r="BD495" s="11">
        <v>0</v>
      </c>
      <c r="BE495" s="28"/>
      <c r="BF495" s="54">
        <v>0</v>
      </c>
      <c r="BG495" s="28">
        <v>0</v>
      </c>
      <c r="BH495" s="28">
        <v>147.04</v>
      </c>
      <c r="BI495" s="28">
        <v>147.04</v>
      </c>
      <c r="BJ495" s="28">
        <v>159.04</v>
      </c>
      <c r="BK495" s="30">
        <f t="shared" si="21"/>
        <v>0</v>
      </c>
      <c r="BL495" s="62">
        <f t="shared" si="22"/>
        <v>0</v>
      </c>
      <c r="BM495" s="28">
        <v>33.08</v>
      </c>
      <c r="BN495" s="13">
        <v>0</v>
      </c>
      <c r="BO495" s="7" t="s">
        <v>6112</v>
      </c>
      <c r="BP495" s="7" t="s">
        <v>6113</v>
      </c>
      <c r="BQ495" s="7" t="s">
        <v>4289</v>
      </c>
      <c r="BR495" s="7" t="s">
        <v>6114</v>
      </c>
      <c r="BS495" s="7" t="s">
        <v>6115</v>
      </c>
      <c r="BT495" s="7" t="s">
        <v>4110</v>
      </c>
      <c r="BU495" s="7" t="s">
        <v>6116</v>
      </c>
      <c r="BV495" s="7" t="s">
        <v>6117</v>
      </c>
      <c r="BW495" s="7" t="s">
        <v>6118</v>
      </c>
      <c r="BX495" s="7" t="s">
        <v>4417</v>
      </c>
      <c r="BY495" s="7">
        <v>0</v>
      </c>
      <c r="BZ495" s="7">
        <v>0</v>
      </c>
      <c r="CA495" s="7">
        <v>0</v>
      </c>
      <c r="CB495" s="7">
        <v>0</v>
      </c>
      <c r="CC495" s="7">
        <v>0</v>
      </c>
      <c r="CD495" s="9">
        <v>0</v>
      </c>
    </row>
    <row r="496" spans="1:82" hidden="1" x14ac:dyDescent="0.25">
      <c r="A496" s="73" t="s">
        <v>3660</v>
      </c>
      <c r="B496" s="7" t="s">
        <v>1395</v>
      </c>
      <c r="C496" s="7" t="s">
        <v>1396</v>
      </c>
      <c r="D496" s="7" t="s">
        <v>3661</v>
      </c>
      <c r="E496" s="7" t="s">
        <v>3661</v>
      </c>
      <c r="F496" s="7" t="s">
        <v>64</v>
      </c>
      <c r="G496" s="7" t="s">
        <v>3662</v>
      </c>
      <c r="H496" s="7" t="s">
        <v>2330</v>
      </c>
      <c r="I496" s="7" t="s">
        <v>1397</v>
      </c>
      <c r="J496" s="7" t="s">
        <v>2691</v>
      </c>
      <c r="K496" s="7">
        <v>235.86</v>
      </c>
      <c r="L496" s="7" t="s">
        <v>67</v>
      </c>
      <c r="M496" s="7" t="s">
        <v>3402</v>
      </c>
      <c r="N496" s="7" t="s">
        <v>69</v>
      </c>
      <c r="O496" s="8">
        <v>44013.763425925928</v>
      </c>
      <c r="P496" s="8">
        <v>45474.763425925928</v>
      </c>
      <c r="Q496" s="7" t="s">
        <v>70</v>
      </c>
      <c r="R496" s="8">
        <v>45474</v>
      </c>
      <c r="S496" s="7" t="s">
        <v>71</v>
      </c>
      <c r="T496" s="7" t="s">
        <v>104</v>
      </c>
      <c r="U496" s="7" t="s">
        <v>3387</v>
      </c>
      <c r="V496" s="7" t="s">
        <v>3387</v>
      </c>
      <c r="W496" s="7" t="s">
        <v>151</v>
      </c>
      <c r="X496" s="7" t="s">
        <v>106</v>
      </c>
      <c r="Y496" s="7" t="s">
        <v>1624</v>
      </c>
      <c r="Z496" s="7" t="s">
        <v>3663</v>
      </c>
      <c r="AA496" s="7" t="s">
        <v>3664</v>
      </c>
      <c r="AB496" s="8"/>
      <c r="AC496" s="8"/>
      <c r="AD496" s="7"/>
      <c r="AE496" s="7" t="s">
        <v>78</v>
      </c>
      <c r="AF496" s="7" t="s">
        <v>78</v>
      </c>
      <c r="AG496" s="8"/>
      <c r="AH496" s="7" t="s">
        <v>78</v>
      </c>
      <c r="AI496" s="7" t="s">
        <v>78</v>
      </c>
      <c r="AJ496" s="7" t="b">
        <v>0</v>
      </c>
      <c r="AK496" s="7" t="s">
        <v>4027</v>
      </c>
      <c r="AL496" s="7" t="b">
        <v>0</v>
      </c>
      <c r="AM496" s="7" t="b">
        <v>0</v>
      </c>
      <c r="AN496" s="7" t="b">
        <v>0</v>
      </c>
      <c r="AO496" s="7" t="b">
        <v>0</v>
      </c>
      <c r="AP496" s="7" t="b">
        <v>0</v>
      </c>
      <c r="AQ496" s="7" t="s">
        <v>84</v>
      </c>
      <c r="AR496" s="7" t="b">
        <v>0</v>
      </c>
      <c r="AS496" s="7" t="s">
        <v>1700</v>
      </c>
      <c r="AT496" s="7" t="s">
        <v>78</v>
      </c>
      <c r="AU496" s="7" t="s">
        <v>78</v>
      </c>
      <c r="AV496" s="8">
        <v>44022</v>
      </c>
      <c r="AW496" s="7" t="s">
        <v>85</v>
      </c>
      <c r="AX496" s="7" t="s">
        <v>86</v>
      </c>
      <c r="AY496" s="7" t="s">
        <v>87</v>
      </c>
      <c r="AZ496" s="7" t="b">
        <v>0</v>
      </c>
      <c r="BA496" s="7">
        <v>0</v>
      </c>
      <c r="BB496" s="7">
        <v>0</v>
      </c>
      <c r="BC496" s="33"/>
      <c r="BD496" s="7">
        <v>0</v>
      </c>
      <c r="BE496" s="33"/>
      <c r="BF496" s="55">
        <v>0</v>
      </c>
      <c r="BG496" s="33">
        <v>0</v>
      </c>
      <c r="BH496" s="33">
        <v>235.86</v>
      </c>
      <c r="BI496" s="33">
        <v>235.86</v>
      </c>
      <c r="BJ496" s="33">
        <v>270.74</v>
      </c>
      <c r="BK496" s="30">
        <f t="shared" si="21"/>
        <v>0</v>
      </c>
      <c r="BL496" s="62">
        <f t="shared" si="22"/>
        <v>0</v>
      </c>
      <c r="BM496" s="33">
        <v>58.96</v>
      </c>
      <c r="BN496" s="9">
        <v>0</v>
      </c>
      <c r="BO496" s="7" t="s">
        <v>6112</v>
      </c>
      <c r="BP496" s="7" t="s">
        <v>6113</v>
      </c>
      <c r="BQ496" s="7" t="s">
        <v>4289</v>
      </c>
      <c r="BR496" s="7" t="s">
        <v>6114</v>
      </c>
      <c r="BS496" s="7" t="s">
        <v>6115</v>
      </c>
      <c r="BT496" s="7" t="s">
        <v>4110</v>
      </c>
      <c r="BU496" s="7" t="s">
        <v>6116</v>
      </c>
      <c r="BV496" s="7" t="s">
        <v>6117</v>
      </c>
      <c r="BW496" s="7" t="s">
        <v>6118</v>
      </c>
      <c r="BX496" s="7" t="s">
        <v>4417</v>
      </c>
      <c r="BY496" s="7">
        <v>0</v>
      </c>
      <c r="BZ496" s="7">
        <v>0</v>
      </c>
      <c r="CA496" s="7">
        <v>0</v>
      </c>
      <c r="CB496" s="7">
        <v>0</v>
      </c>
      <c r="CC496" s="7">
        <v>0</v>
      </c>
      <c r="CD496" s="9">
        <v>0</v>
      </c>
    </row>
    <row r="497" spans="1:82" hidden="1" x14ac:dyDescent="0.25">
      <c r="A497" s="72" t="s">
        <v>1479</v>
      </c>
      <c r="B497" s="11" t="s">
        <v>1395</v>
      </c>
      <c r="C497" s="11" t="s">
        <v>1396</v>
      </c>
      <c r="D497" s="11" t="s">
        <v>1480</v>
      </c>
      <c r="E497" s="11" t="s">
        <v>1480</v>
      </c>
      <c r="F497" s="11" t="s">
        <v>64</v>
      </c>
      <c r="G497" s="11" t="s">
        <v>1480</v>
      </c>
      <c r="H497" s="11" t="s">
        <v>281</v>
      </c>
      <c r="I497" s="11" t="s">
        <v>1397</v>
      </c>
      <c r="J497" s="11" t="s">
        <v>1406</v>
      </c>
      <c r="K497" s="11">
        <v>359.36</v>
      </c>
      <c r="L497" s="11" t="s">
        <v>67</v>
      </c>
      <c r="M497" s="11" t="s">
        <v>68</v>
      </c>
      <c r="N497" s="11" t="s">
        <v>69</v>
      </c>
      <c r="O497" s="12">
        <v>41750.509606481479</v>
      </c>
      <c r="P497" s="12">
        <v>45403.509606481479</v>
      </c>
      <c r="Q497" s="11" t="s">
        <v>70</v>
      </c>
      <c r="R497" s="12">
        <v>45403</v>
      </c>
      <c r="S497" s="11" t="s">
        <v>71</v>
      </c>
      <c r="T497" s="11" t="s">
        <v>104</v>
      </c>
      <c r="U497" s="11" t="s">
        <v>73</v>
      </c>
      <c r="V497" s="11" t="s">
        <v>73</v>
      </c>
      <c r="W497" s="11" t="s">
        <v>74</v>
      </c>
      <c r="X497" s="11" t="s">
        <v>106</v>
      </c>
      <c r="Y497" s="11" t="s">
        <v>1398</v>
      </c>
      <c r="Z497" s="11" t="s">
        <v>1481</v>
      </c>
      <c r="AA497" s="11" t="s">
        <v>78</v>
      </c>
      <c r="AB497" s="12"/>
      <c r="AC497" s="12"/>
      <c r="AD497" s="11"/>
      <c r="AE497" s="11" t="s">
        <v>78</v>
      </c>
      <c r="AF497" s="11" t="s">
        <v>78</v>
      </c>
      <c r="AG497" s="12"/>
      <c r="AH497" s="11" t="s">
        <v>1482</v>
      </c>
      <c r="AI497" s="11" t="s">
        <v>78</v>
      </c>
      <c r="AJ497" s="11" t="b">
        <v>0</v>
      </c>
      <c r="AK497" s="11" t="s">
        <v>1483</v>
      </c>
      <c r="AL497" s="11" t="b">
        <v>0</v>
      </c>
      <c r="AM497" s="11" t="b">
        <v>0</v>
      </c>
      <c r="AN497" s="11" t="b">
        <v>0</v>
      </c>
      <c r="AO497" s="11" t="b">
        <v>0</v>
      </c>
      <c r="AP497" s="11" t="b">
        <v>0</v>
      </c>
      <c r="AQ497" s="11" t="s">
        <v>84</v>
      </c>
      <c r="AR497" s="11" t="b">
        <v>0</v>
      </c>
      <c r="AS497" s="11" t="s">
        <v>78</v>
      </c>
      <c r="AT497" s="11" t="s">
        <v>78</v>
      </c>
      <c r="AU497" s="11" t="s">
        <v>78</v>
      </c>
      <c r="AV497" s="12">
        <v>41757</v>
      </c>
      <c r="AW497" s="11" t="s">
        <v>85</v>
      </c>
      <c r="AX497" s="11" t="s">
        <v>86</v>
      </c>
      <c r="AY497" s="11" t="s">
        <v>87</v>
      </c>
      <c r="AZ497" s="11" t="b">
        <v>0</v>
      </c>
      <c r="BA497" s="11">
        <v>0</v>
      </c>
      <c r="BB497" s="11">
        <v>0</v>
      </c>
      <c r="BC497" s="28"/>
      <c r="BD497" s="11">
        <v>0</v>
      </c>
      <c r="BE497" s="28"/>
      <c r="BF497" s="54">
        <v>0</v>
      </c>
      <c r="BG497" s="28">
        <v>0</v>
      </c>
      <c r="BH497" s="28">
        <v>359.36</v>
      </c>
      <c r="BI497" s="28">
        <v>359.36</v>
      </c>
      <c r="BJ497" s="28">
        <v>413.22</v>
      </c>
      <c r="BK497" s="30">
        <f t="shared" si="21"/>
        <v>0</v>
      </c>
      <c r="BL497" s="62">
        <f t="shared" si="22"/>
        <v>0</v>
      </c>
      <c r="BM497" s="28">
        <v>98.79</v>
      </c>
      <c r="BN497" s="13">
        <v>0</v>
      </c>
      <c r="BO497" s="11" t="s">
        <v>4687</v>
      </c>
      <c r="BP497" s="11" t="s">
        <v>4688</v>
      </c>
      <c r="BQ497" s="11" t="s">
        <v>4101</v>
      </c>
      <c r="BR497" s="11" t="s">
        <v>504</v>
      </c>
      <c r="BS497" s="11" t="s">
        <v>4148</v>
      </c>
      <c r="BT497" s="11" t="s">
        <v>4689</v>
      </c>
      <c r="BU497" s="11" t="s">
        <v>4690</v>
      </c>
      <c r="BV497" s="11" t="s">
        <v>4691</v>
      </c>
      <c r="BW497" s="11" t="s">
        <v>4868</v>
      </c>
      <c r="BX497" s="11" t="s">
        <v>4138</v>
      </c>
      <c r="BY497" s="11">
        <v>0</v>
      </c>
      <c r="BZ497" s="11">
        <v>0</v>
      </c>
      <c r="CA497" s="11">
        <v>0</v>
      </c>
      <c r="CB497" s="11">
        <v>0</v>
      </c>
      <c r="CC497" s="11">
        <v>0</v>
      </c>
      <c r="CD497" s="13">
        <v>0</v>
      </c>
    </row>
    <row r="498" spans="1:82" hidden="1" x14ac:dyDescent="0.25">
      <c r="A498" s="73" t="s">
        <v>2696</v>
      </c>
      <c r="B498" s="7" t="s">
        <v>1395</v>
      </c>
      <c r="C498" s="7" t="s">
        <v>1396</v>
      </c>
      <c r="D498" s="7" t="s">
        <v>1480</v>
      </c>
      <c r="E498" s="7" t="s">
        <v>1480</v>
      </c>
      <c r="F498" s="7" t="s">
        <v>64</v>
      </c>
      <c r="G498" s="7" t="s">
        <v>1480</v>
      </c>
      <c r="H498" s="7" t="s">
        <v>2330</v>
      </c>
      <c r="I498" s="7" t="s">
        <v>1397</v>
      </c>
      <c r="J498" s="7" t="s">
        <v>2691</v>
      </c>
      <c r="K498" s="7">
        <v>364.54</v>
      </c>
      <c r="L498" s="7" t="s">
        <v>67</v>
      </c>
      <c r="M498" s="7" t="s">
        <v>68</v>
      </c>
      <c r="N498" s="7" t="s">
        <v>69</v>
      </c>
      <c r="O498" s="8">
        <v>41749.508043981485</v>
      </c>
      <c r="P498" s="8">
        <v>45402.508043981485</v>
      </c>
      <c r="Q498" s="7" t="s">
        <v>70</v>
      </c>
      <c r="R498" s="8">
        <v>45402</v>
      </c>
      <c r="S498" s="7" t="s">
        <v>71</v>
      </c>
      <c r="T498" s="7" t="s">
        <v>104</v>
      </c>
      <c r="U498" s="7" t="s">
        <v>73</v>
      </c>
      <c r="V498" s="7" t="s">
        <v>73</v>
      </c>
      <c r="W498" s="7" t="s">
        <v>74</v>
      </c>
      <c r="X498" s="7" t="s">
        <v>106</v>
      </c>
      <c r="Y498" s="7" t="s">
        <v>1421</v>
      </c>
      <c r="Z498" s="7" t="s">
        <v>2697</v>
      </c>
      <c r="AA498" s="7" t="s">
        <v>78</v>
      </c>
      <c r="AB498" s="8"/>
      <c r="AC498" s="8"/>
      <c r="AD498" s="7"/>
      <c r="AE498" s="7" t="s">
        <v>78</v>
      </c>
      <c r="AF498" s="7" t="s">
        <v>78</v>
      </c>
      <c r="AG498" s="8"/>
      <c r="AH498" s="7" t="s">
        <v>2698</v>
      </c>
      <c r="AI498" s="7" t="s">
        <v>78</v>
      </c>
      <c r="AJ498" s="7" t="b">
        <v>0</v>
      </c>
      <c r="AK498" s="7" t="s">
        <v>2699</v>
      </c>
      <c r="AL498" s="7" t="b">
        <v>0</v>
      </c>
      <c r="AM498" s="7" t="b">
        <v>0</v>
      </c>
      <c r="AN498" s="7" t="b">
        <v>0</v>
      </c>
      <c r="AO498" s="7" t="b">
        <v>0</v>
      </c>
      <c r="AP498" s="7" t="b">
        <v>0</v>
      </c>
      <c r="AQ498" s="7" t="s">
        <v>84</v>
      </c>
      <c r="AR498" s="7" t="b">
        <v>0</v>
      </c>
      <c r="AS498" s="7" t="s">
        <v>1700</v>
      </c>
      <c r="AT498" s="7" t="s">
        <v>78</v>
      </c>
      <c r="AU498" s="7" t="s">
        <v>78</v>
      </c>
      <c r="AV498" s="8">
        <v>41759</v>
      </c>
      <c r="AW498" s="7" t="s">
        <v>85</v>
      </c>
      <c r="AX498" s="7" t="s">
        <v>86</v>
      </c>
      <c r="AY498" s="7" t="s">
        <v>87</v>
      </c>
      <c r="AZ498" s="7" t="b">
        <v>0</v>
      </c>
      <c r="BA498" s="7">
        <v>1</v>
      </c>
      <c r="BB498" s="7">
        <v>1</v>
      </c>
      <c r="BC498" s="33">
        <v>1563.92</v>
      </c>
      <c r="BD498" s="7">
        <v>0</v>
      </c>
      <c r="BE498" s="33"/>
      <c r="BF498" s="55">
        <v>0</v>
      </c>
      <c r="BG498" s="33">
        <v>0</v>
      </c>
      <c r="BH498" s="33">
        <v>364.54</v>
      </c>
      <c r="BI498" s="33">
        <v>364.54</v>
      </c>
      <c r="BJ498" s="33">
        <v>415.39</v>
      </c>
      <c r="BK498" s="30">
        <f t="shared" si="21"/>
        <v>0</v>
      </c>
      <c r="BL498" s="62">
        <f t="shared" si="22"/>
        <v>0</v>
      </c>
      <c r="BM498" s="33">
        <v>91.14</v>
      </c>
      <c r="BN498" s="9">
        <v>0</v>
      </c>
      <c r="BO498" s="7" t="s">
        <v>4687</v>
      </c>
      <c r="BP498" s="7" t="s">
        <v>4688</v>
      </c>
      <c r="BQ498" s="7" t="s">
        <v>4101</v>
      </c>
      <c r="BR498" s="7" t="s">
        <v>504</v>
      </c>
      <c r="BS498" s="7" t="s">
        <v>4148</v>
      </c>
      <c r="BT498" s="7" t="s">
        <v>4689</v>
      </c>
      <c r="BU498" s="7" t="s">
        <v>4690</v>
      </c>
      <c r="BV498" s="7" t="s">
        <v>4691</v>
      </c>
      <c r="BW498" s="7" t="s">
        <v>4868</v>
      </c>
      <c r="BX498" s="7" t="s">
        <v>4138</v>
      </c>
      <c r="BY498" s="7">
        <v>0</v>
      </c>
      <c r="BZ498" s="7">
        <v>0</v>
      </c>
      <c r="CA498" s="7">
        <v>0</v>
      </c>
      <c r="CB498" s="7">
        <v>0</v>
      </c>
      <c r="CC498" s="7">
        <v>0</v>
      </c>
      <c r="CD498" s="9">
        <v>1</v>
      </c>
    </row>
    <row r="499" spans="1:82" hidden="1" x14ac:dyDescent="0.25">
      <c r="A499" s="73" t="s">
        <v>1484</v>
      </c>
      <c r="B499" s="7" t="s">
        <v>1395</v>
      </c>
      <c r="C499" s="7" t="s">
        <v>1396</v>
      </c>
      <c r="D499" s="7" t="s">
        <v>1480</v>
      </c>
      <c r="E499" s="7" t="s">
        <v>1480</v>
      </c>
      <c r="F499" s="7" t="s">
        <v>64</v>
      </c>
      <c r="G499" s="7" t="s">
        <v>1480</v>
      </c>
      <c r="H499" s="7" t="s">
        <v>281</v>
      </c>
      <c r="I499" s="7" t="s">
        <v>1397</v>
      </c>
      <c r="J499" s="7" t="s">
        <v>1406</v>
      </c>
      <c r="K499" s="7">
        <v>216.74</v>
      </c>
      <c r="L499" s="7" t="s">
        <v>67</v>
      </c>
      <c r="M499" s="7" t="s">
        <v>68</v>
      </c>
      <c r="N499" s="7" t="s">
        <v>69</v>
      </c>
      <c r="O499" s="8">
        <v>41799.512569444443</v>
      </c>
      <c r="P499" s="8">
        <v>45452.512569444443</v>
      </c>
      <c r="Q499" s="7" t="s">
        <v>70</v>
      </c>
      <c r="R499" s="8">
        <v>45452</v>
      </c>
      <c r="S499" s="7" t="s">
        <v>71</v>
      </c>
      <c r="T499" s="7" t="s">
        <v>104</v>
      </c>
      <c r="U499" s="7" t="s">
        <v>73</v>
      </c>
      <c r="V499" s="7" t="s">
        <v>73</v>
      </c>
      <c r="W499" s="7" t="s">
        <v>105</v>
      </c>
      <c r="X499" s="7" t="s">
        <v>106</v>
      </c>
      <c r="Y499" s="7" t="s">
        <v>1485</v>
      </c>
      <c r="Z499" s="7" t="s">
        <v>1486</v>
      </c>
      <c r="AA499" s="7" t="s">
        <v>78</v>
      </c>
      <c r="AB499" s="8"/>
      <c r="AC499" s="8"/>
      <c r="AD499" s="7"/>
      <c r="AE499" s="7" t="s">
        <v>78</v>
      </c>
      <c r="AF499" s="7" t="s">
        <v>78</v>
      </c>
      <c r="AG499" s="8"/>
      <c r="AH499" s="7" t="s">
        <v>1487</v>
      </c>
      <c r="AI499" s="7" t="s">
        <v>78</v>
      </c>
      <c r="AJ499" s="7" t="b">
        <v>0</v>
      </c>
      <c r="AK499" s="7" t="s">
        <v>1488</v>
      </c>
      <c r="AL499" s="7" t="b">
        <v>0</v>
      </c>
      <c r="AM499" s="7" t="b">
        <v>0</v>
      </c>
      <c r="AN499" s="7" t="b">
        <v>0</v>
      </c>
      <c r="AO499" s="7" t="b">
        <v>0</v>
      </c>
      <c r="AP499" s="7" t="b">
        <v>0</v>
      </c>
      <c r="AQ499" s="7" t="s">
        <v>84</v>
      </c>
      <c r="AR499" s="7" t="b">
        <v>0</v>
      </c>
      <c r="AS499" s="7" t="s">
        <v>317</v>
      </c>
      <c r="AT499" s="7" t="s">
        <v>78</v>
      </c>
      <c r="AU499" s="7" t="s">
        <v>78</v>
      </c>
      <c r="AV499" s="8">
        <v>41802</v>
      </c>
      <c r="AW499" s="7" t="s">
        <v>85</v>
      </c>
      <c r="AX499" s="7" t="s">
        <v>86</v>
      </c>
      <c r="AY499" s="7" t="s">
        <v>87</v>
      </c>
      <c r="AZ499" s="7" t="b">
        <v>0</v>
      </c>
      <c r="BA499" s="7">
        <v>3</v>
      </c>
      <c r="BB499" s="7">
        <v>2</v>
      </c>
      <c r="BC499" s="33">
        <v>129.66</v>
      </c>
      <c r="BD499" s="7">
        <v>0</v>
      </c>
      <c r="BE499" s="33"/>
      <c r="BF499" s="55">
        <v>0</v>
      </c>
      <c r="BG499" s="33">
        <v>0</v>
      </c>
      <c r="BH499" s="33">
        <v>216.74</v>
      </c>
      <c r="BI499" s="33">
        <v>216.74</v>
      </c>
      <c r="BJ499" s="33">
        <v>246.99</v>
      </c>
      <c r="BK499" s="30">
        <f t="shared" si="21"/>
        <v>0</v>
      </c>
      <c r="BL499" s="62">
        <f t="shared" si="22"/>
        <v>0</v>
      </c>
      <c r="BM499" s="33">
        <v>59.6</v>
      </c>
      <c r="BN499" s="9">
        <v>0</v>
      </c>
      <c r="BO499" s="11" t="s">
        <v>4687</v>
      </c>
      <c r="BP499" s="11" t="s">
        <v>4688</v>
      </c>
      <c r="BQ499" s="11" t="s">
        <v>4101</v>
      </c>
      <c r="BR499" s="11" t="s">
        <v>504</v>
      </c>
      <c r="BS499" s="11" t="s">
        <v>4148</v>
      </c>
      <c r="BT499" s="11" t="s">
        <v>4689</v>
      </c>
      <c r="BU499" s="11" t="s">
        <v>4690</v>
      </c>
      <c r="BV499" s="11" t="s">
        <v>4691</v>
      </c>
      <c r="BW499" s="11" t="s">
        <v>4868</v>
      </c>
      <c r="BX499" s="11" t="s">
        <v>4138</v>
      </c>
      <c r="BY499" s="11">
        <v>0</v>
      </c>
      <c r="BZ499" s="11">
        <v>0</v>
      </c>
      <c r="CA499" s="11">
        <v>0</v>
      </c>
      <c r="CB499" s="11">
        <v>0</v>
      </c>
      <c r="CC499" s="11">
        <v>0</v>
      </c>
      <c r="CD499" s="13">
        <v>0</v>
      </c>
    </row>
    <row r="500" spans="1:82" hidden="1" x14ac:dyDescent="0.25">
      <c r="A500" s="73" t="s">
        <v>2270</v>
      </c>
      <c r="B500" s="7" t="s">
        <v>2271</v>
      </c>
      <c r="C500" s="7" t="s">
        <v>2272</v>
      </c>
      <c r="D500" s="7" t="s">
        <v>2273</v>
      </c>
      <c r="E500" s="7" t="s">
        <v>2273</v>
      </c>
      <c r="F500" s="7" t="s">
        <v>64</v>
      </c>
      <c r="G500" s="7" t="s">
        <v>2273</v>
      </c>
      <c r="H500" s="7" t="s">
        <v>281</v>
      </c>
      <c r="I500" s="7" t="s">
        <v>2274</v>
      </c>
      <c r="J500" s="7" t="s">
        <v>2275</v>
      </c>
      <c r="K500" s="7">
        <v>176.35</v>
      </c>
      <c r="L500" s="7" t="s">
        <v>67</v>
      </c>
      <c r="M500" s="7" t="s">
        <v>68</v>
      </c>
      <c r="N500" s="7" t="s">
        <v>69</v>
      </c>
      <c r="O500" s="8">
        <v>41821.466226851851</v>
      </c>
      <c r="P500" s="8">
        <v>45474.466226851851</v>
      </c>
      <c r="Q500" s="7" t="s">
        <v>70</v>
      </c>
      <c r="R500" s="8">
        <v>45474</v>
      </c>
      <c r="S500" s="7" t="s">
        <v>71</v>
      </c>
      <c r="T500" s="7" t="s">
        <v>104</v>
      </c>
      <c r="U500" s="7" t="s">
        <v>73</v>
      </c>
      <c r="V500" s="7" t="s">
        <v>73</v>
      </c>
      <c r="W500" s="7" t="s">
        <v>314</v>
      </c>
      <c r="X500" s="7" t="s">
        <v>106</v>
      </c>
      <c r="Y500" s="7" t="s">
        <v>2276</v>
      </c>
      <c r="Z500" s="7" t="s">
        <v>2277</v>
      </c>
      <c r="AA500" s="7" t="s">
        <v>78</v>
      </c>
      <c r="AB500" s="8"/>
      <c r="AC500" s="8"/>
      <c r="AD500" s="7"/>
      <c r="AE500" s="7" t="s">
        <v>78</v>
      </c>
      <c r="AF500" s="7" t="s">
        <v>78</v>
      </c>
      <c r="AG500" s="8"/>
      <c r="AH500" s="7" t="s">
        <v>78</v>
      </c>
      <c r="AI500" s="7" t="s">
        <v>78</v>
      </c>
      <c r="AJ500" s="7" t="b">
        <v>0</v>
      </c>
      <c r="AK500" s="7" t="s">
        <v>2278</v>
      </c>
      <c r="AL500" s="7" t="b">
        <v>0</v>
      </c>
      <c r="AM500" s="7" t="b">
        <v>0</v>
      </c>
      <c r="AN500" s="7" t="b">
        <v>0</v>
      </c>
      <c r="AO500" s="7" t="b">
        <v>0</v>
      </c>
      <c r="AP500" s="7" t="b">
        <v>0</v>
      </c>
      <c r="AQ500" s="7" t="s">
        <v>84</v>
      </c>
      <c r="AR500" s="7" t="b">
        <v>0</v>
      </c>
      <c r="AS500" s="7" t="s">
        <v>317</v>
      </c>
      <c r="AT500" s="7" t="s">
        <v>78</v>
      </c>
      <c r="AU500" s="7" t="s">
        <v>78</v>
      </c>
      <c r="AV500" s="8">
        <v>41842</v>
      </c>
      <c r="AW500" s="7" t="s">
        <v>85</v>
      </c>
      <c r="AX500" s="7" t="s">
        <v>86</v>
      </c>
      <c r="AY500" s="7" t="s">
        <v>87</v>
      </c>
      <c r="AZ500" s="7" t="b">
        <v>0</v>
      </c>
      <c r="BA500" s="7">
        <v>0</v>
      </c>
      <c r="BB500" s="7">
        <v>0</v>
      </c>
      <c r="BC500" s="33"/>
      <c r="BD500" s="7">
        <v>0</v>
      </c>
      <c r="BE500" s="33"/>
      <c r="BF500" s="55">
        <v>0</v>
      </c>
      <c r="BG500" s="33">
        <v>0</v>
      </c>
      <c r="BH500" s="33">
        <v>176.35</v>
      </c>
      <c r="BI500" s="33">
        <v>176.35</v>
      </c>
      <c r="BJ500" s="33">
        <v>190.72</v>
      </c>
      <c r="BK500" s="30">
        <f t="shared" si="21"/>
        <v>0</v>
      </c>
      <c r="BL500" s="62">
        <f t="shared" si="22"/>
        <v>0</v>
      </c>
      <c r="BM500" s="33">
        <v>39.68</v>
      </c>
      <c r="BN500" s="9">
        <v>0</v>
      </c>
      <c r="BO500" s="11" t="s">
        <v>4916</v>
      </c>
      <c r="BP500" s="11" t="s">
        <v>4917</v>
      </c>
      <c r="BQ500" s="11" t="s">
        <v>4101</v>
      </c>
      <c r="BR500" s="11" t="s">
        <v>504</v>
      </c>
      <c r="BS500" s="11" t="s">
        <v>4203</v>
      </c>
      <c r="BT500" s="11" t="s">
        <v>4110</v>
      </c>
      <c r="BU500" s="11" t="s">
        <v>4918</v>
      </c>
      <c r="BV500" s="11" t="s">
        <v>4919</v>
      </c>
      <c r="BW500" s="11" t="s">
        <v>4920</v>
      </c>
      <c r="BX500" s="11" t="s">
        <v>4138</v>
      </c>
      <c r="BY500" s="11">
        <v>0</v>
      </c>
      <c r="BZ500" s="11">
        <v>0</v>
      </c>
      <c r="CA500" s="11">
        <v>0</v>
      </c>
      <c r="CB500" s="11">
        <v>0</v>
      </c>
      <c r="CC500" s="11">
        <v>0</v>
      </c>
      <c r="CD500" s="13">
        <v>0</v>
      </c>
    </row>
    <row r="501" spans="1:82" hidden="1" x14ac:dyDescent="0.25">
      <c r="A501" s="72" t="s">
        <v>1687</v>
      </c>
      <c r="B501" s="11" t="s">
        <v>1395</v>
      </c>
      <c r="C501" s="11" t="s">
        <v>1396</v>
      </c>
      <c r="D501" s="11" t="s">
        <v>1688</v>
      </c>
      <c r="E501" s="11" t="s">
        <v>1688</v>
      </c>
      <c r="F501" s="11" t="s">
        <v>64</v>
      </c>
      <c r="G501" s="11" t="s">
        <v>1688</v>
      </c>
      <c r="H501" s="11" t="s">
        <v>281</v>
      </c>
      <c r="I501" s="11" t="s">
        <v>1397</v>
      </c>
      <c r="J501" s="11" t="s">
        <v>1406</v>
      </c>
      <c r="K501" s="11">
        <v>178.53</v>
      </c>
      <c r="L501" s="11" t="s">
        <v>67</v>
      </c>
      <c r="M501" s="11" t="s">
        <v>68</v>
      </c>
      <c r="N501" s="11" t="s">
        <v>69</v>
      </c>
      <c r="O501" s="12">
        <v>43399.419305555559</v>
      </c>
      <c r="P501" s="12">
        <v>45591.419305555559</v>
      </c>
      <c r="Q501" s="11" t="s">
        <v>70</v>
      </c>
      <c r="R501" s="12">
        <v>45591</v>
      </c>
      <c r="S501" s="11" t="s">
        <v>71</v>
      </c>
      <c r="T501" s="11" t="s">
        <v>104</v>
      </c>
      <c r="U501" s="11" t="s">
        <v>73</v>
      </c>
      <c r="V501" s="11" t="s">
        <v>73</v>
      </c>
      <c r="W501" s="11" t="s">
        <v>105</v>
      </c>
      <c r="X501" s="11" t="s">
        <v>106</v>
      </c>
      <c r="Y501" s="11" t="s">
        <v>1421</v>
      </c>
      <c r="Z501" s="11" t="s">
        <v>1677</v>
      </c>
      <c r="AA501" s="11" t="s">
        <v>1689</v>
      </c>
      <c r="AB501" s="12"/>
      <c r="AC501" s="12"/>
      <c r="AD501" s="11"/>
      <c r="AE501" s="11" t="s">
        <v>78</v>
      </c>
      <c r="AF501" s="11" t="s">
        <v>78</v>
      </c>
      <c r="AG501" s="12"/>
      <c r="AH501" s="11" t="s">
        <v>78</v>
      </c>
      <c r="AI501" s="11" t="s">
        <v>78</v>
      </c>
      <c r="AJ501" s="11" t="b">
        <v>0</v>
      </c>
      <c r="AK501" s="11" t="s">
        <v>1690</v>
      </c>
      <c r="AL501" s="11" t="b">
        <v>0</v>
      </c>
      <c r="AM501" s="11" t="b">
        <v>0</v>
      </c>
      <c r="AN501" s="11" t="b">
        <v>0</v>
      </c>
      <c r="AO501" s="11" t="b">
        <v>0</v>
      </c>
      <c r="AP501" s="11" t="b">
        <v>0</v>
      </c>
      <c r="AQ501" s="11" t="s">
        <v>84</v>
      </c>
      <c r="AR501" s="11" t="b">
        <v>0</v>
      </c>
      <c r="AS501" s="11" t="s">
        <v>317</v>
      </c>
      <c r="AT501" s="11" t="s">
        <v>78</v>
      </c>
      <c r="AU501" s="11" t="s">
        <v>78</v>
      </c>
      <c r="AV501" s="12">
        <v>43399</v>
      </c>
      <c r="AW501" s="11" t="s">
        <v>85</v>
      </c>
      <c r="AX501" s="11" t="s">
        <v>86</v>
      </c>
      <c r="AY501" s="11" t="s">
        <v>87</v>
      </c>
      <c r="AZ501" s="11" t="b">
        <v>0</v>
      </c>
      <c r="BA501" s="11">
        <v>1</v>
      </c>
      <c r="BB501" s="11">
        <v>1</v>
      </c>
      <c r="BC501" s="28">
        <v>150</v>
      </c>
      <c r="BD501" s="11">
        <v>0</v>
      </c>
      <c r="BE501" s="28"/>
      <c r="BF501" s="54">
        <v>0</v>
      </c>
      <c r="BG501" s="28">
        <v>0</v>
      </c>
      <c r="BH501" s="28">
        <v>178.53</v>
      </c>
      <c r="BI501" s="28">
        <v>178.53</v>
      </c>
      <c r="BJ501" s="28">
        <v>205.21</v>
      </c>
      <c r="BK501" s="30">
        <f t="shared" si="21"/>
        <v>0</v>
      </c>
      <c r="BL501" s="62">
        <f t="shared" si="22"/>
        <v>0</v>
      </c>
      <c r="BM501" s="28">
        <v>49.09</v>
      </c>
      <c r="BN501" s="13">
        <v>0</v>
      </c>
      <c r="BO501" s="7" t="s">
        <v>5844</v>
      </c>
      <c r="BP501" s="7" t="s">
        <v>5845</v>
      </c>
      <c r="BQ501" s="7" t="s">
        <v>4101</v>
      </c>
      <c r="BR501" s="7" t="s">
        <v>504</v>
      </c>
      <c r="BS501" s="7" t="s">
        <v>4177</v>
      </c>
      <c r="BT501" s="7" t="s">
        <v>4110</v>
      </c>
      <c r="BU501" s="7" t="s">
        <v>78</v>
      </c>
      <c r="BV501" s="7" t="s">
        <v>78</v>
      </c>
      <c r="BW501" s="7" t="s">
        <v>5838</v>
      </c>
      <c r="BX501" s="7" t="s">
        <v>4138</v>
      </c>
      <c r="BY501" s="7">
        <v>0</v>
      </c>
      <c r="BZ501" s="7">
        <v>0</v>
      </c>
      <c r="CA501" s="7">
        <v>0</v>
      </c>
      <c r="CB501" s="7">
        <v>1</v>
      </c>
      <c r="CC501" s="7">
        <v>0</v>
      </c>
      <c r="CD501" s="9">
        <v>0</v>
      </c>
    </row>
    <row r="502" spans="1:82" hidden="1" x14ac:dyDescent="0.25">
      <c r="A502" s="73" t="s">
        <v>1675</v>
      </c>
      <c r="B502" s="7" t="s">
        <v>1395</v>
      </c>
      <c r="C502" s="7" t="s">
        <v>1396</v>
      </c>
      <c r="D502" s="7" t="s">
        <v>1676</v>
      </c>
      <c r="E502" s="7" t="s">
        <v>1676</v>
      </c>
      <c r="F502" s="7" t="s">
        <v>64</v>
      </c>
      <c r="G502" s="7" t="s">
        <v>1676</v>
      </c>
      <c r="H502" s="7" t="s">
        <v>281</v>
      </c>
      <c r="I502" s="7" t="s">
        <v>1397</v>
      </c>
      <c r="J502" s="7" t="s">
        <v>1406</v>
      </c>
      <c r="K502" s="7">
        <v>328.53</v>
      </c>
      <c r="L502" s="7" t="s">
        <v>67</v>
      </c>
      <c r="M502" s="7" t="s">
        <v>68</v>
      </c>
      <c r="N502" s="7" t="s">
        <v>69</v>
      </c>
      <c r="O502" s="8">
        <v>43404.415138888886</v>
      </c>
      <c r="P502" s="8">
        <v>45596.415138888886</v>
      </c>
      <c r="Q502" s="7" t="s">
        <v>70</v>
      </c>
      <c r="R502" s="8">
        <v>45596</v>
      </c>
      <c r="S502" s="7" t="s">
        <v>71</v>
      </c>
      <c r="T502" s="7" t="s">
        <v>104</v>
      </c>
      <c r="U502" s="7" t="s">
        <v>73</v>
      </c>
      <c r="V502" s="7" t="s">
        <v>73</v>
      </c>
      <c r="W502" s="7" t="s">
        <v>105</v>
      </c>
      <c r="X502" s="7" t="s">
        <v>106</v>
      </c>
      <c r="Y502" s="7" t="s">
        <v>1421</v>
      </c>
      <c r="Z502" s="7" t="s">
        <v>1677</v>
      </c>
      <c r="AA502" s="7" t="s">
        <v>1678</v>
      </c>
      <c r="AB502" s="7"/>
      <c r="AC502" s="8"/>
      <c r="AD502" s="7" t="s">
        <v>1679</v>
      </c>
      <c r="AE502" s="7" t="s">
        <v>1680</v>
      </c>
      <c r="AF502" s="7" t="s">
        <v>1681</v>
      </c>
      <c r="AG502" s="8">
        <v>44403</v>
      </c>
      <c r="AH502" s="7" t="s">
        <v>78</v>
      </c>
      <c r="AI502" s="7" t="s">
        <v>78</v>
      </c>
      <c r="AJ502" s="7" t="b">
        <v>0</v>
      </c>
      <c r="AK502" s="7" t="s">
        <v>1682</v>
      </c>
      <c r="AL502" s="7" t="b">
        <v>0</v>
      </c>
      <c r="AM502" s="7" t="b">
        <v>0</v>
      </c>
      <c r="AN502" s="7" t="b">
        <v>0</v>
      </c>
      <c r="AO502" s="7" t="b">
        <v>0</v>
      </c>
      <c r="AP502" s="7" t="b">
        <v>0</v>
      </c>
      <c r="AQ502" s="7" t="s">
        <v>84</v>
      </c>
      <c r="AR502" s="7" t="b">
        <v>0</v>
      </c>
      <c r="AS502" s="7" t="s">
        <v>317</v>
      </c>
      <c r="AT502" s="7" t="s">
        <v>78</v>
      </c>
      <c r="AU502" s="7" t="s">
        <v>78</v>
      </c>
      <c r="AV502" s="8">
        <v>43399</v>
      </c>
      <c r="AW502" s="7" t="s">
        <v>85</v>
      </c>
      <c r="AX502" s="7" t="s">
        <v>86</v>
      </c>
      <c r="AY502" s="7" t="s">
        <v>87</v>
      </c>
      <c r="AZ502" s="7" t="b">
        <v>0</v>
      </c>
      <c r="BA502" s="7">
        <v>3</v>
      </c>
      <c r="BB502" s="7">
        <v>3</v>
      </c>
      <c r="BC502" s="33">
        <v>970.35</v>
      </c>
      <c r="BD502" s="7">
        <v>0</v>
      </c>
      <c r="BE502" s="33"/>
      <c r="BF502" s="55">
        <v>0</v>
      </c>
      <c r="BG502" s="33">
        <v>0</v>
      </c>
      <c r="BH502" s="33">
        <v>328.53</v>
      </c>
      <c r="BI502" s="33">
        <v>328.53</v>
      </c>
      <c r="BJ502" s="33">
        <v>377.98</v>
      </c>
      <c r="BK502" s="30">
        <f t="shared" si="21"/>
        <v>0</v>
      </c>
      <c r="BL502" s="62">
        <f t="shared" si="22"/>
        <v>0</v>
      </c>
      <c r="BM502" s="33">
        <v>90.34</v>
      </c>
      <c r="BN502" s="9">
        <v>0</v>
      </c>
      <c r="BO502" s="7" t="s">
        <v>5833</v>
      </c>
      <c r="BP502" s="7" t="s">
        <v>5834</v>
      </c>
      <c r="BQ502" s="7" t="s">
        <v>4101</v>
      </c>
      <c r="BR502" s="7" t="s">
        <v>504</v>
      </c>
      <c r="BS502" s="7" t="s">
        <v>4177</v>
      </c>
      <c r="BT502" s="7" t="s">
        <v>5835</v>
      </c>
      <c r="BU502" s="7" t="s">
        <v>5836</v>
      </c>
      <c r="BV502" s="7" t="s">
        <v>5837</v>
      </c>
      <c r="BW502" s="7" t="s">
        <v>5838</v>
      </c>
      <c r="BX502" s="7" t="s">
        <v>4138</v>
      </c>
      <c r="BY502" s="7">
        <v>0</v>
      </c>
      <c r="BZ502" s="7">
        <v>0</v>
      </c>
      <c r="CA502" s="7">
        <v>0</v>
      </c>
      <c r="CB502" s="7">
        <v>0</v>
      </c>
      <c r="CC502" s="7">
        <v>0</v>
      </c>
      <c r="CD502" s="9">
        <v>0</v>
      </c>
    </row>
    <row r="503" spans="1:82" hidden="1" x14ac:dyDescent="0.25">
      <c r="A503" s="72" t="s">
        <v>1683</v>
      </c>
      <c r="B503" s="11" t="s">
        <v>1395</v>
      </c>
      <c r="C503" s="11" t="s">
        <v>1396</v>
      </c>
      <c r="D503" s="11" t="s">
        <v>1684</v>
      </c>
      <c r="E503" s="11" t="s">
        <v>1684</v>
      </c>
      <c r="F503" s="11" t="s">
        <v>64</v>
      </c>
      <c r="G503" s="11" t="s">
        <v>1684</v>
      </c>
      <c r="H503" s="11" t="s">
        <v>281</v>
      </c>
      <c r="I503" s="11" t="s">
        <v>1397</v>
      </c>
      <c r="J503" s="11" t="s">
        <v>1406</v>
      </c>
      <c r="K503" s="11">
        <v>315.93</v>
      </c>
      <c r="L503" s="11" t="s">
        <v>67</v>
      </c>
      <c r="M503" s="11" t="s">
        <v>68</v>
      </c>
      <c r="N503" s="11" t="s">
        <v>69</v>
      </c>
      <c r="O503" s="12">
        <v>43404.408356481479</v>
      </c>
      <c r="P503" s="12">
        <v>45596.408356481479</v>
      </c>
      <c r="Q503" s="11" t="s">
        <v>70</v>
      </c>
      <c r="R503" s="12">
        <v>45596</v>
      </c>
      <c r="S503" s="11" t="s">
        <v>71</v>
      </c>
      <c r="T503" s="11" t="s">
        <v>104</v>
      </c>
      <c r="U503" s="11" t="s">
        <v>73</v>
      </c>
      <c r="V503" s="11" t="s">
        <v>73</v>
      </c>
      <c r="W503" s="11" t="s">
        <v>74</v>
      </c>
      <c r="X503" s="11" t="s">
        <v>106</v>
      </c>
      <c r="Y503" s="11" t="s">
        <v>1421</v>
      </c>
      <c r="Z503" s="11" t="s">
        <v>1677</v>
      </c>
      <c r="AA503" s="11" t="s">
        <v>1685</v>
      </c>
      <c r="AB503" s="12"/>
      <c r="AC503" s="12"/>
      <c r="AD503" s="11"/>
      <c r="AE503" s="11" t="s">
        <v>78</v>
      </c>
      <c r="AF503" s="11" t="s">
        <v>78</v>
      </c>
      <c r="AG503" s="12"/>
      <c r="AH503" s="11" t="s">
        <v>78</v>
      </c>
      <c r="AI503" s="11" t="s">
        <v>78</v>
      </c>
      <c r="AJ503" s="11" t="b">
        <v>0</v>
      </c>
      <c r="AK503" s="11" t="s">
        <v>1686</v>
      </c>
      <c r="AL503" s="11" t="b">
        <v>0</v>
      </c>
      <c r="AM503" s="11" t="b">
        <v>0</v>
      </c>
      <c r="AN503" s="11" t="b">
        <v>0</v>
      </c>
      <c r="AO503" s="11" t="b">
        <v>0</v>
      </c>
      <c r="AP503" s="11" t="b">
        <v>0</v>
      </c>
      <c r="AQ503" s="11" t="s">
        <v>84</v>
      </c>
      <c r="AR503" s="11" t="b">
        <v>0</v>
      </c>
      <c r="AS503" s="11" t="s">
        <v>317</v>
      </c>
      <c r="AT503" s="11" t="s">
        <v>78</v>
      </c>
      <c r="AU503" s="11" t="s">
        <v>78</v>
      </c>
      <c r="AV503" s="12">
        <v>43399</v>
      </c>
      <c r="AW503" s="11" t="s">
        <v>85</v>
      </c>
      <c r="AX503" s="11" t="s">
        <v>86</v>
      </c>
      <c r="AY503" s="11" t="s">
        <v>87</v>
      </c>
      <c r="AZ503" s="11" t="b">
        <v>0</v>
      </c>
      <c r="BA503" s="11">
        <v>2</v>
      </c>
      <c r="BB503" s="11">
        <v>2</v>
      </c>
      <c r="BC503" s="28">
        <v>1264.82</v>
      </c>
      <c r="BD503" s="11">
        <v>0</v>
      </c>
      <c r="BE503" s="28"/>
      <c r="BF503" s="54">
        <v>0</v>
      </c>
      <c r="BG503" s="28">
        <v>0</v>
      </c>
      <c r="BH503" s="28">
        <v>315.93</v>
      </c>
      <c r="BI503" s="28">
        <v>315.93</v>
      </c>
      <c r="BJ503" s="28">
        <v>364.02</v>
      </c>
      <c r="BK503" s="30">
        <f t="shared" si="21"/>
        <v>0</v>
      </c>
      <c r="BL503" s="62">
        <f t="shared" si="22"/>
        <v>0</v>
      </c>
      <c r="BM503" s="28">
        <v>86.88</v>
      </c>
      <c r="BN503" s="13">
        <v>0</v>
      </c>
      <c r="BO503" s="11" t="s">
        <v>5839</v>
      </c>
      <c r="BP503" s="11" t="s">
        <v>5840</v>
      </c>
      <c r="BQ503" s="11" t="s">
        <v>4101</v>
      </c>
      <c r="BR503" s="11" t="s">
        <v>504</v>
      </c>
      <c r="BS503" s="11" t="s">
        <v>4177</v>
      </c>
      <c r="BT503" s="11" t="s">
        <v>5841</v>
      </c>
      <c r="BU503" s="11" t="s">
        <v>5842</v>
      </c>
      <c r="BV503" s="11" t="s">
        <v>5843</v>
      </c>
      <c r="BW503" s="11" t="s">
        <v>5838</v>
      </c>
      <c r="BX503" s="11" t="s">
        <v>4138</v>
      </c>
      <c r="BY503" s="11">
        <v>0</v>
      </c>
      <c r="BZ503" s="11">
        <v>0</v>
      </c>
      <c r="CA503" s="11">
        <v>0</v>
      </c>
      <c r="CB503" s="11">
        <v>0</v>
      </c>
      <c r="CC503" s="11">
        <v>0</v>
      </c>
      <c r="CD503" s="13">
        <v>0</v>
      </c>
    </row>
    <row r="504" spans="1:82" hidden="1" x14ac:dyDescent="0.25">
      <c r="A504" s="72" t="s">
        <v>1691</v>
      </c>
      <c r="B504" s="11" t="s">
        <v>1395</v>
      </c>
      <c r="C504" s="11" t="s">
        <v>1396</v>
      </c>
      <c r="D504" s="11" t="s">
        <v>1692</v>
      </c>
      <c r="E504" s="11" t="s">
        <v>1692</v>
      </c>
      <c r="F504" s="11" t="s">
        <v>64</v>
      </c>
      <c r="G504" s="11" t="s">
        <v>1692</v>
      </c>
      <c r="H504" s="11" t="s">
        <v>281</v>
      </c>
      <c r="I504" s="11" t="s">
        <v>1397</v>
      </c>
      <c r="J504" s="11" t="s">
        <v>1406</v>
      </c>
      <c r="K504" s="11">
        <v>292.82</v>
      </c>
      <c r="L504" s="11" t="s">
        <v>67</v>
      </c>
      <c r="M504" s="11" t="s">
        <v>68</v>
      </c>
      <c r="N504" s="11" t="s">
        <v>69</v>
      </c>
      <c r="O504" s="12">
        <v>43398.406157407408</v>
      </c>
      <c r="P504" s="12">
        <v>45590.406157407408</v>
      </c>
      <c r="Q504" s="11" t="s">
        <v>70</v>
      </c>
      <c r="R504" s="12">
        <v>45590</v>
      </c>
      <c r="S504" s="11" t="s">
        <v>71</v>
      </c>
      <c r="T504" s="11" t="s">
        <v>104</v>
      </c>
      <c r="U504" s="11" t="s">
        <v>73</v>
      </c>
      <c r="V504" s="11" t="s">
        <v>73</v>
      </c>
      <c r="W504" s="11" t="s">
        <v>105</v>
      </c>
      <c r="X504" s="11" t="s">
        <v>106</v>
      </c>
      <c r="Y504" s="11" t="s">
        <v>1421</v>
      </c>
      <c r="Z504" s="11" t="s">
        <v>1677</v>
      </c>
      <c r="AA504" s="11" t="s">
        <v>1693</v>
      </c>
      <c r="AB504" s="12"/>
      <c r="AC504" s="12"/>
      <c r="AD504" s="11"/>
      <c r="AE504" s="11" t="s">
        <v>78</v>
      </c>
      <c r="AF504" s="11" t="s">
        <v>78</v>
      </c>
      <c r="AG504" s="12"/>
      <c r="AH504" s="11" t="s">
        <v>78</v>
      </c>
      <c r="AI504" s="11" t="s">
        <v>78</v>
      </c>
      <c r="AJ504" s="11" t="b">
        <v>0</v>
      </c>
      <c r="AK504" s="11" t="s">
        <v>1694</v>
      </c>
      <c r="AL504" s="11" t="b">
        <v>0</v>
      </c>
      <c r="AM504" s="11" t="b">
        <v>0</v>
      </c>
      <c r="AN504" s="11" t="b">
        <v>0</v>
      </c>
      <c r="AO504" s="11" t="b">
        <v>0</v>
      </c>
      <c r="AP504" s="11" t="b">
        <v>0</v>
      </c>
      <c r="AQ504" s="11" t="s">
        <v>84</v>
      </c>
      <c r="AR504" s="11" t="b">
        <v>0</v>
      </c>
      <c r="AS504" s="11" t="s">
        <v>317</v>
      </c>
      <c r="AT504" s="11" t="s">
        <v>78</v>
      </c>
      <c r="AU504" s="11" t="s">
        <v>78</v>
      </c>
      <c r="AV504" s="12">
        <v>43399</v>
      </c>
      <c r="AW504" s="11" t="s">
        <v>85</v>
      </c>
      <c r="AX504" s="11" t="s">
        <v>86</v>
      </c>
      <c r="AY504" s="11" t="s">
        <v>87</v>
      </c>
      <c r="AZ504" s="11" t="b">
        <v>0</v>
      </c>
      <c r="BA504" s="11">
        <v>1</v>
      </c>
      <c r="BB504" s="11">
        <v>1</v>
      </c>
      <c r="BC504" s="28">
        <v>499.75</v>
      </c>
      <c r="BD504" s="11">
        <v>0</v>
      </c>
      <c r="BE504" s="28"/>
      <c r="BF504" s="54">
        <v>0</v>
      </c>
      <c r="BG504" s="28">
        <v>0</v>
      </c>
      <c r="BH504" s="28">
        <v>292.82</v>
      </c>
      <c r="BI504" s="28">
        <v>292.82</v>
      </c>
      <c r="BJ504" s="28">
        <v>338.4</v>
      </c>
      <c r="BK504" s="30">
        <f t="shared" si="21"/>
        <v>0</v>
      </c>
      <c r="BL504" s="62">
        <f t="shared" si="22"/>
        <v>0</v>
      </c>
      <c r="BM504" s="28">
        <v>80.52</v>
      </c>
      <c r="BN504" s="13">
        <v>0</v>
      </c>
      <c r="BO504" s="11" t="s">
        <v>5846</v>
      </c>
      <c r="BP504" s="11" t="s">
        <v>5847</v>
      </c>
      <c r="BQ504" s="11" t="s">
        <v>4101</v>
      </c>
      <c r="BR504" s="11" t="s">
        <v>504</v>
      </c>
      <c r="BS504" s="11" t="s">
        <v>4177</v>
      </c>
      <c r="BT504" s="11" t="s">
        <v>4110</v>
      </c>
      <c r="BU504" s="11" t="s">
        <v>5848</v>
      </c>
      <c r="BV504" s="11" t="s">
        <v>5849</v>
      </c>
      <c r="BW504" s="11" t="s">
        <v>5838</v>
      </c>
      <c r="BX504" s="11" t="s">
        <v>4138</v>
      </c>
      <c r="BY504" s="11">
        <v>0</v>
      </c>
      <c r="BZ504" s="11">
        <v>0</v>
      </c>
      <c r="CA504" s="11">
        <v>0</v>
      </c>
      <c r="CB504" s="11">
        <v>0</v>
      </c>
      <c r="CC504" s="11">
        <v>0</v>
      </c>
      <c r="CD504" s="13">
        <v>0</v>
      </c>
    </row>
    <row r="505" spans="1:82" hidden="1" x14ac:dyDescent="0.25">
      <c r="A505" s="73" t="s">
        <v>329</v>
      </c>
      <c r="B505" s="7" t="s">
        <v>61</v>
      </c>
      <c r="C505" s="7" t="s">
        <v>62</v>
      </c>
      <c r="D505" s="7" t="s">
        <v>330</v>
      </c>
      <c r="E505" s="7" t="s">
        <v>330</v>
      </c>
      <c r="F505" s="7" t="s">
        <v>64</v>
      </c>
      <c r="G505" s="7" t="s">
        <v>330</v>
      </c>
      <c r="H505" s="7" t="s">
        <v>65</v>
      </c>
      <c r="I505" s="7" t="s">
        <v>66</v>
      </c>
      <c r="J505" s="7"/>
      <c r="K505" s="7">
        <v>631.84</v>
      </c>
      <c r="L505" s="7" t="s">
        <v>67</v>
      </c>
      <c r="M505" s="7" t="s">
        <v>68</v>
      </c>
      <c r="N505" s="7" t="s">
        <v>69</v>
      </c>
      <c r="O505" s="8">
        <v>42586.461782407408</v>
      </c>
      <c r="P505" s="8">
        <v>45508.461782407408</v>
      </c>
      <c r="Q505" s="7" t="s">
        <v>70</v>
      </c>
      <c r="R505" s="8">
        <v>45508</v>
      </c>
      <c r="S505" s="7" t="s">
        <v>71</v>
      </c>
      <c r="T505" s="7" t="s">
        <v>104</v>
      </c>
      <c r="U505" s="7" t="s">
        <v>73</v>
      </c>
      <c r="V505" s="7" t="s">
        <v>73</v>
      </c>
      <c r="W505" s="7" t="s">
        <v>74</v>
      </c>
      <c r="X505" s="7" t="s">
        <v>75</v>
      </c>
      <c r="Y505" s="7" t="s">
        <v>122</v>
      </c>
      <c r="Z505" s="7" t="s">
        <v>331</v>
      </c>
      <c r="AA505" s="7" t="s">
        <v>78</v>
      </c>
      <c r="AB505" s="8"/>
      <c r="AC505" s="8"/>
      <c r="AD505" s="7"/>
      <c r="AE505" s="7" t="s">
        <v>78</v>
      </c>
      <c r="AF505" s="7" t="s">
        <v>78</v>
      </c>
      <c r="AG505" s="8"/>
      <c r="AH505" s="7" t="s">
        <v>332</v>
      </c>
      <c r="AI505" s="7" t="s">
        <v>78</v>
      </c>
      <c r="AJ505" s="7" t="b">
        <v>0</v>
      </c>
      <c r="AK505" s="7" t="s">
        <v>333</v>
      </c>
      <c r="AL505" s="7" t="b">
        <v>0</v>
      </c>
      <c r="AM505" s="7" t="b">
        <v>0</v>
      </c>
      <c r="AN505" s="7" t="b">
        <v>0</v>
      </c>
      <c r="AO505" s="7" t="b">
        <v>0</v>
      </c>
      <c r="AP505" s="7" t="b">
        <v>0</v>
      </c>
      <c r="AQ505" s="7" t="s">
        <v>84</v>
      </c>
      <c r="AR505" s="7" t="b">
        <v>0</v>
      </c>
      <c r="AS505" s="7" t="s">
        <v>78</v>
      </c>
      <c r="AT505" s="7" t="s">
        <v>78</v>
      </c>
      <c r="AU505" s="7" t="s">
        <v>78</v>
      </c>
      <c r="AV505" s="8">
        <v>42593</v>
      </c>
      <c r="AW505" s="7" t="s">
        <v>85</v>
      </c>
      <c r="AX505" s="7" t="s">
        <v>86</v>
      </c>
      <c r="AY505" s="7" t="s">
        <v>87</v>
      </c>
      <c r="AZ505" s="7" t="b">
        <v>0</v>
      </c>
      <c r="BA505" s="7">
        <v>4</v>
      </c>
      <c r="BB505" s="7">
        <v>4</v>
      </c>
      <c r="BC505" s="33">
        <v>2445.58</v>
      </c>
      <c r="BD505" s="7">
        <v>0</v>
      </c>
      <c r="BE505" s="33"/>
      <c r="BF505" s="55">
        <v>0</v>
      </c>
      <c r="BG505" s="33">
        <v>0</v>
      </c>
      <c r="BH505" s="33">
        <v>631.84</v>
      </c>
      <c r="BI505" s="33">
        <v>631.84</v>
      </c>
      <c r="BJ505" s="33">
        <v>703.93</v>
      </c>
      <c r="BK505" s="30">
        <f t="shared" si="21"/>
        <v>0</v>
      </c>
      <c r="BL505" s="62">
        <f t="shared" si="22"/>
        <v>0</v>
      </c>
      <c r="BM505" s="33">
        <v>86.81</v>
      </c>
      <c r="BN505" s="9">
        <v>0</v>
      </c>
      <c r="BO505" s="11" t="s">
        <v>5392</v>
      </c>
      <c r="BP505" s="11" t="s">
        <v>5393</v>
      </c>
      <c r="BQ505" s="11" t="s">
        <v>4101</v>
      </c>
      <c r="BR505" s="11" t="s">
        <v>504</v>
      </c>
      <c r="BS505" s="11" t="s">
        <v>4133</v>
      </c>
      <c r="BT505" s="11" t="s">
        <v>5394</v>
      </c>
      <c r="BU505" s="11" t="s">
        <v>5395</v>
      </c>
      <c r="BV505" s="11" t="s">
        <v>5396</v>
      </c>
      <c r="BW505" s="11" t="s">
        <v>5397</v>
      </c>
      <c r="BX505" s="11" t="s">
        <v>4138</v>
      </c>
      <c r="BY505" s="11">
        <v>0</v>
      </c>
      <c r="BZ505" s="11">
        <v>0</v>
      </c>
      <c r="CA505" s="11">
        <v>0</v>
      </c>
      <c r="CB505" s="11">
        <v>0</v>
      </c>
      <c r="CC505" s="11">
        <v>0</v>
      </c>
      <c r="CD505" s="13">
        <v>0</v>
      </c>
    </row>
    <row r="506" spans="1:82" hidden="1" x14ac:dyDescent="0.25">
      <c r="A506" s="73" t="s">
        <v>3297</v>
      </c>
      <c r="B506" s="7" t="s">
        <v>2271</v>
      </c>
      <c r="C506" s="7" t="s">
        <v>2272</v>
      </c>
      <c r="D506" s="7" t="s">
        <v>3298</v>
      </c>
      <c r="E506" s="7" t="s">
        <v>3298</v>
      </c>
      <c r="F506" s="7" t="s">
        <v>64</v>
      </c>
      <c r="G506" s="7" t="s">
        <v>3298</v>
      </c>
      <c r="H506" s="7" t="s">
        <v>2330</v>
      </c>
      <c r="I506" s="7" t="s">
        <v>2274</v>
      </c>
      <c r="J506" s="7" t="s">
        <v>3286</v>
      </c>
      <c r="K506" s="7">
        <v>181</v>
      </c>
      <c r="L506" s="7" t="s">
        <v>67</v>
      </c>
      <c r="M506" s="7" t="s">
        <v>68</v>
      </c>
      <c r="N506" s="7" t="s">
        <v>69</v>
      </c>
      <c r="O506" s="8">
        <v>41595.519745370373</v>
      </c>
      <c r="P506" s="8">
        <v>45247.519745370373</v>
      </c>
      <c r="Q506" s="7" t="s">
        <v>70</v>
      </c>
      <c r="R506" s="8">
        <v>45247</v>
      </c>
      <c r="S506" s="7" t="s">
        <v>71</v>
      </c>
      <c r="T506" s="7" t="s">
        <v>1223</v>
      </c>
      <c r="U506" s="7" t="s">
        <v>73</v>
      </c>
      <c r="V506" s="7" t="s">
        <v>73</v>
      </c>
      <c r="W506" s="7" t="s">
        <v>74</v>
      </c>
      <c r="X506" s="7" t="s">
        <v>106</v>
      </c>
      <c r="Y506" s="7" t="s">
        <v>2276</v>
      </c>
      <c r="Z506" s="7" t="s">
        <v>3299</v>
      </c>
      <c r="AA506" s="7" t="s">
        <v>78</v>
      </c>
      <c r="AB506" s="8"/>
      <c r="AC506" s="8"/>
      <c r="AD506" s="7"/>
      <c r="AE506" s="7" t="s">
        <v>78</v>
      </c>
      <c r="AF506" s="7" t="s">
        <v>78</v>
      </c>
      <c r="AG506" s="8"/>
      <c r="AH506" s="7" t="s">
        <v>3300</v>
      </c>
      <c r="AI506" s="7" t="s">
        <v>78</v>
      </c>
      <c r="AJ506" s="7" t="b">
        <v>0</v>
      </c>
      <c r="AK506" s="7" t="s">
        <v>3301</v>
      </c>
      <c r="AL506" s="7" t="b">
        <v>0</v>
      </c>
      <c r="AM506" s="7" t="b">
        <v>0</v>
      </c>
      <c r="AN506" s="7" t="b">
        <v>0</v>
      </c>
      <c r="AO506" s="7" t="b">
        <v>0</v>
      </c>
      <c r="AP506" s="7" t="b">
        <v>0</v>
      </c>
      <c r="AQ506" s="7" t="s">
        <v>84</v>
      </c>
      <c r="AR506" s="7" t="b">
        <v>0</v>
      </c>
      <c r="AS506" s="7" t="s">
        <v>3296</v>
      </c>
      <c r="AT506" s="7" t="s">
        <v>78</v>
      </c>
      <c r="AU506" s="7" t="s">
        <v>78</v>
      </c>
      <c r="AV506" s="8">
        <v>41600</v>
      </c>
      <c r="AW506" s="7" t="s">
        <v>85</v>
      </c>
      <c r="AX506" s="7" t="s">
        <v>86</v>
      </c>
      <c r="AY506" s="7" t="s">
        <v>87</v>
      </c>
      <c r="AZ506" s="7" t="b">
        <v>0</v>
      </c>
      <c r="BA506" s="7">
        <v>0</v>
      </c>
      <c r="BB506" s="7">
        <v>0</v>
      </c>
      <c r="BC506" s="33"/>
      <c r="BD506" s="7">
        <v>0</v>
      </c>
      <c r="BE506" s="33"/>
      <c r="BF506" s="55">
        <v>0</v>
      </c>
      <c r="BG506" s="33">
        <v>0</v>
      </c>
      <c r="BH506" s="33">
        <v>181</v>
      </c>
      <c r="BI506" s="33">
        <v>181.02</v>
      </c>
      <c r="BJ506" s="33">
        <v>200.59</v>
      </c>
      <c r="BK506" s="30">
        <f t="shared" si="21"/>
        <v>-2.0000000000010232E-2</v>
      </c>
      <c r="BL506" s="62">
        <f t="shared" si="22"/>
        <v>-1.104972375691173E-4</v>
      </c>
      <c r="BM506" s="33">
        <v>36.200000000000003</v>
      </c>
      <c r="BN506" s="9">
        <v>0</v>
      </c>
      <c r="BO506" s="11" t="s">
        <v>4736</v>
      </c>
      <c r="BP506" s="11" t="s">
        <v>4737</v>
      </c>
      <c r="BQ506" s="11" t="s">
        <v>4101</v>
      </c>
      <c r="BR506" s="11" t="s">
        <v>504</v>
      </c>
      <c r="BS506" s="11" t="s">
        <v>4324</v>
      </c>
      <c r="BT506" s="11" t="s">
        <v>4738</v>
      </c>
      <c r="BU506" s="11" t="s">
        <v>4739</v>
      </c>
      <c r="BV506" s="11" t="s">
        <v>4480</v>
      </c>
      <c r="BW506" s="11" t="s">
        <v>4740</v>
      </c>
      <c r="BX506" s="11" t="s">
        <v>4138</v>
      </c>
      <c r="BY506" s="11">
        <v>0</v>
      </c>
      <c r="BZ506" s="11">
        <v>0</v>
      </c>
      <c r="CA506" s="11">
        <v>0</v>
      </c>
      <c r="CB506" s="11">
        <v>0</v>
      </c>
      <c r="CC506" s="11">
        <v>0</v>
      </c>
      <c r="CD506" s="13">
        <v>0</v>
      </c>
    </row>
    <row r="507" spans="1:82" hidden="1" x14ac:dyDescent="0.25">
      <c r="A507" s="73" t="s">
        <v>2832</v>
      </c>
      <c r="B507" s="7" t="s">
        <v>1395</v>
      </c>
      <c r="C507" s="7" t="s">
        <v>1396</v>
      </c>
      <c r="D507" s="7" t="s">
        <v>1545</v>
      </c>
      <c r="E507" s="7" t="s">
        <v>1545</v>
      </c>
      <c r="F507" s="7" t="s">
        <v>64</v>
      </c>
      <c r="G507" s="7" t="s">
        <v>1545</v>
      </c>
      <c r="H507" s="7" t="s">
        <v>2330</v>
      </c>
      <c r="I507" s="7" t="s">
        <v>1397</v>
      </c>
      <c r="J507" s="7" t="s">
        <v>2691</v>
      </c>
      <c r="K507" s="7">
        <v>181.48</v>
      </c>
      <c r="L507" s="7" t="s">
        <v>67</v>
      </c>
      <c r="M507" s="7" t="s">
        <v>68</v>
      </c>
      <c r="N507" s="7" t="s">
        <v>69</v>
      </c>
      <c r="O507" s="8">
        <v>43156.535995370374</v>
      </c>
      <c r="P507" s="8">
        <v>45347.348356481481</v>
      </c>
      <c r="Q507" s="7" t="s">
        <v>70</v>
      </c>
      <c r="R507" s="8">
        <v>45347</v>
      </c>
      <c r="S507" s="7" t="s">
        <v>71</v>
      </c>
      <c r="T507" s="7" t="s">
        <v>104</v>
      </c>
      <c r="U507" s="7" t="s">
        <v>73</v>
      </c>
      <c r="V507" s="7" t="s">
        <v>73</v>
      </c>
      <c r="W507" s="7" t="s">
        <v>74</v>
      </c>
      <c r="X507" s="7" t="s">
        <v>106</v>
      </c>
      <c r="Y507" s="7" t="s">
        <v>1398</v>
      </c>
      <c r="Z507" s="7" t="s">
        <v>1964</v>
      </c>
      <c r="AA507" s="7" t="s">
        <v>2833</v>
      </c>
      <c r="AB507" s="8"/>
      <c r="AC507" s="8"/>
      <c r="AD507" s="7"/>
      <c r="AE507" s="7" t="s">
        <v>78</v>
      </c>
      <c r="AF507" s="7" t="s">
        <v>78</v>
      </c>
      <c r="AG507" s="8"/>
      <c r="AH507" s="7" t="s">
        <v>2834</v>
      </c>
      <c r="AI507" s="7" t="s">
        <v>78</v>
      </c>
      <c r="AJ507" s="7" t="b">
        <v>0</v>
      </c>
      <c r="AK507" s="7" t="s">
        <v>2835</v>
      </c>
      <c r="AL507" s="7" t="b">
        <v>0</v>
      </c>
      <c r="AM507" s="7" t="b">
        <v>0</v>
      </c>
      <c r="AN507" s="7" t="b">
        <v>0</v>
      </c>
      <c r="AO507" s="7" t="b">
        <v>0</v>
      </c>
      <c r="AP507" s="7" t="b">
        <v>0</v>
      </c>
      <c r="AQ507" s="7" t="s">
        <v>84</v>
      </c>
      <c r="AR507" s="7" t="b">
        <v>0</v>
      </c>
      <c r="AS507" s="7" t="s">
        <v>1700</v>
      </c>
      <c r="AT507" s="7" t="s">
        <v>78</v>
      </c>
      <c r="AU507" s="7" t="s">
        <v>78</v>
      </c>
      <c r="AV507" s="8">
        <v>43160</v>
      </c>
      <c r="AW507" s="7" t="s">
        <v>85</v>
      </c>
      <c r="AX507" s="7" t="s">
        <v>86</v>
      </c>
      <c r="AY507" s="7" t="s">
        <v>87</v>
      </c>
      <c r="AZ507" s="7" t="b">
        <v>0</v>
      </c>
      <c r="BA507" s="7">
        <v>0</v>
      </c>
      <c r="BB507" s="7">
        <v>0</v>
      </c>
      <c r="BC507" s="33"/>
      <c r="BD507" s="7">
        <v>0</v>
      </c>
      <c r="BE507" s="33"/>
      <c r="BF507" s="55">
        <v>0</v>
      </c>
      <c r="BG507" s="33">
        <v>0</v>
      </c>
      <c r="BH507" s="33">
        <v>181.48</v>
      </c>
      <c r="BI507" s="33">
        <v>181.48</v>
      </c>
      <c r="BJ507" s="33">
        <v>208.75</v>
      </c>
      <c r="BK507" s="30">
        <f t="shared" si="21"/>
        <v>0</v>
      </c>
      <c r="BL507" s="62">
        <f t="shared" si="22"/>
        <v>0</v>
      </c>
      <c r="BM507" s="33">
        <v>45.37</v>
      </c>
      <c r="BN507" s="9">
        <v>0</v>
      </c>
      <c r="BO507" s="11" t="s">
        <v>5661</v>
      </c>
      <c r="BP507" s="11" t="s">
        <v>5662</v>
      </c>
      <c r="BQ507" s="11" t="s">
        <v>4101</v>
      </c>
      <c r="BR507" s="11" t="s">
        <v>504</v>
      </c>
      <c r="BS507" s="11" t="s">
        <v>4324</v>
      </c>
      <c r="BT507" s="11" t="s">
        <v>5663</v>
      </c>
      <c r="BU507" s="11" t="s">
        <v>5664</v>
      </c>
      <c r="BV507" s="11" t="s">
        <v>5665</v>
      </c>
      <c r="BW507" s="11" t="s">
        <v>5666</v>
      </c>
      <c r="BX507" s="11" t="s">
        <v>4138</v>
      </c>
      <c r="BY507" s="11">
        <v>0</v>
      </c>
      <c r="BZ507" s="11">
        <v>0</v>
      </c>
      <c r="CA507" s="11">
        <v>0</v>
      </c>
      <c r="CB507" s="11">
        <v>0</v>
      </c>
      <c r="CC507" s="11">
        <v>0</v>
      </c>
      <c r="CD507" s="13">
        <v>0</v>
      </c>
    </row>
    <row r="508" spans="1:82" hidden="1" x14ac:dyDescent="0.25">
      <c r="A508" s="72" t="s">
        <v>3579</v>
      </c>
      <c r="B508" s="11" t="s">
        <v>225</v>
      </c>
      <c r="C508" s="11" t="s">
        <v>226</v>
      </c>
      <c r="D508" s="11" t="s">
        <v>3580</v>
      </c>
      <c r="E508" s="11" t="s">
        <v>3580</v>
      </c>
      <c r="F508" s="11" t="s">
        <v>168</v>
      </c>
      <c r="G508" s="11" t="s">
        <v>3580</v>
      </c>
      <c r="H508" s="11" t="s">
        <v>281</v>
      </c>
      <c r="I508" s="11" t="s">
        <v>66</v>
      </c>
      <c r="J508" s="11" t="s">
        <v>282</v>
      </c>
      <c r="K508" s="11">
        <v>556.20000000000005</v>
      </c>
      <c r="L508" s="11" t="s">
        <v>67</v>
      </c>
      <c r="M508" s="11" t="s">
        <v>3402</v>
      </c>
      <c r="N508" s="11" t="s">
        <v>3418</v>
      </c>
      <c r="O508" s="12">
        <v>43410.469513888886</v>
      </c>
      <c r="P508" s="12">
        <v>45465</v>
      </c>
      <c r="Q508" s="11" t="s">
        <v>70</v>
      </c>
      <c r="R508" s="12">
        <v>45465</v>
      </c>
      <c r="S508" s="11" t="s">
        <v>71</v>
      </c>
      <c r="T508" s="11" t="s">
        <v>104</v>
      </c>
      <c r="U508" s="11" t="s">
        <v>3387</v>
      </c>
      <c r="V508" s="11" t="s">
        <v>3387</v>
      </c>
      <c r="W508" s="11" t="s">
        <v>74</v>
      </c>
      <c r="X508" s="11" t="s">
        <v>75</v>
      </c>
      <c r="Y508" s="11" t="s">
        <v>122</v>
      </c>
      <c r="Z508" s="11" t="s">
        <v>3581</v>
      </c>
      <c r="AA508" s="11" t="s">
        <v>78</v>
      </c>
      <c r="AB508" s="12"/>
      <c r="AC508" s="12"/>
      <c r="AD508" s="11"/>
      <c r="AE508" s="11" t="s">
        <v>78</v>
      </c>
      <c r="AF508" s="11" t="s">
        <v>78</v>
      </c>
      <c r="AG508" s="12"/>
      <c r="AH508" s="11" t="s">
        <v>78</v>
      </c>
      <c r="AI508" s="11" t="s">
        <v>78</v>
      </c>
      <c r="AJ508" s="11" t="b">
        <v>0</v>
      </c>
      <c r="AK508" s="11" t="s">
        <v>4001</v>
      </c>
      <c r="AL508" s="11" t="b">
        <v>0</v>
      </c>
      <c r="AM508" s="11" t="b">
        <v>0</v>
      </c>
      <c r="AN508" s="11" t="b">
        <v>0</v>
      </c>
      <c r="AO508" s="11" t="b">
        <v>0</v>
      </c>
      <c r="AP508" s="11" t="b">
        <v>0</v>
      </c>
      <c r="AQ508" s="11" t="s">
        <v>84</v>
      </c>
      <c r="AR508" s="11" t="b">
        <v>0</v>
      </c>
      <c r="AS508" s="11" t="s">
        <v>317</v>
      </c>
      <c r="AT508" s="11" t="s">
        <v>78</v>
      </c>
      <c r="AU508" s="11" t="s">
        <v>78</v>
      </c>
      <c r="AV508" s="12">
        <v>43417</v>
      </c>
      <c r="AW508" s="11" t="s">
        <v>85</v>
      </c>
      <c r="AX508" s="11" t="s">
        <v>86</v>
      </c>
      <c r="AY508" s="11" t="s">
        <v>87</v>
      </c>
      <c r="AZ508" s="11" t="b">
        <v>0</v>
      </c>
      <c r="BA508" s="11">
        <v>2</v>
      </c>
      <c r="BB508" s="11">
        <v>2</v>
      </c>
      <c r="BC508" s="28">
        <v>765</v>
      </c>
      <c r="BD508" s="11">
        <v>0</v>
      </c>
      <c r="BE508" s="28"/>
      <c r="BF508" s="54">
        <v>0</v>
      </c>
      <c r="BG508" s="28">
        <v>0</v>
      </c>
      <c r="BH508" s="28">
        <v>556.20000000000005</v>
      </c>
      <c r="BI508" s="28">
        <v>556.20000000000005</v>
      </c>
      <c r="BJ508" s="28">
        <v>607.66</v>
      </c>
      <c r="BK508" s="30">
        <f t="shared" si="21"/>
        <v>0</v>
      </c>
      <c r="BL508" s="62">
        <f t="shared" si="22"/>
        <v>0</v>
      </c>
      <c r="BM508" s="28">
        <v>80.64</v>
      </c>
      <c r="BN508" s="13">
        <v>0</v>
      </c>
      <c r="BO508" s="11" t="s">
        <v>5870</v>
      </c>
      <c r="BP508" s="11" t="s">
        <v>5871</v>
      </c>
      <c r="BQ508" s="11" t="s">
        <v>4579</v>
      </c>
      <c r="BR508" s="11" t="s">
        <v>5106</v>
      </c>
      <c r="BS508" s="11" t="s">
        <v>5107</v>
      </c>
      <c r="BT508" s="11" t="s">
        <v>5872</v>
      </c>
      <c r="BU508" s="11" t="s">
        <v>78</v>
      </c>
      <c r="BV508" s="11" t="s">
        <v>5873</v>
      </c>
      <c r="BW508" s="11" t="s">
        <v>5874</v>
      </c>
      <c r="BX508" s="11" t="s">
        <v>4181</v>
      </c>
      <c r="BY508" s="11">
        <v>0</v>
      </c>
      <c r="BZ508" s="11">
        <v>0</v>
      </c>
      <c r="CA508" s="11">
        <v>0</v>
      </c>
      <c r="CB508" s="11">
        <v>0</v>
      </c>
      <c r="CC508" s="11">
        <v>0</v>
      </c>
      <c r="CD508" s="13">
        <v>0</v>
      </c>
    </row>
    <row r="509" spans="1:82" hidden="1" x14ac:dyDescent="0.25">
      <c r="A509" s="72" t="s">
        <v>2043</v>
      </c>
      <c r="B509" s="11"/>
      <c r="C509" s="11"/>
      <c r="D509" s="11" t="s">
        <v>2044</v>
      </c>
      <c r="E509" s="11" t="s">
        <v>2044</v>
      </c>
      <c r="F509" s="11" t="s">
        <v>64</v>
      </c>
      <c r="G509" s="11" t="s">
        <v>2044</v>
      </c>
      <c r="H509" s="11" t="s">
        <v>281</v>
      </c>
      <c r="I509" s="11" t="s">
        <v>2037</v>
      </c>
      <c r="J509" s="11" t="s">
        <v>2045</v>
      </c>
      <c r="K509" s="11">
        <v>186.16</v>
      </c>
      <c r="L509" s="11" t="s">
        <v>67</v>
      </c>
      <c r="M509" s="11" t="s">
        <v>68</v>
      </c>
      <c r="N509" s="11" t="s">
        <v>69</v>
      </c>
      <c r="O509" s="12">
        <v>43719.76834490741</v>
      </c>
      <c r="P509" s="12">
        <v>45361.76834490741</v>
      </c>
      <c r="Q509" s="11" t="s">
        <v>70</v>
      </c>
      <c r="R509" s="12">
        <v>45361</v>
      </c>
      <c r="S509" s="11" t="s">
        <v>71</v>
      </c>
      <c r="T509" s="11" t="s">
        <v>104</v>
      </c>
      <c r="U509" s="11" t="s">
        <v>73</v>
      </c>
      <c r="V509" s="11" t="s">
        <v>73</v>
      </c>
      <c r="W509" s="11" t="s">
        <v>1456</v>
      </c>
      <c r="X509" s="11" t="s">
        <v>250</v>
      </c>
      <c r="Y509" s="11" t="s">
        <v>2046</v>
      </c>
      <c r="Z509" s="11" t="s">
        <v>2047</v>
      </c>
      <c r="AA509" s="11" t="s">
        <v>78</v>
      </c>
      <c r="AB509" s="12"/>
      <c r="AC509" s="12"/>
      <c r="AD509" s="11"/>
      <c r="AE509" s="11" t="s">
        <v>78</v>
      </c>
      <c r="AF509" s="11" t="s">
        <v>78</v>
      </c>
      <c r="AG509" s="12"/>
      <c r="AH509" s="11" t="s">
        <v>2048</v>
      </c>
      <c r="AI509" s="11" t="s">
        <v>78</v>
      </c>
      <c r="AJ509" s="11" t="b">
        <v>0</v>
      </c>
      <c r="AK509" s="11" t="s">
        <v>2049</v>
      </c>
      <c r="AL509" s="11" t="b">
        <v>0</v>
      </c>
      <c r="AM509" s="11" t="b">
        <v>0</v>
      </c>
      <c r="AN509" s="11" t="b">
        <v>0</v>
      </c>
      <c r="AO509" s="11" t="b">
        <v>0</v>
      </c>
      <c r="AP509" s="11" t="b">
        <v>0</v>
      </c>
      <c r="AQ509" s="11" t="s">
        <v>84</v>
      </c>
      <c r="AR509" s="11" t="b">
        <v>0</v>
      </c>
      <c r="AS509" s="11" t="s">
        <v>734</v>
      </c>
      <c r="AT509" s="11" t="s">
        <v>78</v>
      </c>
      <c r="AU509" s="11" t="s">
        <v>78</v>
      </c>
      <c r="AV509" s="12">
        <v>43733</v>
      </c>
      <c r="AW509" s="11" t="s">
        <v>85</v>
      </c>
      <c r="AX509" s="11" t="s">
        <v>86</v>
      </c>
      <c r="AY509" s="11" t="s">
        <v>87</v>
      </c>
      <c r="AZ509" s="11" t="b">
        <v>0</v>
      </c>
      <c r="BA509" s="11">
        <v>2</v>
      </c>
      <c r="BB509" s="11">
        <v>2</v>
      </c>
      <c r="BC509" s="28">
        <v>135.65</v>
      </c>
      <c r="BD509" s="11">
        <v>0</v>
      </c>
      <c r="BE509" s="28"/>
      <c r="BF509" s="54">
        <v>0</v>
      </c>
      <c r="BG509" s="28">
        <v>0</v>
      </c>
      <c r="BH509" s="28">
        <v>186.16</v>
      </c>
      <c r="BI509" s="28">
        <v>186.16</v>
      </c>
      <c r="BJ509" s="28">
        <v>219.17</v>
      </c>
      <c r="BK509" s="30">
        <f t="shared" si="21"/>
        <v>0</v>
      </c>
      <c r="BL509" s="62">
        <f t="shared" si="22"/>
        <v>0</v>
      </c>
      <c r="BM509" s="28">
        <v>41.87</v>
      </c>
      <c r="BN509" s="13">
        <v>0</v>
      </c>
      <c r="BO509" s="7" t="s">
        <v>6098</v>
      </c>
      <c r="BP509" s="7" t="s">
        <v>6099</v>
      </c>
      <c r="BQ509" s="7" t="s">
        <v>4438</v>
      </c>
      <c r="BR509" s="7" t="s">
        <v>4439</v>
      </c>
      <c r="BS509" s="7" t="s">
        <v>4440</v>
      </c>
      <c r="BT509" s="7" t="s">
        <v>6100</v>
      </c>
      <c r="BU509" s="7" t="s">
        <v>4793</v>
      </c>
      <c r="BV509" s="7" t="s">
        <v>6101</v>
      </c>
      <c r="BW509" s="7" t="s">
        <v>6102</v>
      </c>
      <c r="BX509" s="7" t="s">
        <v>4181</v>
      </c>
      <c r="BY509" s="7">
        <v>0</v>
      </c>
      <c r="BZ509" s="7">
        <v>0</v>
      </c>
      <c r="CA509" s="7">
        <v>0</v>
      </c>
      <c r="CB509" s="7">
        <v>0</v>
      </c>
      <c r="CC509" s="7">
        <v>0</v>
      </c>
      <c r="CD509" s="9">
        <v>0</v>
      </c>
    </row>
    <row r="510" spans="1:82" hidden="1" x14ac:dyDescent="0.25">
      <c r="A510" s="72" t="s">
        <v>2132</v>
      </c>
      <c r="B510" s="11" t="s">
        <v>259</v>
      </c>
      <c r="C510" s="11" t="s">
        <v>260</v>
      </c>
      <c r="D510" s="11" t="s">
        <v>2133</v>
      </c>
      <c r="E510" s="11" t="s">
        <v>2134</v>
      </c>
      <c r="F510" s="11" t="s">
        <v>1552</v>
      </c>
      <c r="G510" s="11"/>
      <c r="H510" s="11" t="s">
        <v>281</v>
      </c>
      <c r="I510" s="11" t="s">
        <v>262</v>
      </c>
      <c r="J510" s="11" t="s">
        <v>2091</v>
      </c>
      <c r="K510" s="11">
        <v>240.59</v>
      </c>
      <c r="L510" s="11" t="s">
        <v>67</v>
      </c>
      <c r="M510" s="11" t="s">
        <v>68</v>
      </c>
      <c r="N510" s="11" t="s">
        <v>160</v>
      </c>
      <c r="O510" s="12">
        <v>44870</v>
      </c>
      <c r="P510" s="12">
        <v>45235.378240740742</v>
      </c>
      <c r="Q510" s="11" t="s">
        <v>70</v>
      </c>
      <c r="R510" s="12">
        <v>45235</v>
      </c>
      <c r="S510" s="11" t="s">
        <v>71</v>
      </c>
      <c r="T510" s="11" t="s">
        <v>104</v>
      </c>
      <c r="U510" s="11" t="s">
        <v>73</v>
      </c>
      <c r="V510" s="11" t="s">
        <v>73</v>
      </c>
      <c r="W510" s="11" t="s">
        <v>105</v>
      </c>
      <c r="X510" s="11" t="s">
        <v>264</v>
      </c>
      <c r="Y510" s="11" t="s">
        <v>2135</v>
      </c>
      <c r="Z510" s="11" t="s">
        <v>2136</v>
      </c>
      <c r="AA510" s="11" t="s">
        <v>2137</v>
      </c>
      <c r="AB510" s="12"/>
      <c r="AC510" s="12"/>
      <c r="AD510" s="11"/>
      <c r="AE510" s="11" t="s">
        <v>78</v>
      </c>
      <c r="AF510" s="11" t="s">
        <v>78</v>
      </c>
      <c r="AG510" s="12"/>
      <c r="AH510" s="11" t="s">
        <v>2138</v>
      </c>
      <c r="AI510" s="11" t="s">
        <v>78</v>
      </c>
      <c r="AJ510" s="11" t="b">
        <v>0</v>
      </c>
      <c r="AK510" s="11" t="s">
        <v>2139</v>
      </c>
      <c r="AL510" s="11" t="b">
        <v>1</v>
      </c>
      <c r="AM510" s="11" t="b">
        <v>0</v>
      </c>
      <c r="AN510" s="11" t="b">
        <v>0</v>
      </c>
      <c r="AO510" s="11" t="b">
        <v>0</v>
      </c>
      <c r="AP510" s="11" t="b">
        <v>0</v>
      </c>
      <c r="AQ510" s="11" t="s">
        <v>84</v>
      </c>
      <c r="AR510" s="11" t="b">
        <v>0</v>
      </c>
      <c r="AS510" s="11" t="s">
        <v>2071</v>
      </c>
      <c r="AT510" s="11" t="s">
        <v>317</v>
      </c>
      <c r="AU510" s="11" t="s">
        <v>78</v>
      </c>
      <c r="AV510" s="12">
        <v>44894</v>
      </c>
      <c r="AW510" s="11" t="s">
        <v>85</v>
      </c>
      <c r="AX510" s="11" t="s">
        <v>86</v>
      </c>
      <c r="AY510" s="11" t="s">
        <v>87</v>
      </c>
      <c r="AZ510" s="11" t="b">
        <v>0</v>
      </c>
      <c r="BA510" s="11">
        <v>0</v>
      </c>
      <c r="BB510" s="11">
        <v>0</v>
      </c>
      <c r="BC510" s="28"/>
      <c r="BD510" s="11">
        <v>0</v>
      </c>
      <c r="BE510" s="28"/>
      <c r="BF510" s="54">
        <v>0</v>
      </c>
      <c r="BG510" s="28">
        <v>0</v>
      </c>
      <c r="BH510" s="28">
        <v>240.59</v>
      </c>
      <c r="BI510" s="28">
        <v>240.59</v>
      </c>
      <c r="BJ510" s="28">
        <v>268.77</v>
      </c>
      <c r="BK510" s="30">
        <f t="shared" si="21"/>
        <v>0</v>
      </c>
      <c r="BL510" s="62">
        <f t="shared" si="22"/>
        <v>0</v>
      </c>
      <c r="BM510" s="28">
        <v>67.37</v>
      </c>
      <c r="BN510" s="13">
        <v>0</v>
      </c>
      <c r="BO510" s="11" t="s">
        <v>6732</v>
      </c>
      <c r="BP510" s="11" t="s">
        <v>6733</v>
      </c>
      <c r="BQ510" s="11" t="s">
        <v>4101</v>
      </c>
      <c r="BR510" s="11" t="s">
        <v>6734</v>
      </c>
      <c r="BS510" s="11" t="s">
        <v>6735</v>
      </c>
      <c r="BT510" s="11" t="s">
        <v>6736</v>
      </c>
      <c r="BU510" s="11" t="s">
        <v>78</v>
      </c>
      <c r="BV510" s="11" t="s">
        <v>6737</v>
      </c>
      <c r="BW510" s="11" t="s">
        <v>6738</v>
      </c>
      <c r="BX510" s="11" t="s">
        <v>4130</v>
      </c>
      <c r="BY510" s="11">
        <v>0</v>
      </c>
      <c r="BZ510" s="11">
        <v>0</v>
      </c>
      <c r="CA510" s="11">
        <v>0</v>
      </c>
      <c r="CB510" s="11">
        <v>0</v>
      </c>
      <c r="CC510" s="11">
        <v>0</v>
      </c>
      <c r="CD510" s="13">
        <v>0</v>
      </c>
    </row>
    <row r="511" spans="1:82" hidden="1" x14ac:dyDescent="0.25">
      <c r="A511" s="73" t="s">
        <v>617</v>
      </c>
      <c r="B511" s="7" t="s">
        <v>61</v>
      </c>
      <c r="C511" s="7" t="s">
        <v>62</v>
      </c>
      <c r="D511" s="7" t="s">
        <v>618</v>
      </c>
      <c r="E511" s="7" t="s">
        <v>618</v>
      </c>
      <c r="F511" s="7" t="s">
        <v>64</v>
      </c>
      <c r="G511" s="7" t="s">
        <v>619</v>
      </c>
      <c r="H511" s="7" t="s">
        <v>296</v>
      </c>
      <c r="I511" s="7" t="s">
        <v>66</v>
      </c>
      <c r="J511" s="7" t="s">
        <v>347</v>
      </c>
      <c r="K511" s="7">
        <v>212.74</v>
      </c>
      <c r="L511" s="7" t="s">
        <v>67</v>
      </c>
      <c r="M511" s="7" t="s">
        <v>68</v>
      </c>
      <c r="N511" s="7" t="s">
        <v>69</v>
      </c>
      <c r="O511" s="8">
        <v>44103.403923611113</v>
      </c>
      <c r="P511" s="8">
        <v>45564.403923611113</v>
      </c>
      <c r="Q511" s="7" t="s">
        <v>70</v>
      </c>
      <c r="R511" s="8">
        <v>45564</v>
      </c>
      <c r="S511" s="7" t="s">
        <v>71</v>
      </c>
      <c r="T511" s="7" t="s">
        <v>104</v>
      </c>
      <c r="U511" s="7" t="s">
        <v>73</v>
      </c>
      <c r="V511" s="7" t="s">
        <v>73</v>
      </c>
      <c r="W511" s="7" t="s">
        <v>105</v>
      </c>
      <c r="X511" s="7" t="s">
        <v>75</v>
      </c>
      <c r="Y511" s="7" t="s">
        <v>76</v>
      </c>
      <c r="Z511" s="7" t="s">
        <v>620</v>
      </c>
      <c r="AA511" s="7" t="s">
        <v>78</v>
      </c>
      <c r="AB511" s="8"/>
      <c r="AC511" s="8"/>
      <c r="AD511" s="7"/>
      <c r="AE511" s="7" t="s">
        <v>78</v>
      </c>
      <c r="AF511" s="7" t="s">
        <v>78</v>
      </c>
      <c r="AG511" s="8"/>
      <c r="AH511" s="7" t="s">
        <v>78</v>
      </c>
      <c r="AI511" s="7" t="s">
        <v>78</v>
      </c>
      <c r="AJ511" s="7" t="b">
        <v>0</v>
      </c>
      <c r="AK511" s="7" t="s">
        <v>621</v>
      </c>
      <c r="AL511" s="7" t="b">
        <v>0</v>
      </c>
      <c r="AM511" s="7" t="b">
        <v>0</v>
      </c>
      <c r="AN511" s="7" t="b">
        <v>0</v>
      </c>
      <c r="AO511" s="7" t="b">
        <v>0</v>
      </c>
      <c r="AP511" s="7" t="b">
        <v>0</v>
      </c>
      <c r="AQ511" s="7" t="s">
        <v>84</v>
      </c>
      <c r="AR511" s="7" t="b">
        <v>0</v>
      </c>
      <c r="AS511" s="7" t="s">
        <v>622</v>
      </c>
      <c r="AT511" s="7" t="s">
        <v>78</v>
      </c>
      <c r="AU511" s="7" t="s">
        <v>78</v>
      </c>
      <c r="AV511" s="8">
        <v>44111</v>
      </c>
      <c r="AW511" s="7" t="s">
        <v>85</v>
      </c>
      <c r="AX511" s="7" t="s">
        <v>86</v>
      </c>
      <c r="AY511" s="7" t="s">
        <v>87</v>
      </c>
      <c r="AZ511" s="7" t="b">
        <v>0</v>
      </c>
      <c r="BA511" s="7">
        <v>0</v>
      </c>
      <c r="BB511" s="7">
        <v>0</v>
      </c>
      <c r="BC511" s="33"/>
      <c r="BD511" s="7">
        <v>0</v>
      </c>
      <c r="BE511" s="33"/>
      <c r="BF511" s="55">
        <v>0</v>
      </c>
      <c r="BG511" s="33">
        <v>0</v>
      </c>
      <c r="BH511" s="33">
        <v>212.74</v>
      </c>
      <c r="BI511" s="33">
        <v>212.74</v>
      </c>
      <c r="BJ511" s="33">
        <v>234.54</v>
      </c>
      <c r="BK511" s="30">
        <f t="shared" si="21"/>
        <v>0</v>
      </c>
      <c r="BL511" s="62">
        <f t="shared" si="22"/>
        <v>0</v>
      </c>
      <c r="BM511" s="33">
        <v>25.53</v>
      </c>
      <c r="BN511" s="9">
        <v>0</v>
      </c>
      <c r="BO511" s="7" t="s">
        <v>6309</v>
      </c>
      <c r="BP511" s="7" t="s">
        <v>6310</v>
      </c>
      <c r="BQ511" s="7" t="s">
        <v>4101</v>
      </c>
      <c r="BR511" s="7" t="s">
        <v>504</v>
      </c>
      <c r="BS511" s="7" t="s">
        <v>4203</v>
      </c>
      <c r="BT511" s="7" t="s">
        <v>4337</v>
      </c>
      <c r="BU511" s="7" t="s">
        <v>6311</v>
      </c>
      <c r="BV511" s="7" t="s">
        <v>6312</v>
      </c>
      <c r="BW511" s="7" t="s">
        <v>6313</v>
      </c>
      <c r="BX511" s="7" t="s">
        <v>4302</v>
      </c>
      <c r="BY511" s="7">
        <v>0</v>
      </c>
      <c r="BZ511" s="7">
        <v>0</v>
      </c>
      <c r="CA511" s="7">
        <v>0</v>
      </c>
      <c r="CB511" s="7">
        <v>0</v>
      </c>
      <c r="CC511" s="7">
        <v>0</v>
      </c>
      <c r="CD511" s="9">
        <v>0</v>
      </c>
    </row>
    <row r="512" spans="1:82" hidden="1" x14ac:dyDescent="0.25">
      <c r="A512" s="72" t="s">
        <v>961</v>
      </c>
      <c r="B512" s="11" t="s">
        <v>61</v>
      </c>
      <c r="C512" s="11" t="s">
        <v>62</v>
      </c>
      <c r="D512" s="11" t="s">
        <v>962</v>
      </c>
      <c r="E512" s="11" t="s">
        <v>962</v>
      </c>
      <c r="F512" s="11" t="s">
        <v>64</v>
      </c>
      <c r="G512" s="11" t="s">
        <v>962</v>
      </c>
      <c r="H512" s="11" t="s">
        <v>281</v>
      </c>
      <c r="I512" s="11" t="s">
        <v>66</v>
      </c>
      <c r="J512" s="11" t="s">
        <v>282</v>
      </c>
      <c r="K512" s="11">
        <v>279.08999999999997</v>
      </c>
      <c r="L512" s="11" t="s">
        <v>67</v>
      </c>
      <c r="M512" s="11" t="s">
        <v>68</v>
      </c>
      <c r="N512" s="11" t="s">
        <v>69</v>
      </c>
      <c r="O512" s="12">
        <v>45108.56753472222</v>
      </c>
      <c r="P512" s="12">
        <v>45474.356493055559</v>
      </c>
      <c r="Q512" s="11" t="s">
        <v>70</v>
      </c>
      <c r="R512" s="12">
        <v>45474</v>
      </c>
      <c r="S512" s="11" t="s">
        <v>71</v>
      </c>
      <c r="T512" s="11" t="s">
        <v>104</v>
      </c>
      <c r="U512" s="11" t="s">
        <v>73</v>
      </c>
      <c r="V512" s="11" t="s">
        <v>73</v>
      </c>
      <c r="W512" s="11" t="s">
        <v>105</v>
      </c>
      <c r="X512" s="11" t="s">
        <v>75</v>
      </c>
      <c r="Y512" s="11" t="s">
        <v>467</v>
      </c>
      <c r="Z512" s="11" t="s">
        <v>963</v>
      </c>
      <c r="AA512" s="11" t="s">
        <v>78</v>
      </c>
      <c r="AB512" s="12"/>
      <c r="AC512" s="12"/>
      <c r="AD512" s="11"/>
      <c r="AE512" s="11" t="s">
        <v>78</v>
      </c>
      <c r="AF512" s="11" t="s">
        <v>78</v>
      </c>
      <c r="AG512" s="12"/>
      <c r="AH512" s="11" t="s">
        <v>964</v>
      </c>
      <c r="AI512" s="11" t="s">
        <v>78</v>
      </c>
      <c r="AJ512" s="11" t="b">
        <v>0</v>
      </c>
      <c r="AK512" s="11" t="s">
        <v>965</v>
      </c>
      <c r="AL512" s="11" t="b">
        <v>0</v>
      </c>
      <c r="AM512" s="11" t="b">
        <v>0</v>
      </c>
      <c r="AN512" s="11" t="b">
        <v>0</v>
      </c>
      <c r="AO512" s="11" t="b">
        <v>0</v>
      </c>
      <c r="AP512" s="11" t="b">
        <v>0</v>
      </c>
      <c r="AQ512" s="11" t="s">
        <v>84</v>
      </c>
      <c r="AR512" s="11" t="b">
        <v>0</v>
      </c>
      <c r="AS512" s="11" t="s">
        <v>710</v>
      </c>
      <c r="AT512" s="11" t="s">
        <v>78</v>
      </c>
      <c r="AU512" s="11" t="s">
        <v>78</v>
      </c>
      <c r="AV512" s="12">
        <v>45089</v>
      </c>
      <c r="AW512" s="11" t="s">
        <v>85</v>
      </c>
      <c r="AX512" s="11" t="s">
        <v>86</v>
      </c>
      <c r="AY512" s="11" t="s">
        <v>87</v>
      </c>
      <c r="AZ512" s="11" t="b">
        <v>0</v>
      </c>
      <c r="BA512" s="11">
        <v>0</v>
      </c>
      <c r="BB512" s="11">
        <v>0</v>
      </c>
      <c r="BC512" s="28"/>
      <c r="BD512" s="11">
        <v>0</v>
      </c>
      <c r="BE512" s="28"/>
      <c r="BF512" s="54">
        <v>0</v>
      </c>
      <c r="BG512" s="28">
        <v>0</v>
      </c>
      <c r="BH512" s="28">
        <v>279.08999999999997</v>
      </c>
      <c r="BI512" s="28">
        <v>279.08999999999997</v>
      </c>
      <c r="BJ512" s="28">
        <v>306.49</v>
      </c>
      <c r="BK512" s="30">
        <f t="shared" si="21"/>
        <v>0</v>
      </c>
      <c r="BL512" s="62">
        <f t="shared" si="22"/>
        <v>0</v>
      </c>
      <c r="BM512" s="28">
        <v>33.49</v>
      </c>
      <c r="BN512" s="13">
        <v>0</v>
      </c>
      <c r="BO512" s="7" t="s">
        <v>6917</v>
      </c>
      <c r="BP512" s="7" t="s">
        <v>6918</v>
      </c>
      <c r="BQ512" s="7" t="s">
        <v>4438</v>
      </c>
      <c r="BR512" s="7" t="s">
        <v>6919</v>
      </c>
      <c r="BS512" s="7" t="s">
        <v>6920</v>
      </c>
      <c r="BT512" s="7" t="s">
        <v>4110</v>
      </c>
      <c r="BU512" s="7" t="s">
        <v>6921</v>
      </c>
      <c r="BV512" s="7" t="s">
        <v>6922</v>
      </c>
      <c r="BW512" s="7" t="s">
        <v>6923</v>
      </c>
      <c r="BX512" s="7" t="s">
        <v>4200</v>
      </c>
      <c r="BY512" s="7">
        <v>0</v>
      </c>
      <c r="BZ512" s="7">
        <v>0</v>
      </c>
      <c r="CA512" s="7">
        <v>0</v>
      </c>
      <c r="CB512" s="7">
        <v>0</v>
      </c>
      <c r="CC512" s="7">
        <v>0</v>
      </c>
      <c r="CD512" s="9">
        <v>0</v>
      </c>
    </row>
    <row r="513" spans="1:82" hidden="1" x14ac:dyDescent="0.25">
      <c r="A513" s="72" t="s">
        <v>2500</v>
      </c>
      <c r="B513" s="11" t="s">
        <v>234</v>
      </c>
      <c r="C513" s="11" t="s">
        <v>235</v>
      </c>
      <c r="D513" s="11" t="s">
        <v>886</v>
      </c>
      <c r="E513" s="11" t="s">
        <v>886</v>
      </c>
      <c r="F513" s="11" t="s">
        <v>64</v>
      </c>
      <c r="G513" s="11"/>
      <c r="H513" s="11" t="s">
        <v>2330</v>
      </c>
      <c r="I513" s="11" t="s">
        <v>237</v>
      </c>
      <c r="J513" s="11" t="s">
        <v>2485</v>
      </c>
      <c r="K513" s="11">
        <v>169.78</v>
      </c>
      <c r="L513" s="11" t="s">
        <v>67</v>
      </c>
      <c r="M513" s="11" t="s">
        <v>68</v>
      </c>
      <c r="N513" s="11" t="s">
        <v>69</v>
      </c>
      <c r="O513" s="12">
        <v>44509.637129629627</v>
      </c>
      <c r="P513" s="12">
        <v>45239.411192129628</v>
      </c>
      <c r="Q513" s="11" t="s">
        <v>70</v>
      </c>
      <c r="R513" s="12">
        <v>45239</v>
      </c>
      <c r="S513" s="11" t="s">
        <v>71</v>
      </c>
      <c r="T513" s="11" t="s">
        <v>104</v>
      </c>
      <c r="U513" s="11" t="s">
        <v>73</v>
      </c>
      <c r="V513" s="11" t="s">
        <v>73</v>
      </c>
      <c r="W513" s="11" t="s">
        <v>92</v>
      </c>
      <c r="X513" s="11" t="s">
        <v>75</v>
      </c>
      <c r="Y513" s="11" t="s">
        <v>1004</v>
      </c>
      <c r="Z513" s="11" t="s">
        <v>2501</v>
      </c>
      <c r="AA513" s="11" t="s">
        <v>78</v>
      </c>
      <c r="AB513" s="12"/>
      <c r="AC513" s="12"/>
      <c r="AD513" s="11"/>
      <c r="AE513" s="11" t="s">
        <v>78</v>
      </c>
      <c r="AF513" s="11" t="s">
        <v>78</v>
      </c>
      <c r="AG513" s="12"/>
      <c r="AH513" s="11" t="s">
        <v>2502</v>
      </c>
      <c r="AI513" s="11" t="s">
        <v>78</v>
      </c>
      <c r="AJ513" s="11" t="b">
        <v>0</v>
      </c>
      <c r="AK513" s="11" t="s">
        <v>2503</v>
      </c>
      <c r="AL513" s="11" t="b">
        <v>0</v>
      </c>
      <c r="AM513" s="11" t="b">
        <v>0</v>
      </c>
      <c r="AN513" s="11" t="b">
        <v>0</v>
      </c>
      <c r="AO513" s="11" t="b">
        <v>0</v>
      </c>
      <c r="AP513" s="11" t="b">
        <v>0</v>
      </c>
      <c r="AQ513" s="11" t="s">
        <v>84</v>
      </c>
      <c r="AR513" s="11" t="b">
        <v>0</v>
      </c>
      <c r="AS513" s="11" t="s">
        <v>1700</v>
      </c>
      <c r="AT513" s="11" t="s">
        <v>78</v>
      </c>
      <c r="AU513" s="11" t="s">
        <v>78</v>
      </c>
      <c r="AV513" s="12">
        <v>44475</v>
      </c>
      <c r="AW513" s="11" t="s">
        <v>85</v>
      </c>
      <c r="AX513" s="11" t="s">
        <v>86</v>
      </c>
      <c r="AY513" s="11" t="s">
        <v>87</v>
      </c>
      <c r="AZ513" s="11" t="b">
        <v>0</v>
      </c>
      <c r="BA513" s="11">
        <v>0</v>
      </c>
      <c r="BB513" s="11">
        <v>0</v>
      </c>
      <c r="BC513" s="28"/>
      <c r="BD513" s="11">
        <v>0</v>
      </c>
      <c r="BE513" s="28"/>
      <c r="BF513" s="54">
        <v>0</v>
      </c>
      <c r="BG513" s="28">
        <v>0</v>
      </c>
      <c r="BH513" s="28">
        <v>223.16</v>
      </c>
      <c r="BI513" s="28">
        <v>226.72</v>
      </c>
      <c r="BJ513" s="28">
        <v>248.56</v>
      </c>
      <c r="BK513" s="30">
        <f t="shared" si="21"/>
        <v>-3.5600000000000023</v>
      </c>
      <c r="BL513" s="63">
        <f t="shared" si="22"/>
        <v>-1.5952679691701031E-2</v>
      </c>
      <c r="BM513" s="28">
        <v>22.67</v>
      </c>
      <c r="BN513" s="13">
        <v>0</v>
      </c>
      <c r="BO513" s="7" t="s">
        <v>6500</v>
      </c>
      <c r="BP513" s="7" t="s">
        <v>6501</v>
      </c>
      <c r="BQ513" s="7" t="s">
        <v>4101</v>
      </c>
      <c r="BR513" s="7" t="s">
        <v>4717</v>
      </c>
      <c r="BS513" s="7" t="s">
        <v>4203</v>
      </c>
      <c r="BT513" s="7" t="s">
        <v>6502</v>
      </c>
      <c r="BU513" s="7" t="s">
        <v>78</v>
      </c>
      <c r="BV513" s="7" t="s">
        <v>6503</v>
      </c>
      <c r="BW513" s="7" t="s">
        <v>6504</v>
      </c>
      <c r="BX513" s="7" t="s">
        <v>4123</v>
      </c>
      <c r="BY513" s="7">
        <v>0</v>
      </c>
      <c r="BZ513" s="7">
        <v>0</v>
      </c>
      <c r="CA513" s="7">
        <v>0</v>
      </c>
      <c r="CB513" s="7">
        <v>0</v>
      </c>
      <c r="CC513" s="7">
        <v>0</v>
      </c>
      <c r="CD513" s="9">
        <v>0</v>
      </c>
    </row>
    <row r="514" spans="1:82" hidden="1" x14ac:dyDescent="0.25">
      <c r="A514" s="73" t="s">
        <v>885</v>
      </c>
      <c r="B514" s="7" t="s">
        <v>61</v>
      </c>
      <c r="C514" s="7" t="s">
        <v>62</v>
      </c>
      <c r="D514" s="7" t="s">
        <v>886</v>
      </c>
      <c r="E514" s="7" t="s">
        <v>886</v>
      </c>
      <c r="F514" s="7" t="s">
        <v>64</v>
      </c>
      <c r="G514" s="7"/>
      <c r="H514" s="7" t="s">
        <v>281</v>
      </c>
      <c r="I514" s="7" t="s">
        <v>66</v>
      </c>
      <c r="J514" s="7" t="s">
        <v>282</v>
      </c>
      <c r="K514" s="7">
        <v>215.54</v>
      </c>
      <c r="L514" s="7" t="s">
        <v>67</v>
      </c>
      <c r="M514" s="7" t="s">
        <v>68</v>
      </c>
      <c r="N514" s="7" t="s">
        <v>69</v>
      </c>
      <c r="O514" s="8">
        <v>44990.635567129626</v>
      </c>
      <c r="P514" s="8">
        <v>45356.30777777778</v>
      </c>
      <c r="Q514" s="7" t="s">
        <v>70</v>
      </c>
      <c r="R514" s="8">
        <v>45356</v>
      </c>
      <c r="S514" s="7" t="s">
        <v>71</v>
      </c>
      <c r="T514" s="7" t="s">
        <v>104</v>
      </c>
      <c r="U514" s="7" t="s">
        <v>73</v>
      </c>
      <c r="V514" s="7" t="s">
        <v>73</v>
      </c>
      <c r="W514" s="7" t="s">
        <v>92</v>
      </c>
      <c r="X514" s="7" t="s">
        <v>75</v>
      </c>
      <c r="Y514" s="7" t="s">
        <v>122</v>
      </c>
      <c r="Z514" s="7" t="s">
        <v>887</v>
      </c>
      <c r="AA514" s="7" t="s">
        <v>78</v>
      </c>
      <c r="AB514" s="8"/>
      <c r="AC514" s="8"/>
      <c r="AD514" s="7"/>
      <c r="AE514" s="7" t="s">
        <v>78</v>
      </c>
      <c r="AF514" s="7" t="s">
        <v>78</v>
      </c>
      <c r="AG514" s="8"/>
      <c r="AH514" s="7" t="s">
        <v>888</v>
      </c>
      <c r="AI514" s="7" t="s">
        <v>78</v>
      </c>
      <c r="AJ514" s="7" t="b">
        <v>0</v>
      </c>
      <c r="AK514" s="7" t="s">
        <v>889</v>
      </c>
      <c r="AL514" s="7" t="b">
        <v>0</v>
      </c>
      <c r="AM514" s="7" t="b">
        <v>0</v>
      </c>
      <c r="AN514" s="7" t="b">
        <v>0</v>
      </c>
      <c r="AO514" s="7" t="b">
        <v>0</v>
      </c>
      <c r="AP514" s="7" t="b">
        <v>0</v>
      </c>
      <c r="AQ514" s="7" t="s">
        <v>84</v>
      </c>
      <c r="AR514" s="7" t="b">
        <v>0</v>
      </c>
      <c r="AS514" s="7" t="s">
        <v>710</v>
      </c>
      <c r="AT514" s="7" t="s">
        <v>78</v>
      </c>
      <c r="AU514" s="7" t="s">
        <v>78</v>
      </c>
      <c r="AV514" s="8">
        <v>44959</v>
      </c>
      <c r="AW514" s="7" t="s">
        <v>85</v>
      </c>
      <c r="AX514" s="7" t="s">
        <v>86</v>
      </c>
      <c r="AY514" s="7" t="s">
        <v>87</v>
      </c>
      <c r="AZ514" s="7" t="b">
        <v>0</v>
      </c>
      <c r="BA514" s="7">
        <v>0</v>
      </c>
      <c r="BB514" s="7">
        <v>0</v>
      </c>
      <c r="BC514" s="33"/>
      <c r="BD514" s="7">
        <v>0</v>
      </c>
      <c r="BE514" s="33"/>
      <c r="BF514" s="55">
        <v>0</v>
      </c>
      <c r="BG514" s="33">
        <v>0</v>
      </c>
      <c r="BH514" s="33">
        <v>215.54</v>
      </c>
      <c r="BI514" s="33">
        <v>215.54</v>
      </c>
      <c r="BJ514" s="33">
        <v>237.24</v>
      </c>
      <c r="BK514" s="30">
        <f t="shared" si="21"/>
        <v>0</v>
      </c>
      <c r="BL514" s="62">
        <f t="shared" si="22"/>
        <v>0</v>
      </c>
      <c r="BM514" s="33">
        <v>51.72</v>
      </c>
      <c r="BN514" s="9">
        <v>0</v>
      </c>
      <c r="BO514" s="11" t="s">
        <v>6500</v>
      </c>
      <c r="BP514" s="11" t="s">
        <v>6501</v>
      </c>
      <c r="BQ514" s="11" t="s">
        <v>4101</v>
      </c>
      <c r="BR514" s="11" t="s">
        <v>4717</v>
      </c>
      <c r="BS514" s="11" t="s">
        <v>4203</v>
      </c>
      <c r="BT514" s="11" t="s">
        <v>6502</v>
      </c>
      <c r="BU514" s="11" t="s">
        <v>78</v>
      </c>
      <c r="BV514" s="11" t="s">
        <v>6503</v>
      </c>
      <c r="BW514" s="11" t="s">
        <v>6504</v>
      </c>
      <c r="BX514" s="11" t="s">
        <v>4123</v>
      </c>
      <c r="BY514" s="11">
        <v>0</v>
      </c>
      <c r="BZ514" s="11">
        <v>0</v>
      </c>
      <c r="CA514" s="11">
        <v>0</v>
      </c>
      <c r="CB514" s="11">
        <v>0</v>
      </c>
      <c r="CC514" s="11">
        <v>0</v>
      </c>
      <c r="CD514" s="13">
        <v>0</v>
      </c>
    </row>
    <row r="515" spans="1:82" hidden="1" x14ac:dyDescent="0.25">
      <c r="A515" s="72" t="s">
        <v>3759</v>
      </c>
      <c r="B515" s="11" t="s">
        <v>61</v>
      </c>
      <c r="C515" s="11" t="s">
        <v>62</v>
      </c>
      <c r="D515" s="11" t="s">
        <v>3533</v>
      </c>
      <c r="E515" s="11" t="s">
        <v>3533</v>
      </c>
      <c r="F515" s="11" t="s">
        <v>64</v>
      </c>
      <c r="G515" s="11" t="s">
        <v>3533</v>
      </c>
      <c r="H515" s="11" t="s">
        <v>281</v>
      </c>
      <c r="I515" s="11" t="s">
        <v>66</v>
      </c>
      <c r="J515" s="11" t="s">
        <v>282</v>
      </c>
      <c r="K515" s="11">
        <v>181.04</v>
      </c>
      <c r="L515" s="11" t="s">
        <v>67</v>
      </c>
      <c r="M515" s="11" t="s">
        <v>3402</v>
      </c>
      <c r="N515" s="11" t="s">
        <v>69</v>
      </c>
      <c r="O515" s="12">
        <v>45016.390972222223</v>
      </c>
      <c r="P515" s="12">
        <v>45382.62159722222</v>
      </c>
      <c r="Q515" s="11" t="s">
        <v>70</v>
      </c>
      <c r="R515" s="12">
        <v>45382</v>
      </c>
      <c r="S515" s="11" t="s">
        <v>71</v>
      </c>
      <c r="T515" s="11" t="s">
        <v>104</v>
      </c>
      <c r="U515" s="11" t="s">
        <v>3387</v>
      </c>
      <c r="V515" s="11" t="s">
        <v>3387</v>
      </c>
      <c r="W515" s="11" t="s">
        <v>151</v>
      </c>
      <c r="X515" s="11" t="s">
        <v>75</v>
      </c>
      <c r="Y515" s="11" t="s">
        <v>76</v>
      </c>
      <c r="Z515" s="11" t="s">
        <v>3760</v>
      </c>
      <c r="AA515" s="11" t="s">
        <v>78</v>
      </c>
      <c r="AB515" s="12"/>
      <c r="AC515" s="12"/>
      <c r="AD515" s="11"/>
      <c r="AE515" s="11" t="s">
        <v>78</v>
      </c>
      <c r="AF515" s="11" t="s">
        <v>78</v>
      </c>
      <c r="AG515" s="12"/>
      <c r="AH515" s="11" t="s">
        <v>3761</v>
      </c>
      <c r="AI515" s="11" t="s">
        <v>78</v>
      </c>
      <c r="AJ515" s="11" t="b">
        <v>0</v>
      </c>
      <c r="AK515" s="11" t="s">
        <v>4075</v>
      </c>
      <c r="AL515" s="11" t="b">
        <v>0</v>
      </c>
      <c r="AM515" s="11" t="b">
        <v>0</v>
      </c>
      <c r="AN515" s="11" t="b">
        <v>0</v>
      </c>
      <c r="AO515" s="11" t="b">
        <v>0</v>
      </c>
      <c r="AP515" s="11" t="b">
        <v>0</v>
      </c>
      <c r="AQ515" s="11" t="s">
        <v>84</v>
      </c>
      <c r="AR515" s="11" t="b">
        <v>0</v>
      </c>
      <c r="AS515" s="11" t="s">
        <v>710</v>
      </c>
      <c r="AT515" s="11" t="s">
        <v>78</v>
      </c>
      <c r="AU515" s="11" t="s">
        <v>78</v>
      </c>
      <c r="AV515" s="12">
        <v>44974</v>
      </c>
      <c r="AW515" s="11" t="s">
        <v>85</v>
      </c>
      <c r="AX515" s="11" t="s">
        <v>86</v>
      </c>
      <c r="AY515" s="11" t="s">
        <v>87</v>
      </c>
      <c r="AZ515" s="11" t="b">
        <v>0</v>
      </c>
      <c r="BA515" s="11">
        <v>1</v>
      </c>
      <c r="BB515" s="11">
        <v>1</v>
      </c>
      <c r="BC515" s="28">
        <v>907</v>
      </c>
      <c r="BD515" s="11">
        <v>1</v>
      </c>
      <c r="BE515" s="28">
        <v>907</v>
      </c>
      <c r="BF515" s="54">
        <v>2</v>
      </c>
      <c r="BG515" s="28">
        <v>1480.22</v>
      </c>
      <c r="BH515" s="28">
        <v>181.04</v>
      </c>
      <c r="BI515" s="28">
        <v>181.04</v>
      </c>
      <c r="BJ515" s="28">
        <v>199.57</v>
      </c>
      <c r="BK515" s="30">
        <f t="shared" si="21"/>
        <v>0</v>
      </c>
      <c r="BL515" s="62">
        <f t="shared" si="22"/>
        <v>0</v>
      </c>
      <c r="BM515" s="28">
        <v>36.200000000000003</v>
      </c>
      <c r="BN515" s="13">
        <v>0</v>
      </c>
      <c r="BO515" s="7" t="s">
        <v>5479</v>
      </c>
      <c r="BP515" s="7" t="s">
        <v>5480</v>
      </c>
      <c r="BQ515" s="7" t="s">
        <v>4101</v>
      </c>
      <c r="BR515" s="7" t="s">
        <v>504</v>
      </c>
      <c r="BS515" s="7" t="s">
        <v>4133</v>
      </c>
      <c r="BT515" s="7" t="s">
        <v>4110</v>
      </c>
      <c r="BU515" s="7" t="s">
        <v>5481</v>
      </c>
      <c r="BV515" s="7" t="s">
        <v>5482</v>
      </c>
      <c r="BW515" s="7" t="s">
        <v>6838</v>
      </c>
      <c r="BX515" s="7" t="s">
        <v>4106</v>
      </c>
      <c r="BY515" s="7">
        <v>0</v>
      </c>
      <c r="BZ515" s="7">
        <v>0</v>
      </c>
      <c r="CA515" s="7">
        <v>0</v>
      </c>
      <c r="CB515" s="7">
        <v>0</v>
      </c>
      <c r="CC515" s="7">
        <v>1</v>
      </c>
      <c r="CD515" s="9">
        <v>0</v>
      </c>
    </row>
    <row r="516" spans="1:82" hidden="1" x14ac:dyDescent="0.25">
      <c r="A516" s="72" t="s">
        <v>3665</v>
      </c>
      <c r="B516" s="11" t="s">
        <v>61</v>
      </c>
      <c r="C516" s="11" t="s">
        <v>62</v>
      </c>
      <c r="D516" s="11" t="s">
        <v>3543</v>
      </c>
      <c r="E516" s="11" t="s">
        <v>3533</v>
      </c>
      <c r="F516" s="11" t="s">
        <v>64</v>
      </c>
      <c r="G516" s="11" t="s">
        <v>3533</v>
      </c>
      <c r="H516" s="11" t="s">
        <v>281</v>
      </c>
      <c r="I516" s="11" t="s">
        <v>66</v>
      </c>
      <c r="J516" s="11" t="s">
        <v>282</v>
      </c>
      <c r="K516" s="11">
        <v>240.96</v>
      </c>
      <c r="L516" s="11" t="s">
        <v>67</v>
      </c>
      <c r="M516" s="11" t="s">
        <v>3402</v>
      </c>
      <c r="N516" s="11" t="s">
        <v>69</v>
      </c>
      <c r="O516" s="12">
        <v>45012.494988425926</v>
      </c>
      <c r="P516" s="12">
        <v>45378.321284722224</v>
      </c>
      <c r="Q516" s="11" t="s">
        <v>70</v>
      </c>
      <c r="R516" s="12">
        <v>45378</v>
      </c>
      <c r="S516" s="11" t="s">
        <v>71</v>
      </c>
      <c r="T516" s="11" t="s">
        <v>104</v>
      </c>
      <c r="U516" s="11" t="s">
        <v>3387</v>
      </c>
      <c r="V516" s="11" t="s">
        <v>3387</v>
      </c>
      <c r="W516" s="11" t="s">
        <v>74</v>
      </c>
      <c r="X516" s="11" t="s">
        <v>75</v>
      </c>
      <c r="Y516" s="11" t="s">
        <v>122</v>
      </c>
      <c r="Z516" s="11" t="s">
        <v>3666</v>
      </c>
      <c r="AA516" s="11" t="s">
        <v>78</v>
      </c>
      <c r="AB516" s="12"/>
      <c r="AC516" s="12"/>
      <c r="AD516" s="11"/>
      <c r="AE516" s="11" t="s">
        <v>78</v>
      </c>
      <c r="AF516" s="11" t="s">
        <v>78</v>
      </c>
      <c r="AG516" s="12"/>
      <c r="AH516" s="11" t="s">
        <v>3667</v>
      </c>
      <c r="AI516" s="11" t="s">
        <v>78</v>
      </c>
      <c r="AJ516" s="11" t="b">
        <v>0</v>
      </c>
      <c r="AK516" s="11" t="s">
        <v>4047</v>
      </c>
      <c r="AL516" s="11" t="b">
        <v>0</v>
      </c>
      <c r="AM516" s="11" t="b">
        <v>0</v>
      </c>
      <c r="AN516" s="11" t="b">
        <v>0</v>
      </c>
      <c r="AO516" s="11" t="b">
        <v>0</v>
      </c>
      <c r="AP516" s="11" t="b">
        <v>0</v>
      </c>
      <c r="AQ516" s="11" t="s">
        <v>84</v>
      </c>
      <c r="AR516" s="11" t="b">
        <v>0</v>
      </c>
      <c r="AS516" s="11" t="s">
        <v>710</v>
      </c>
      <c r="AT516" s="11" t="s">
        <v>78</v>
      </c>
      <c r="AU516" s="11" t="s">
        <v>78</v>
      </c>
      <c r="AV516" s="12">
        <v>44980</v>
      </c>
      <c r="AW516" s="11" t="s">
        <v>85</v>
      </c>
      <c r="AX516" s="11" t="s">
        <v>86</v>
      </c>
      <c r="AY516" s="11" t="s">
        <v>87</v>
      </c>
      <c r="AZ516" s="11" t="b">
        <v>0</v>
      </c>
      <c r="BA516" s="11">
        <v>0</v>
      </c>
      <c r="BB516" s="11">
        <v>0</v>
      </c>
      <c r="BC516" s="28"/>
      <c r="BD516" s="11">
        <v>0</v>
      </c>
      <c r="BE516" s="28"/>
      <c r="BF516" s="54">
        <v>0</v>
      </c>
      <c r="BG516" s="28">
        <v>0</v>
      </c>
      <c r="BH516" s="28">
        <v>240.96</v>
      </c>
      <c r="BI516" s="28">
        <v>240.96</v>
      </c>
      <c r="BJ516" s="28">
        <v>264.64</v>
      </c>
      <c r="BK516" s="30">
        <f t="shared" si="21"/>
        <v>0</v>
      </c>
      <c r="BL516" s="62">
        <f t="shared" si="22"/>
        <v>0</v>
      </c>
      <c r="BM516" s="28">
        <v>57.84</v>
      </c>
      <c r="BN516" s="13">
        <v>0</v>
      </c>
      <c r="BO516" s="7" t="s">
        <v>4504</v>
      </c>
      <c r="BP516" s="7" t="s">
        <v>4505</v>
      </c>
      <c r="BQ516" s="7" t="s">
        <v>4101</v>
      </c>
      <c r="BR516" s="7" t="s">
        <v>504</v>
      </c>
      <c r="BS516" s="7" t="s">
        <v>4126</v>
      </c>
      <c r="BT516" s="7" t="s">
        <v>4110</v>
      </c>
      <c r="BU516" s="7" t="s">
        <v>4506</v>
      </c>
      <c r="BV516" s="7" t="s">
        <v>4507</v>
      </c>
      <c r="BW516" s="7" t="s">
        <v>6838</v>
      </c>
      <c r="BX516" s="7" t="s">
        <v>4106</v>
      </c>
      <c r="BY516" s="7">
        <v>0</v>
      </c>
      <c r="BZ516" s="7">
        <v>0</v>
      </c>
      <c r="CA516" s="7">
        <v>0</v>
      </c>
      <c r="CB516" s="7">
        <v>0</v>
      </c>
      <c r="CC516" s="7">
        <v>0</v>
      </c>
      <c r="CD516" s="9">
        <v>0</v>
      </c>
    </row>
    <row r="517" spans="1:82" hidden="1" x14ac:dyDescent="0.25">
      <c r="A517" s="72" t="s">
        <v>1869</v>
      </c>
      <c r="B517" s="11" t="s">
        <v>1395</v>
      </c>
      <c r="C517" s="11" t="s">
        <v>1396</v>
      </c>
      <c r="D517" s="11" t="s">
        <v>1870</v>
      </c>
      <c r="E517" s="11" t="s">
        <v>1871</v>
      </c>
      <c r="F517" s="11" t="s">
        <v>64</v>
      </c>
      <c r="G517" s="11"/>
      <c r="H517" s="11" t="s">
        <v>281</v>
      </c>
      <c r="I517" s="11" t="s">
        <v>1397</v>
      </c>
      <c r="J517" s="11" t="s">
        <v>1406</v>
      </c>
      <c r="K517" s="11">
        <v>288.8</v>
      </c>
      <c r="L517" s="11" t="s">
        <v>67</v>
      </c>
      <c r="M517" s="11" t="s">
        <v>68</v>
      </c>
      <c r="N517" s="11" t="s">
        <v>69</v>
      </c>
      <c r="O517" s="12">
        <v>44233</v>
      </c>
      <c r="P517" s="12">
        <v>45328.398379629631</v>
      </c>
      <c r="Q517" s="11" t="s">
        <v>70</v>
      </c>
      <c r="R517" s="12">
        <v>45328</v>
      </c>
      <c r="S517" s="11" t="s">
        <v>71</v>
      </c>
      <c r="T517" s="11" t="s">
        <v>104</v>
      </c>
      <c r="U517" s="11" t="s">
        <v>73</v>
      </c>
      <c r="V517" s="11" t="s">
        <v>73</v>
      </c>
      <c r="W517" s="11" t="s">
        <v>74</v>
      </c>
      <c r="X517" s="11" t="s">
        <v>106</v>
      </c>
      <c r="Y517" s="11" t="s">
        <v>1398</v>
      </c>
      <c r="Z517" s="11" t="s">
        <v>1872</v>
      </c>
      <c r="AA517" s="11" t="s">
        <v>78</v>
      </c>
      <c r="AB517" s="12"/>
      <c r="AC517" s="12"/>
      <c r="AD517" s="11"/>
      <c r="AE517" s="11" t="s">
        <v>78</v>
      </c>
      <c r="AF517" s="11" t="s">
        <v>78</v>
      </c>
      <c r="AG517" s="12"/>
      <c r="AH517" s="11" t="s">
        <v>78</v>
      </c>
      <c r="AI517" s="11" t="s">
        <v>78</v>
      </c>
      <c r="AJ517" s="11" t="b">
        <v>0</v>
      </c>
      <c r="AK517" s="11" t="s">
        <v>1873</v>
      </c>
      <c r="AL517" s="11" t="b">
        <v>0</v>
      </c>
      <c r="AM517" s="11" t="b">
        <v>0</v>
      </c>
      <c r="AN517" s="11" t="b">
        <v>0</v>
      </c>
      <c r="AO517" s="11" t="b">
        <v>0</v>
      </c>
      <c r="AP517" s="11" t="b">
        <v>0</v>
      </c>
      <c r="AQ517" s="11" t="s">
        <v>84</v>
      </c>
      <c r="AR517" s="11" t="b">
        <v>0</v>
      </c>
      <c r="AS517" s="11" t="s">
        <v>317</v>
      </c>
      <c r="AT517" s="11" t="s">
        <v>78</v>
      </c>
      <c r="AU517" s="11" t="s">
        <v>78</v>
      </c>
      <c r="AV517" s="12">
        <v>44245</v>
      </c>
      <c r="AW517" s="11" t="s">
        <v>85</v>
      </c>
      <c r="AX517" s="11" t="s">
        <v>86</v>
      </c>
      <c r="AY517" s="11" t="s">
        <v>87</v>
      </c>
      <c r="AZ517" s="11" t="b">
        <v>0</v>
      </c>
      <c r="BA517" s="11">
        <v>0</v>
      </c>
      <c r="BB517" s="11">
        <v>0</v>
      </c>
      <c r="BC517" s="28"/>
      <c r="BD517" s="11">
        <v>0</v>
      </c>
      <c r="BE517" s="28"/>
      <c r="BF517" s="54">
        <v>0</v>
      </c>
      <c r="BG517" s="28">
        <v>0</v>
      </c>
      <c r="BH517" s="28">
        <v>288.8</v>
      </c>
      <c r="BI517" s="28">
        <v>288.8</v>
      </c>
      <c r="BJ517" s="28">
        <v>337.02</v>
      </c>
      <c r="BK517" s="30">
        <f t="shared" si="21"/>
        <v>0</v>
      </c>
      <c r="BL517" s="62">
        <f t="shared" si="22"/>
        <v>0</v>
      </c>
      <c r="BM517" s="28">
        <v>79.42</v>
      </c>
      <c r="BN517" s="13">
        <v>0</v>
      </c>
      <c r="BO517" s="7" t="s">
        <v>6385</v>
      </c>
      <c r="BP517" s="7" t="s">
        <v>6386</v>
      </c>
      <c r="BQ517" s="7" t="s">
        <v>4101</v>
      </c>
      <c r="BR517" s="7" t="s">
        <v>504</v>
      </c>
      <c r="BS517" s="7" t="s">
        <v>4133</v>
      </c>
      <c r="BT517" s="7" t="s">
        <v>6387</v>
      </c>
      <c r="BU517" s="7" t="s">
        <v>6388</v>
      </c>
      <c r="BV517" s="7" t="s">
        <v>78</v>
      </c>
      <c r="BW517" s="7" t="s">
        <v>6389</v>
      </c>
      <c r="BX517" s="7" t="s">
        <v>4138</v>
      </c>
      <c r="BY517" s="7">
        <v>0</v>
      </c>
      <c r="BZ517" s="7">
        <v>0</v>
      </c>
      <c r="CA517" s="7">
        <v>0</v>
      </c>
      <c r="CB517" s="7">
        <v>0</v>
      </c>
      <c r="CC517" s="7">
        <v>0</v>
      </c>
      <c r="CD517" s="9">
        <v>0</v>
      </c>
    </row>
    <row r="518" spans="1:82" hidden="1" x14ac:dyDescent="0.25">
      <c r="A518" s="72" t="s">
        <v>1383</v>
      </c>
      <c r="B518" s="11" t="s">
        <v>244</v>
      </c>
      <c r="C518" s="11" t="s">
        <v>245</v>
      </c>
      <c r="D518" s="11" t="s">
        <v>1384</v>
      </c>
      <c r="E518" s="11" t="s">
        <v>1384</v>
      </c>
      <c r="F518" s="11" t="s">
        <v>247</v>
      </c>
      <c r="G518" s="11" t="s">
        <v>1384</v>
      </c>
      <c r="H518" s="11" t="s">
        <v>281</v>
      </c>
      <c r="I518" s="11" t="s">
        <v>248</v>
      </c>
      <c r="J518" s="11" t="s">
        <v>1385</v>
      </c>
      <c r="K518" s="11">
        <v>313.33999999999997</v>
      </c>
      <c r="L518" s="11" t="s">
        <v>67</v>
      </c>
      <c r="M518" s="11" t="s">
        <v>68</v>
      </c>
      <c r="N518" s="11" t="s">
        <v>69</v>
      </c>
      <c r="O518" s="12">
        <v>43402.569108796299</v>
      </c>
      <c r="P518" s="12">
        <v>45594.569108796299</v>
      </c>
      <c r="Q518" s="11" t="s">
        <v>70</v>
      </c>
      <c r="R518" s="12">
        <v>45594</v>
      </c>
      <c r="S518" s="11" t="s">
        <v>71</v>
      </c>
      <c r="T518" s="11" t="s">
        <v>104</v>
      </c>
      <c r="U518" s="11" t="s">
        <v>73</v>
      </c>
      <c r="V518" s="11" t="s">
        <v>73</v>
      </c>
      <c r="W518" s="11" t="s">
        <v>74</v>
      </c>
      <c r="X518" s="11" t="s">
        <v>250</v>
      </c>
      <c r="Y518" s="11" t="s">
        <v>251</v>
      </c>
      <c r="Z518" s="11" t="s">
        <v>1386</v>
      </c>
      <c r="AA518" s="11" t="s">
        <v>78</v>
      </c>
      <c r="AB518" s="12"/>
      <c r="AC518" s="12"/>
      <c r="AD518" s="11"/>
      <c r="AE518" s="11" t="s">
        <v>78</v>
      </c>
      <c r="AF518" s="11" t="s">
        <v>78</v>
      </c>
      <c r="AG518" s="12"/>
      <c r="AH518" s="11" t="s">
        <v>78</v>
      </c>
      <c r="AI518" s="11" t="s">
        <v>78</v>
      </c>
      <c r="AJ518" s="11" t="b">
        <v>0</v>
      </c>
      <c r="AK518" s="11" t="s">
        <v>1387</v>
      </c>
      <c r="AL518" s="11" t="b">
        <v>0</v>
      </c>
      <c r="AM518" s="11" t="b">
        <v>0</v>
      </c>
      <c r="AN518" s="11" t="b">
        <v>0</v>
      </c>
      <c r="AO518" s="11" t="b">
        <v>0</v>
      </c>
      <c r="AP518" s="11" t="b">
        <v>0</v>
      </c>
      <c r="AQ518" s="11" t="s">
        <v>84</v>
      </c>
      <c r="AR518" s="11" t="b">
        <v>0</v>
      </c>
      <c r="AS518" s="11" t="s">
        <v>317</v>
      </c>
      <c r="AT518" s="11" t="s">
        <v>78</v>
      </c>
      <c r="AU518" s="11" t="s">
        <v>78</v>
      </c>
      <c r="AV518" s="12">
        <v>43412</v>
      </c>
      <c r="AW518" s="11" t="s">
        <v>85</v>
      </c>
      <c r="AX518" s="11" t="s">
        <v>86</v>
      </c>
      <c r="AY518" s="11" t="s">
        <v>87</v>
      </c>
      <c r="AZ518" s="11" t="b">
        <v>0</v>
      </c>
      <c r="BA518" s="11">
        <v>3</v>
      </c>
      <c r="BB518" s="11">
        <v>3</v>
      </c>
      <c r="BC518" s="28">
        <v>1156.68</v>
      </c>
      <c r="BD518" s="11">
        <v>0</v>
      </c>
      <c r="BE518" s="28"/>
      <c r="BF518" s="54">
        <v>0</v>
      </c>
      <c r="BG518" s="28">
        <v>0</v>
      </c>
      <c r="BH518" s="28">
        <v>313.33999999999997</v>
      </c>
      <c r="BI518" s="28">
        <v>313.33999999999997</v>
      </c>
      <c r="BJ518" s="28">
        <v>378.28</v>
      </c>
      <c r="BK518" s="30">
        <f t="shared" si="21"/>
        <v>0</v>
      </c>
      <c r="BL518" s="62">
        <f t="shared" si="22"/>
        <v>0</v>
      </c>
      <c r="BM518" s="28">
        <v>67.36</v>
      </c>
      <c r="BN518" s="13">
        <v>0</v>
      </c>
      <c r="BO518" s="7" t="s">
        <v>5856</v>
      </c>
      <c r="BP518" s="7" t="s">
        <v>5857</v>
      </c>
      <c r="BQ518" s="7" t="s">
        <v>4101</v>
      </c>
      <c r="BR518" s="7" t="s">
        <v>504</v>
      </c>
      <c r="BS518" s="7" t="s">
        <v>4126</v>
      </c>
      <c r="BT518" s="7" t="s">
        <v>5517</v>
      </c>
      <c r="BU518" s="7" t="s">
        <v>4761</v>
      </c>
      <c r="BV518" s="7" t="s">
        <v>4762</v>
      </c>
      <c r="BW518" s="7" t="s">
        <v>5858</v>
      </c>
      <c r="BX518" s="7" t="s">
        <v>4130</v>
      </c>
      <c r="BY518" s="7">
        <v>0</v>
      </c>
      <c r="BZ518" s="7">
        <v>0</v>
      </c>
      <c r="CA518" s="7">
        <v>0</v>
      </c>
      <c r="CB518" s="7">
        <v>1</v>
      </c>
      <c r="CC518" s="7">
        <v>0</v>
      </c>
      <c r="CD518" s="9">
        <v>0</v>
      </c>
    </row>
    <row r="519" spans="1:82" hidden="1" x14ac:dyDescent="0.25">
      <c r="A519" s="72" t="s">
        <v>1838</v>
      </c>
      <c r="B519" s="11" t="s">
        <v>1395</v>
      </c>
      <c r="C519" s="11" t="s">
        <v>1396</v>
      </c>
      <c r="D519" s="11" t="s">
        <v>362</v>
      </c>
      <c r="E519" s="11" t="s">
        <v>362</v>
      </c>
      <c r="F519" s="11" t="s">
        <v>64</v>
      </c>
      <c r="G519" s="11" t="s">
        <v>362</v>
      </c>
      <c r="H519" s="11" t="s">
        <v>281</v>
      </c>
      <c r="I519" s="11" t="s">
        <v>1397</v>
      </c>
      <c r="J519" s="11" t="s">
        <v>1406</v>
      </c>
      <c r="K519" s="11">
        <v>271.68</v>
      </c>
      <c r="L519" s="11" t="s">
        <v>67</v>
      </c>
      <c r="M519" s="11" t="s">
        <v>68</v>
      </c>
      <c r="N519" s="11" t="s">
        <v>69</v>
      </c>
      <c r="O519" s="12">
        <v>44013.617777777778</v>
      </c>
      <c r="P519" s="12">
        <v>45474.617777777778</v>
      </c>
      <c r="Q519" s="11" t="s">
        <v>70</v>
      </c>
      <c r="R519" s="12">
        <v>45292</v>
      </c>
      <c r="S519" s="11" t="s">
        <v>71</v>
      </c>
      <c r="T519" s="11" t="s">
        <v>72</v>
      </c>
      <c r="U519" s="11" t="s">
        <v>73</v>
      </c>
      <c r="V519" s="11" t="s">
        <v>73</v>
      </c>
      <c r="W519" s="11" t="s">
        <v>74</v>
      </c>
      <c r="X519" s="11" t="s">
        <v>106</v>
      </c>
      <c r="Y519" s="11" t="s">
        <v>1398</v>
      </c>
      <c r="Z519" s="11" t="s">
        <v>1839</v>
      </c>
      <c r="AA519" s="11" t="s">
        <v>1840</v>
      </c>
      <c r="AB519" s="12"/>
      <c r="AC519" s="12"/>
      <c r="AD519" s="11"/>
      <c r="AE519" s="11" t="s">
        <v>78</v>
      </c>
      <c r="AF519" s="11" t="s">
        <v>78</v>
      </c>
      <c r="AG519" s="12"/>
      <c r="AH519" s="11" t="s">
        <v>78</v>
      </c>
      <c r="AI519" s="11" t="s">
        <v>78</v>
      </c>
      <c r="AJ519" s="11" t="b">
        <v>0</v>
      </c>
      <c r="AK519" s="11" t="s">
        <v>1841</v>
      </c>
      <c r="AL519" s="11" t="b">
        <v>0</v>
      </c>
      <c r="AM519" s="11" t="b">
        <v>0</v>
      </c>
      <c r="AN519" s="11" t="b">
        <v>0</v>
      </c>
      <c r="AO519" s="11" t="b">
        <v>0</v>
      </c>
      <c r="AP519" s="11" t="b">
        <v>0</v>
      </c>
      <c r="AQ519" s="11" t="s">
        <v>84</v>
      </c>
      <c r="AR519" s="11" t="b">
        <v>0</v>
      </c>
      <c r="AS519" s="11" t="s">
        <v>317</v>
      </c>
      <c r="AT519" s="11" t="s">
        <v>78</v>
      </c>
      <c r="AU519" s="11" t="s">
        <v>78</v>
      </c>
      <c r="AV519" s="12">
        <v>43983</v>
      </c>
      <c r="AW519" s="11" t="s">
        <v>85</v>
      </c>
      <c r="AX519" s="11" t="s">
        <v>86</v>
      </c>
      <c r="AY519" s="11" t="s">
        <v>87</v>
      </c>
      <c r="AZ519" s="11" t="b">
        <v>0</v>
      </c>
      <c r="BA519" s="11">
        <v>3</v>
      </c>
      <c r="BB519" s="11">
        <v>3</v>
      </c>
      <c r="BC519" s="28">
        <v>647.76</v>
      </c>
      <c r="BD519" s="11">
        <v>0</v>
      </c>
      <c r="BE519" s="28"/>
      <c r="BF519" s="54">
        <v>0</v>
      </c>
      <c r="BG519" s="28">
        <v>0</v>
      </c>
      <c r="BH519" s="28">
        <v>271.68</v>
      </c>
      <c r="BI519" s="28">
        <v>250.83</v>
      </c>
      <c r="BJ519" s="28">
        <v>294.36</v>
      </c>
      <c r="BK519" s="30">
        <f t="shared" si="21"/>
        <v>20.849999999999994</v>
      </c>
      <c r="BL519" s="62">
        <f t="shared" si="22"/>
        <v>7.6744699646643086E-2</v>
      </c>
      <c r="BM519" s="28">
        <v>68.97</v>
      </c>
      <c r="BN519" s="13">
        <v>0</v>
      </c>
      <c r="BO519" s="7" t="s">
        <v>4803</v>
      </c>
      <c r="BP519" s="7" t="s">
        <v>4804</v>
      </c>
      <c r="BQ519" s="7" t="s">
        <v>4101</v>
      </c>
      <c r="BR519" s="7" t="s">
        <v>504</v>
      </c>
      <c r="BS519" s="7" t="s">
        <v>4120</v>
      </c>
      <c r="BT519" s="7" t="s">
        <v>4110</v>
      </c>
      <c r="BU519" s="7" t="s">
        <v>4805</v>
      </c>
      <c r="BV519" s="7" t="s">
        <v>4806</v>
      </c>
      <c r="BW519" s="7" t="s">
        <v>6230</v>
      </c>
      <c r="BX519" s="7" t="s">
        <v>4130</v>
      </c>
      <c r="BY519" s="7">
        <v>0</v>
      </c>
      <c r="BZ519" s="7">
        <v>0</v>
      </c>
      <c r="CA519" s="7">
        <v>1</v>
      </c>
      <c r="CB519" s="7">
        <v>0</v>
      </c>
      <c r="CC519" s="7">
        <v>0</v>
      </c>
      <c r="CD519" s="9">
        <v>0</v>
      </c>
    </row>
    <row r="520" spans="1:82" hidden="1" x14ac:dyDescent="0.25">
      <c r="A520" s="73" t="s">
        <v>3239</v>
      </c>
      <c r="B520" s="7" t="s">
        <v>259</v>
      </c>
      <c r="C520" s="7" t="s">
        <v>260</v>
      </c>
      <c r="D520" s="7" t="s">
        <v>3240</v>
      </c>
      <c r="E520" s="7" t="s">
        <v>3240</v>
      </c>
      <c r="F520" s="7" t="s">
        <v>64</v>
      </c>
      <c r="G520" s="7" t="s">
        <v>3240</v>
      </c>
      <c r="H520" s="7" t="s">
        <v>2330</v>
      </c>
      <c r="I520" s="7" t="s">
        <v>262</v>
      </c>
      <c r="J520" s="7" t="s">
        <v>3241</v>
      </c>
      <c r="K520" s="7">
        <v>128.44</v>
      </c>
      <c r="L520" s="7" t="s">
        <v>67</v>
      </c>
      <c r="M520" s="7" t="s">
        <v>68</v>
      </c>
      <c r="N520" s="7" t="s">
        <v>69</v>
      </c>
      <c r="O520" s="8">
        <v>42376.395266203705</v>
      </c>
      <c r="P520" s="8">
        <v>45298.395266203705</v>
      </c>
      <c r="Q520" s="7" t="s">
        <v>70</v>
      </c>
      <c r="R520" s="8">
        <v>45298</v>
      </c>
      <c r="S520" s="7" t="s">
        <v>71</v>
      </c>
      <c r="T520" s="7" t="s">
        <v>104</v>
      </c>
      <c r="U520" s="7" t="s">
        <v>73</v>
      </c>
      <c r="V520" s="7" t="s">
        <v>73</v>
      </c>
      <c r="W520" s="7" t="s">
        <v>105</v>
      </c>
      <c r="X520" s="7" t="s">
        <v>264</v>
      </c>
      <c r="Y520" s="7" t="s">
        <v>3242</v>
      </c>
      <c r="Z520" s="7" t="s">
        <v>3243</v>
      </c>
      <c r="AA520" s="7" t="s">
        <v>3244</v>
      </c>
      <c r="AB520" s="8"/>
      <c r="AC520" s="8"/>
      <c r="AD520" s="7"/>
      <c r="AE520" s="7" t="s">
        <v>78</v>
      </c>
      <c r="AF520" s="7" t="s">
        <v>78</v>
      </c>
      <c r="AG520" s="8"/>
      <c r="AH520" s="7" t="s">
        <v>78</v>
      </c>
      <c r="AI520" s="7" t="s">
        <v>78</v>
      </c>
      <c r="AJ520" s="7" t="b">
        <v>0</v>
      </c>
      <c r="AK520" s="7" t="s">
        <v>3245</v>
      </c>
      <c r="AL520" s="7" t="b">
        <v>0</v>
      </c>
      <c r="AM520" s="7" t="b">
        <v>0</v>
      </c>
      <c r="AN520" s="7" t="b">
        <v>0</v>
      </c>
      <c r="AO520" s="7" t="b">
        <v>0</v>
      </c>
      <c r="AP520" s="7" t="b">
        <v>0</v>
      </c>
      <c r="AQ520" s="7" t="s">
        <v>84</v>
      </c>
      <c r="AR520" s="7" t="b">
        <v>0</v>
      </c>
      <c r="AS520" s="7" t="s">
        <v>1700</v>
      </c>
      <c r="AT520" s="7" t="s">
        <v>78</v>
      </c>
      <c r="AU520" s="7" t="s">
        <v>78</v>
      </c>
      <c r="AV520" s="8">
        <v>42389</v>
      </c>
      <c r="AW520" s="7" t="s">
        <v>85</v>
      </c>
      <c r="AX520" s="7" t="s">
        <v>86</v>
      </c>
      <c r="AY520" s="7" t="s">
        <v>87</v>
      </c>
      <c r="AZ520" s="7" t="b">
        <v>0</v>
      </c>
      <c r="BA520" s="7">
        <v>0</v>
      </c>
      <c r="BB520" s="7">
        <v>0</v>
      </c>
      <c r="BC520" s="33"/>
      <c r="BD520" s="7">
        <v>0</v>
      </c>
      <c r="BE520" s="33"/>
      <c r="BF520" s="55">
        <v>0</v>
      </c>
      <c r="BG520" s="33">
        <v>0</v>
      </c>
      <c r="BH520" s="33">
        <v>128.44</v>
      </c>
      <c r="BI520" s="33">
        <v>128.44</v>
      </c>
      <c r="BJ520" s="33">
        <v>143.30000000000001</v>
      </c>
      <c r="BK520" s="30">
        <f t="shared" si="21"/>
        <v>0</v>
      </c>
      <c r="BL520" s="62">
        <f t="shared" si="22"/>
        <v>0</v>
      </c>
      <c r="BM520" s="33">
        <v>28.26</v>
      </c>
      <c r="BN520" s="9">
        <v>0</v>
      </c>
      <c r="BO520" s="11" t="s">
        <v>5264</v>
      </c>
      <c r="BP520" s="11" t="s">
        <v>4737</v>
      </c>
      <c r="BQ520" s="11" t="s">
        <v>4101</v>
      </c>
      <c r="BR520" s="11" t="s">
        <v>504</v>
      </c>
      <c r="BS520" s="11" t="s">
        <v>4126</v>
      </c>
      <c r="BT520" s="11" t="s">
        <v>5265</v>
      </c>
      <c r="BU520" s="11" t="s">
        <v>5266</v>
      </c>
      <c r="BV520" s="11" t="s">
        <v>5267</v>
      </c>
      <c r="BW520" s="11" t="s">
        <v>5268</v>
      </c>
      <c r="BX520" s="11" t="s">
        <v>4138</v>
      </c>
      <c r="BY520" s="11">
        <v>0</v>
      </c>
      <c r="BZ520" s="11">
        <v>0</v>
      </c>
      <c r="CA520" s="11">
        <v>0</v>
      </c>
      <c r="CB520" s="11">
        <v>0</v>
      </c>
      <c r="CC520" s="11">
        <v>0</v>
      </c>
      <c r="CD520" s="13">
        <v>0</v>
      </c>
    </row>
    <row r="521" spans="1:82" hidden="1" x14ac:dyDescent="0.25">
      <c r="A521" s="72" t="s">
        <v>2483</v>
      </c>
      <c r="B521" s="11" t="s">
        <v>234</v>
      </c>
      <c r="C521" s="11" t="s">
        <v>235</v>
      </c>
      <c r="D521" s="11" t="s">
        <v>2484</v>
      </c>
      <c r="E521" s="11" t="s">
        <v>2484</v>
      </c>
      <c r="F521" s="11" t="s">
        <v>64</v>
      </c>
      <c r="G521" s="11" t="s">
        <v>2484</v>
      </c>
      <c r="H521" s="11" t="s">
        <v>2330</v>
      </c>
      <c r="I521" s="11" t="s">
        <v>237</v>
      </c>
      <c r="J521" s="11" t="s">
        <v>2485</v>
      </c>
      <c r="K521" s="11">
        <v>194.66</v>
      </c>
      <c r="L521" s="11" t="s">
        <v>67</v>
      </c>
      <c r="M521" s="11" t="s">
        <v>68</v>
      </c>
      <c r="N521" s="11" t="s">
        <v>69</v>
      </c>
      <c r="O521" s="12">
        <v>43228.445208333331</v>
      </c>
      <c r="P521" s="12">
        <v>45420.445208333331</v>
      </c>
      <c r="Q521" s="11" t="s">
        <v>70</v>
      </c>
      <c r="R521" s="12">
        <v>45420</v>
      </c>
      <c r="S521" s="11" t="s">
        <v>71</v>
      </c>
      <c r="T521" s="11" t="s">
        <v>104</v>
      </c>
      <c r="U521" s="11" t="s">
        <v>73</v>
      </c>
      <c r="V521" s="11" t="s">
        <v>73</v>
      </c>
      <c r="W521" s="11" t="s">
        <v>74</v>
      </c>
      <c r="X521" s="11" t="s">
        <v>75</v>
      </c>
      <c r="Y521" s="11" t="s">
        <v>1089</v>
      </c>
      <c r="Z521" s="11" t="s">
        <v>2486</v>
      </c>
      <c r="AA521" s="11" t="s">
        <v>78</v>
      </c>
      <c r="AB521" s="12"/>
      <c r="AC521" s="12"/>
      <c r="AD521" s="11"/>
      <c r="AE521" s="11" t="s">
        <v>78</v>
      </c>
      <c r="AF521" s="11" t="s">
        <v>78</v>
      </c>
      <c r="AG521" s="12"/>
      <c r="AH521" s="11" t="s">
        <v>78</v>
      </c>
      <c r="AI521" s="11" t="s">
        <v>78</v>
      </c>
      <c r="AJ521" s="11" t="b">
        <v>0</v>
      </c>
      <c r="AK521" s="11" t="s">
        <v>2487</v>
      </c>
      <c r="AL521" s="11" t="b">
        <v>0</v>
      </c>
      <c r="AM521" s="11" t="b">
        <v>0</v>
      </c>
      <c r="AN521" s="11" t="b">
        <v>0</v>
      </c>
      <c r="AO521" s="11" t="b">
        <v>0</v>
      </c>
      <c r="AP521" s="11" t="b">
        <v>0</v>
      </c>
      <c r="AQ521" s="11" t="s">
        <v>84</v>
      </c>
      <c r="AR521" s="11" t="b">
        <v>0</v>
      </c>
      <c r="AS521" s="11" t="s">
        <v>1700</v>
      </c>
      <c r="AT521" s="11" t="s">
        <v>78</v>
      </c>
      <c r="AU521" s="11" t="s">
        <v>78</v>
      </c>
      <c r="AV521" s="12">
        <v>43237</v>
      </c>
      <c r="AW521" s="11" t="s">
        <v>85</v>
      </c>
      <c r="AX521" s="11" t="s">
        <v>86</v>
      </c>
      <c r="AY521" s="11" t="s">
        <v>87</v>
      </c>
      <c r="AZ521" s="11" t="b">
        <v>0</v>
      </c>
      <c r="BA521" s="11">
        <v>0</v>
      </c>
      <c r="BB521" s="11">
        <v>0</v>
      </c>
      <c r="BC521" s="28"/>
      <c r="BD521" s="11">
        <v>0</v>
      </c>
      <c r="BE521" s="28"/>
      <c r="BF521" s="54">
        <v>0</v>
      </c>
      <c r="BG521" s="28">
        <v>0</v>
      </c>
      <c r="BH521" s="28">
        <v>194.66</v>
      </c>
      <c r="BI521" s="28">
        <v>194.66</v>
      </c>
      <c r="BJ521" s="28">
        <v>213.53</v>
      </c>
      <c r="BK521" s="30">
        <f t="shared" ref="BK521:BK584" si="23">+BH521-BI521</f>
        <v>0</v>
      </c>
      <c r="BL521" s="62">
        <f t="shared" ref="BL521:BL584" si="24">+(BK521/BH521)</f>
        <v>0</v>
      </c>
      <c r="BM521" s="28">
        <v>19.47</v>
      </c>
      <c r="BN521" s="13">
        <v>0</v>
      </c>
      <c r="BO521" s="7" t="s">
        <v>5731</v>
      </c>
      <c r="BP521" s="7" t="s">
        <v>5732</v>
      </c>
      <c r="BQ521" s="7" t="s">
        <v>5733</v>
      </c>
      <c r="BR521" s="7" t="s">
        <v>5734</v>
      </c>
      <c r="BS521" s="7" t="s">
        <v>5735</v>
      </c>
      <c r="BT521" s="7" t="s">
        <v>5736</v>
      </c>
      <c r="BU521" s="7" t="s">
        <v>78</v>
      </c>
      <c r="BV521" s="7" t="s">
        <v>5737</v>
      </c>
      <c r="BW521" s="7" t="s">
        <v>5738</v>
      </c>
      <c r="BX521" s="7" t="s">
        <v>4130</v>
      </c>
      <c r="BY521" s="7">
        <v>0</v>
      </c>
      <c r="BZ521" s="7">
        <v>0</v>
      </c>
      <c r="CA521" s="7">
        <v>0</v>
      </c>
      <c r="CB521" s="7">
        <v>0</v>
      </c>
      <c r="CC521" s="7">
        <v>0</v>
      </c>
      <c r="CD521" s="9">
        <v>0</v>
      </c>
    </row>
    <row r="522" spans="1:82" hidden="1" x14ac:dyDescent="0.25">
      <c r="A522" s="73" t="s">
        <v>2219</v>
      </c>
      <c r="B522" s="7" t="s">
        <v>2220</v>
      </c>
      <c r="C522" s="7" t="s">
        <v>2221</v>
      </c>
      <c r="D522" s="7" t="s">
        <v>2222</v>
      </c>
      <c r="E522" s="7" t="s">
        <v>2222</v>
      </c>
      <c r="F522" s="7" t="s">
        <v>64</v>
      </c>
      <c r="G522" s="7" t="s">
        <v>2222</v>
      </c>
      <c r="H522" s="7" t="s">
        <v>281</v>
      </c>
      <c r="I522" s="7" t="s">
        <v>2223</v>
      </c>
      <c r="J522" s="7" t="s">
        <v>2148</v>
      </c>
      <c r="K522" s="7">
        <v>101.52</v>
      </c>
      <c r="L522" s="7" t="s">
        <v>67</v>
      </c>
      <c r="M522" s="7" t="s">
        <v>68</v>
      </c>
      <c r="N522" s="7" t="s">
        <v>69</v>
      </c>
      <c r="O522" s="8">
        <v>45050.402557870373</v>
      </c>
      <c r="P522" s="8">
        <v>45416.505578703705</v>
      </c>
      <c r="Q522" s="7" t="s">
        <v>70</v>
      </c>
      <c r="R522" s="8">
        <v>45416</v>
      </c>
      <c r="S522" s="7" t="s">
        <v>71</v>
      </c>
      <c r="T522" s="7" t="s">
        <v>104</v>
      </c>
      <c r="U522" s="7" t="s">
        <v>73</v>
      </c>
      <c r="V522" s="7" t="s">
        <v>73</v>
      </c>
      <c r="W522" s="7" t="s">
        <v>105</v>
      </c>
      <c r="X522" s="7" t="s">
        <v>106</v>
      </c>
      <c r="Y522" s="7" t="s">
        <v>2224</v>
      </c>
      <c r="Z522" s="7" t="s">
        <v>2225</v>
      </c>
      <c r="AA522" s="7" t="s">
        <v>78</v>
      </c>
      <c r="AB522" s="8"/>
      <c r="AC522" s="8"/>
      <c r="AD522" s="7"/>
      <c r="AE522" s="7" t="s">
        <v>78</v>
      </c>
      <c r="AF522" s="7" t="s">
        <v>78</v>
      </c>
      <c r="AG522" s="8"/>
      <c r="AH522" s="7" t="s">
        <v>2226</v>
      </c>
      <c r="AI522" s="7" t="s">
        <v>78</v>
      </c>
      <c r="AJ522" s="7" t="b">
        <v>0</v>
      </c>
      <c r="AK522" s="7" t="s">
        <v>2227</v>
      </c>
      <c r="AL522" s="7" t="b">
        <v>1</v>
      </c>
      <c r="AM522" s="7" t="b">
        <v>0</v>
      </c>
      <c r="AN522" s="7" t="b">
        <v>0</v>
      </c>
      <c r="AO522" s="7" t="b">
        <v>0</v>
      </c>
      <c r="AP522" s="7" t="b">
        <v>0</v>
      </c>
      <c r="AQ522" s="7" t="s">
        <v>84</v>
      </c>
      <c r="AR522" s="7" t="b">
        <v>0</v>
      </c>
      <c r="AS522" s="7" t="s">
        <v>734</v>
      </c>
      <c r="AT522" s="7" t="s">
        <v>78</v>
      </c>
      <c r="AU522" s="7" t="s">
        <v>78</v>
      </c>
      <c r="AV522" s="8">
        <v>45040</v>
      </c>
      <c r="AW522" s="7" t="s">
        <v>85</v>
      </c>
      <c r="AX522" s="7" t="s">
        <v>86</v>
      </c>
      <c r="AY522" s="7" t="s">
        <v>87</v>
      </c>
      <c r="AZ522" s="7" t="b">
        <v>0</v>
      </c>
      <c r="BA522" s="7">
        <v>0</v>
      </c>
      <c r="BB522" s="7">
        <v>0</v>
      </c>
      <c r="BC522" s="33"/>
      <c r="BD522" s="7">
        <v>0</v>
      </c>
      <c r="BE522" s="33"/>
      <c r="BF522" s="55">
        <v>0</v>
      </c>
      <c r="BG522" s="33">
        <v>0</v>
      </c>
      <c r="BH522" s="33">
        <v>101.52</v>
      </c>
      <c r="BI522" s="33">
        <v>101.52</v>
      </c>
      <c r="BJ522" s="33">
        <v>109.79</v>
      </c>
      <c r="BK522" s="30">
        <f t="shared" si="23"/>
        <v>0</v>
      </c>
      <c r="BL522" s="62">
        <f t="shared" si="24"/>
        <v>0</v>
      </c>
      <c r="BM522" s="33">
        <v>32.479999999999997</v>
      </c>
      <c r="BN522" s="9">
        <v>0</v>
      </c>
      <c r="BO522" s="11" t="s">
        <v>6870</v>
      </c>
      <c r="BP522" s="11" t="s">
        <v>6871</v>
      </c>
      <c r="BQ522" s="11" t="s">
        <v>4101</v>
      </c>
      <c r="BR522" s="11" t="s">
        <v>504</v>
      </c>
      <c r="BS522" s="11" t="s">
        <v>4126</v>
      </c>
      <c r="BT522" s="11" t="s">
        <v>4110</v>
      </c>
      <c r="BU522" s="11" t="s">
        <v>6872</v>
      </c>
      <c r="BV522" s="11" t="s">
        <v>6873</v>
      </c>
      <c r="BW522" s="11" t="s">
        <v>6874</v>
      </c>
      <c r="BX522" s="11" t="s">
        <v>4302</v>
      </c>
      <c r="BY522" s="11">
        <v>0</v>
      </c>
      <c r="BZ522" s="11">
        <v>0</v>
      </c>
      <c r="CA522" s="11">
        <v>0</v>
      </c>
      <c r="CB522" s="11">
        <v>0</v>
      </c>
      <c r="CC522" s="11">
        <v>0</v>
      </c>
      <c r="CD522" s="13">
        <v>0</v>
      </c>
    </row>
    <row r="523" spans="1:82" hidden="1" x14ac:dyDescent="0.25">
      <c r="A523" s="72" t="s">
        <v>1145</v>
      </c>
      <c r="B523" s="7" t="s">
        <v>234</v>
      </c>
      <c r="C523" s="7" t="s">
        <v>235</v>
      </c>
      <c r="D523" s="7" t="s">
        <v>518</v>
      </c>
      <c r="E523" s="7" t="s">
        <v>518</v>
      </c>
      <c r="F523" s="7" t="s">
        <v>64</v>
      </c>
      <c r="G523" s="7" t="s">
        <v>518</v>
      </c>
      <c r="H523" s="7" t="s">
        <v>336</v>
      </c>
      <c r="I523" s="7" t="s">
        <v>237</v>
      </c>
      <c r="J523" s="7"/>
      <c r="K523" s="7">
        <v>139.32</v>
      </c>
      <c r="L523" s="7" t="s">
        <v>67</v>
      </c>
      <c r="M523" s="7" t="s">
        <v>68</v>
      </c>
      <c r="N523" s="7" t="s">
        <v>69</v>
      </c>
      <c r="O523" s="8">
        <v>43959.526886574073</v>
      </c>
      <c r="P523" s="8">
        <v>45420.526886574073</v>
      </c>
      <c r="Q523" s="7" t="s">
        <v>70</v>
      </c>
      <c r="R523" s="8">
        <v>45420</v>
      </c>
      <c r="S523" s="7" t="s">
        <v>71</v>
      </c>
      <c r="T523" s="7" t="s">
        <v>104</v>
      </c>
      <c r="U523" s="7" t="s">
        <v>73</v>
      </c>
      <c r="V523" s="7" t="s">
        <v>73</v>
      </c>
      <c r="W523" s="7" t="s">
        <v>74</v>
      </c>
      <c r="X523" s="7" t="s">
        <v>75</v>
      </c>
      <c r="Y523" s="7" t="s">
        <v>1032</v>
      </c>
      <c r="Z523" s="7" t="s">
        <v>1146</v>
      </c>
      <c r="AA523" s="7" t="s">
        <v>78</v>
      </c>
      <c r="AB523" s="8"/>
      <c r="AC523" s="8"/>
      <c r="AD523" s="7"/>
      <c r="AE523" s="7" t="s">
        <v>78</v>
      </c>
      <c r="AF523" s="7" t="s">
        <v>78</v>
      </c>
      <c r="AG523" s="8"/>
      <c r="AH523" s="7" t="s">
        <v>78</v>
      </c>
      <c r="AI523" s="7" t="s">
        <v>78</v>
      </c>
      <c r="AJ523" s="7" t="b">
        <v>0</v>
      </c>
      <c r="AK523" s="7" t="s">
        <v>1147</v>
      </c>
      <c r="AL523" s="7" t="b">
        <v>0</v>
      </c>
      <c r="AM523" s="7" t="b">
        <v>0</v>
      </c>
      <c r="AN523" s="7" t="b">
        <v>0</v>
      </c>
      <c r="AO523" s="7" t="b">
        <v>0</v>
      </c>
      <c r="AP523" s="7" t="b">
        <v>0</v>
      </c>
      <c r="AQ523" s="7" t="s">
        <v>84</v>
      </c>
      <c r="AR523" s="7" t="b">
        <v>0</v>
      </c>
      <c r="AS523" s="7" t="s">
        <v>78</v>
      </c>
      <c r="AT523" s="7" t="s">
        <v>78</v>
      </c>
      <c r="AU523" s="7" t="s">
        <v>78</v>
      </c>
      <c r="AV523" s="8">
        <v>43957</v>
      </c>
      <c r="AW523" s="7" t="s">
        <v>85</v>
      </c>
      <c r="AX523" s="7" t="s">
        <v>86</v>
      </c>
      <c r="AY523" s="7" t="s">
        <v>87</v>
      </c>
      <c r="AZ523" s="7" t="b">
        <v>0</v>
      </c>
      <c r="BA523" s="7">
        <v>0</v>
      </c>
      <c r="BB523" s="7">
        <v>0</v>
      </c>
      <c r="BC523" s="33"/>
      <c r="BD523" s="7">
        <v>0</v>
      </c>
      <c r="BE523" s="33"/>
      <c r="BF523" s="55">
        <v>0</v>
      </c>
      <c r="BG523" s="33">
        <v>0</v>
      </c>
      <c r="BH523" s="33">
        <v>139.32</v>
      </c>
      <c r="BI523" s="33">
        <v>139.32</v>
      </c>
      <c r="BJ523" s="33">
        <v>153.26</v>
      </c>
      <c r="BK523" s="30">
        <f t="shared" si="23"/>
        <v>0</v>
      </c>
      <c r="BL523" s="62">
        <f t="shared" si="24"/>
        <v>0</v>
      </c>
      <c r="BM523" s="33">
        <v>11.15</v>
      </c>
      <c r="BN523" s="9">
        <v>0</v>
      </c>
      <c r="BO523" s="11" t="s">
        <v>6025</v>
      </c>
      <c r="BP523" s="11" t="s">
        <v>6026</v>
      </c>
      <c r="BQ523" s="11" t="s">
        <v>4101</v>
      </c>
      <c r="BR523" s="11" t="s">
        <v>504</v>
      </c>
      <c r="BS523" s="11" t="s">
        <v>4187</v>
      </c>
      <c r="BT523" s="11" t="s">
        <v>6027</v>
      </c>
      <c r="BU523" s="11" t="s">
        <v>6028</v>
      </c>
      <c r="BV523" s="11" t="s">
        <v>6029</v>
      </c>
      <c r="BW523" s="11" t="s">
        <v>6219</v>
      </c>
      <c r="BX523" s="11" t="s">
        <v>6213</v>
      </c>
      <c r="BY523" s="11">
        <v>0</v>
      </c>
      <c r="BZ523" s="11">
        <v>0</v>
      </c>
      <c r="CA523" s="11">
        <v>0</v>
      </c>
      <c r="CB523" s="11">
        <v>0</v>
      </c>
      <c r="CC523" s="11">
        <v>0</v>
      </c>
      <c r="CD523" s="13">
        <v>0</v>
      </c>
    </row>
    <row r="524" spans="1:82" hidden="1" x14ac:dyDescent="0.25">
      <c r="A524" s="73" t="s">
        <v>2264</v>
      </c>
      <c r="B524" s="7" t="s">
        <v>1395</v>
      </c>
      <c r="C524" s="7" t="s">
        <v>1396</v>
      </c>
      <c r="D524" s="7" t="s">
        <v>2265</v>
      </c>
      <c r="E524" s="7" t="s">
        <v>2265</v>
      </c>
      <c r="F524" s="7" t="s">
        <v>64</v>
      </c>
      <c r="G524" s="7" t="s">
        <v>2265</v>
      </c>
      <c r="H524" s="7" t="s">
        <v>296</v>
      </c>
      <c r="I524" s="7" t="s">
        <v>1397</v>
      </c>
      <c r="J524" s="7" t="s">
        <v>2205</v>
      </c>
      <c r="K524" s="7">
        <v>204.26</v>
      </c>
      <c r="L524" s="7" t="s">
        <v>67</v>
      </c>
      <c r="M524" s="7" t="s">
        <v>68</v>
      </c>
      <c r="N524" s="7" t="s">
        <v>69</v>
      </c>
      <c r="O524" s="8">
        <v>42477.359375</v>
      </c>
      <c r="P524" s="8">
        <v>45399.765567129631</v>
      </c>
      <c r="Q524" s="7" t="s">
        <v>70</v>
      </c>
      <c r="R524" s="8">
        <v>45399</v>
      </c>
      <c r="S524" s="7" t="s">
        <v>71</v>
      </c>
      <c r="T524" s="7" t="s">
        <v>104</v>
      </c>
      <c r="U524" s="7" t="s">
        <v>73</v>
      </c>
      <c r="V524" s="7" t="s">
        <v>73</v>
      </c>
      <c r="W524" s="7" t="s">
        <v>287</v>
      </c>
      <c r="X524" s="7" t="s">
        <v>106</v>
      </c>
      <c r="Y524" s="7" t="s">
        <v>1398</v>
      </c>
      <c r="Z524" s="7" t="s">
        <v>2266</v>
      </c>
      <c r="AA524" s="7" t="s">
        <v>2267</v>
      </c>
      <c r="AB524" s="8"/>
      <c r="AC524" s="8"/>
      <c r="AD524" s="7"/>
      <c r="AE524" s="7" t="s">
        <v>78</v>
      </c>
      <c r="AF524" s="7" t="s">
        <v>78</v>
      </c>
      <c r="AG524" s="8"/>
      <c r="AH524" s="7" t="s">
        <v>2268</v>
      </c>
      <c r="AI524" s="7" t="s">
        <v>78</v>
      </c>
      <c r="AJ524" s="7" t="b">
        <v>0</v>
      </c>
      <c r="AK524" s="7" t="s">
        <v>2269</v>
      </c>
      <c r="AL524" s="7" t="b">
        <v>0</v>
      </c>
      <c r="AM524" s="7" t="b">
        <v>0</v>
      </c>
      <c r="AN524" s="7" t="b">
        <v>0</v>
      </c>
      <c r="AO524" s="7" t="b">
        <v>0</v>
      </c>
      <c r="AP524" s="7" t="b">
        <v>0</v>
      </c>
      <c r="AQ524" s="7" t="s">
        <v>84</v>
      </c>
      <c r="AR524" s="7" t="b">
        <v>0</v>
      </c>
      <c r="AS524" s="7" t="s">
        <v>78</v>
      </c>
      <c r="AT524" s="7" t="s">
        <v>78</v>
      </c>
      <c r="AU524" s="7" t="s">
        <v>78</v>
      </c>
      <c r="AV524" s="8">
        <v>42482</v>
      </c>
      <c r="AW524" s="7" t="s">
        <v>85</v>
      </c>
      <c r="AX524" s="7" t="s">
        <v>86</v>
      </c>
      <c r="AY524" s="7" t="s">
        <v>87</v>
      </c>
      <c r="AZ524" s="7" t="b">
        <v>0</v>
      </c>
      <c r="BA524" s="7">
        <v>1</v>
      </c>
      <c r="BB524" s="7">
        <v>1</v>
      </c>
      <c r="BC524" s="33">
        <v>300</v>
      </c>
      <c r="BD524" s="7">
        <v>0</v>
      </c>
      <c r="BE524" s="33"/>
      <c r="BF524" s="55">
        <v>0</v>
      </c>
      <c r="BG524" s="33">
        <v>0</v>
      </c>
      <c r="BH524" s="33">
        <v>204.26</v>
      </c>
      <c r="BI524" s="33">
        <v>204.26</v>
      </c>
      <c r="BJ524" s="33">
        <v>229.77</v>
      </c>
      <c r="BK524" s="30">
        <f t="shared" si="23"/>
        <v>0</v>
      </c>
      <c r="BL524" s="62">
        <f t="shared" si="24"/>
        <v>0</v>
      </c>
      <c r="BM524" s="33">
        <v>51.06</v>
      </c>
      <c r="BN524" s="9">
        <v>0</v>
      </c>
      <c r="BO524" s="11" t="s">
        <v>5305</v>
      </c>
      <c r="BP524" s="11" t="s">
        <v>5306</v>
      </c>
      <c r="BQ524" s="11" t="s">
        <v>4101</v>
      </c>
      <c r="BR524" s="11" t="s">
        <v>504</v>
      </c>
      <c r="BS524" s="11" t="s">
        <v>4133</v>
      </c>
      <c r="BT524" s="11" t="s">
        <v>4110</v>
      </c>
      <c r="BU524" s="11" t="s">
        <v>5307</v>
      </c>
      <c r="BV524" s="11" t="s">
        <v>5308</v>
      </c>
      <c r="BW524" s="11" t="s">
        <v>5309</v>
      </c>
      <c r="BX524" s="11" t="s">
        <v>4265</v>
      </c>
      <c r="BY524" s="11">
        <v>0</v>
      </c>
      <c r="BZ524" s="11">
        <v>0</v>
      </c>
      <c r="CA524" s="11">
        <v>0</v>
      </c>
      <c r="CB524" s="11">
        <v>0</v>
      </c>
      <c r="CC524" s="11">
        <v>0</v>
      </c>
      <c r="CD524" s="13">
        <v>0</v>
      </c>
    </row>
    <row r="525" spans="1:82" hidden="1" x14ac:dyDescent="0.25">
      <c r="A525" s="72" t="s">
        <v>126</v>
      </c>
      <c r="B525" s="11" t="s">
        <v>99</v>
      </c>
      <c r="C525" s="11" t="s">
        <v>100</v>
      </c>
      <c r="D525" s="11" t="s">
        <v>127</v>
      </c>
      <c r="E525" s="11" t="s">
        <v>127</v>
      </c>
      <c r="F525" s="11" t="s">
        <v>64</v>
      </c>
      <c r="G525" s="11" t="s">
        <v>127</v>
      </c>
      <c r="H525" s="11" t="s">
        <v>102</v>
      </c>
      <c r="I525" s="11" t="s">
        <v>128</v>
      </c>
      <c r="J525" s="11"/>
      <c r="K525" s="11">
        <v>42.25</v>
      </c>
      <c r="L525" s="11" t="s">
        <v>67</v>
      </c>
      <c r="M525" s="11" t="s">
        <v>68</v>
      </c>
      <c r="N525" s="11" t="s">
        <v>69</v>
      </c>
      <c r="O525" s="12">
        <v>35802</v>
      </c>
      <c r="P525" s="12">
        <v>45298</v>
      </c>
      <c r="Q525" s="11" t="s">
        <v>70</v>
      </c>
      <c r="R525" s="12">
        <v>45298</v>
      </c>
      <c r="S525" s="11" t="s">
        <v>71</v>
      </c>
      <c r="T525" s="11" t="s">
        <v>104</v>
      </c>
      <c r="U525" s="11" t="s">
        <v>73</v>
      </c>
      <c r="V525" s="11" t="s">
        <v>73</v>
      </c>
      <c r="W525" s="11" t="s">
        <v>74</v>
      </c>
      <c r="X525" s="11" t="s">
        <v>115</v>
      </c>
      <c r="Y525" s="11" t="s">
        <v>129</v>
      </c>
      <c r="Z525" s="11" t="s">
        <v>130</v>
      </c>
      <c r="AA525" s="11" t="s">
        <v>78</v>
      </c>
      <c r="AB525" s="12"/>
      <c r="AC525" s="12"/>
      <c r="AD525" s="11"/>
      <c r="AE525" s="11" t="s">
        <v>78</v>
      </c>
      <c r="AF525" s="11" t="s">
        <v>78</v>
      </c>
      <c r="AG525" s="12"/>
      <c r="AH525" s="11" t="s">
        <v>78</v>
      </c>
      <c r="AI525" s="11" t="s">
        <v>78</v>
      </c>
      <c r="AJ525" s="11" t="b">
        <v>1</v>
      </c>
      <c r="AK525" s="11" t="s">
        <v>131</v>
      </c>
      <c r="AL525" s="11" t="b">
        <v>0</v>
      </c>
      <c r="AM525" s="11" t="b">
        <v>0</v>
      </c>
      <c r="AN525" s="11" t="b">
        <v>0</v>
      </c>
      <c r="AO525" s="11" t="b">
        <v>0</v>
      </c>
      <c r="AP525" s="11" t="b">
        <v>0</v>
      </c>
      <c r="AQ525" s="11" t="s">
        <v>132</v>
      </c>
      <c r="AR525" s="11" t="b">
        <v>0</v>
      </c>
      <c r="AS525" s="11" t="s">
        <v>78</v>
      </c>
      <c r="AT525" s="11" t="s">
        <v>78</v>
      </c>
      <c r="AU525" s="11" t="s">
        <v>78</v>
      </c>
      <c r="AV525" s="12">
        <v>35809</v>
      </c>
      <c r="AW525" s="11" t="s">
        <v>85</v>
      </c>
      <c r="AX525" s="11" t="s">
        <v>86</v>
      </c>
      <c r="AY525" s="11" t="s">
        <v>87</v>
      </c>
      <c r="AZ525" s="11" t="b">
        <v>0</v>
      </c>
      <c r="BA525" s="11">
        <v>6</v>
      </c>
      <c r="BB525" s="11">
        <v>4</v>
      </c>
      <c r="BC525" s="28">
        <v>1860</v>
      </c>
      <c r="BD525" s="11">
        <v>0</v>
      </c>
      <c r="BE525" s="28"/>
      <c r="BF525" s="54">
        <v>0</v>
      </c>
      <c r="BG525" s="28">
        <v>0</v>
      </c>
      <c r="BH525" s="28">
        <v>42.25</v>
      </c>
      <c r="BI525" s="28">
        <v>42.25</v>
      </c>
      <c r="BJ525" s="28">
        <v>45.69</v>
      </c>
      <c r="BK525" s="30">
        <f t="shared" si="23"/>
        <v>0</v>
      </c>
      <c r="BL525" s="62">
        <f t="shared" si="24"/>
        <v>0</v>
      </c>
      <c r="BM525" s="28">
        <v>8.4499999999999993</v>
      </c>
      <c r="BN525" s="13">
        <v>0</v>
      </c>
      <c r="BO525" s="11" t="s">
        <v>4118</v>
      </c>
      <c r="BP525" s="11" t="s">
        <v>4119</v>
      </c>
      <c r="BQ525" s="11" t="s">
        <v>4101</v>
      </c>
      <c r="BR525" s="11" t="s">
        <v>504</v>
      </c>
      <c r="BS525" s="11" t="s">
        <v>4120</v>
      </c>
      <c r="BT525" s="11" t="s">
        <v>4121</v>
      </c>
      <c r="BU525" s="11" t="s">
        <v>78</v>
      </c>
      <c r="BV525" s="11" t="s">
        <v>78</v>
      </c>
      <c r="BW525" s="11" t="s">
        <v>4122</v>
      </c>
      <c r="BX525" s="11" t="s">
        <v>4123</v>
      </c>
      <c r="BY525" s="11">
        <v>0</v>
      </c>
      <c r="BZ525" s="11">
        <v>0</v>
      </c>
      <c r="CA525" s="11">
        <v>0</v>
      </c>
      <c r="CB525" s="11">
        <v>0</v>
      </c>
      <c r="CC525" s="11">
        <v>0</v>
      </c>
      <c r="CD525" s="13">
        <v>0</v>
      </c>
    </row>
    <row r="526" spans="1:82" hidden="1" x14ac:dyDescent="0.25">
      <c r="A526" s="73" t="s">
        <v>2160</v>
      </c>
      <c r="B526" s="7" t="s">
        <v>2147</v>
      </c>
      <c r="C526" s="7" t="s">
        <v>2148</v>
      </c>
      <c r="D526" s="7" t="s">
        <v>2161</v>
      </c>
      <c r="E526" s="7" t="s">
        <v>2162</v>
      </c>
      <c r="F526" s="7" t="s">
        <v>168</v>
      </c>
      <c r="G526" s="7" t="s">
        <v>2162</v>
      </c>
      <c r="H526" s="7" t="s">
        <v>281</v>
      </c>
      <c r="I526" s="7" t="s">
        <v>2150</v>
      </c>
      <c r="J526" s="7"/>
      <c r="K526" s="7">
        <v>449.92</v>
      </c>
      <c r="L526" s="7" t="s">
        <v>67</v>
      </c>
      <c r="M526" s="7" t="s">
        <v>68</v>
      </c>
      <c r="N526" s="7" t="s">
        <v>160</v>
      </c>
      <c r="O526" s="8">
        <v>43070.461608796293</v>
      </c>
      <c r="P526" s="8">
        <v>45261.461608796293</v>
      </c>
      <c r="Q526" s="7" t="s">
        <v>70</v>
      </c>
      <c r="R526" s="8">
        <v>45261</v>
      </c>
      <c r="S526" s="7" t="s">
        <v>71</v>
      </c>
      <c r="T526" s="7" t="s">
        <v>104</v>
      </c>
      <c r="U526" s="7" t="s">
        <v>73</v>
      </c>
      <c r="V526" s="7" t="s">
        <v>73</v>
      </c>
      <c r="W526" s="7" t="s">
        <v>74</v>
      </c>
      <c r="X526" s="7" t="s">
        <v>264</v>
      </c>
      <c r="Y526" s="7" t="s">
        <v>2163</v>
      </c>
      <c r="Z526" s="7" t="s">
        <v>2164</v>
      </c>
      <c r="AA526" s="7" t="s">
        <v>78</v>
      </c>
      <c r="AB526" s="8"/>
      <c r="AC526" s="8"/>
      <c r="AD526" s="7"/>
      <c r="AE526" s="7" t="s">
        <v>78</v>
      </c>
      <c r="AF526" s="7" t="s">
        <v>78</v>
      </c>
      <c r="AG526" s="8"/>
      <c r="AH526" s="7" t="s">
        <v>78</v>
      </c>
      <c r="AI526" s="7" t="s">
        <v>78</v>
      </c>
      <c r="AJ526" s="7" t="b">
        <v>0</v>
      </c>
      <c r="AK526" s="7" t="s">
        <v>2165</v>
      </c>
      <c r="AL526" s="7" t="b">
        <v>1</v>
      </c>
      <c r="AM526" s="7" t="b">
        <v>0</v>
      </c>
      <c r="AN526" s="7" t="b">
        <v>0</v>
      </c>
      <c r="AO526" s="7" t="b">
        <v>0</v>
      </c>
      <c r="AP526" s="7" t="b">
        <v>0</v>
      </c>
      <c r="AQ526" s="7" t="s">
        <v>84</v>
      </c>
      <c r="AR526" s="7" t="b">
        <v>0</v>
      </c>
      <c r="AS526" s="7" t="s">
        <v>2071</v>
      </c>
      <c r="AT526" s="7" t="s">
        <v>78</v>
      </c>
      <c r="AU526" s="7" t="s">
        <v>78</v>
      </c>
      <c r="AV526" s="8">
        <v>43089</v>
      </c>
      <c r="AW526" s="7" t="s">
        <v>85</v>
      </c>
      <c r="AX526" s="7" t="s">
        <v>86</v>
      </c>
      <c r="AY526" s="7" t="s">
        <v>87</v>
      </c>
      <c r="AZ526" s="7" t="b">
        <v>0</v>
      </c>
      <c r="BA526" s="7">
        <v>0</v>
      </c>
      <c r="BB526" s="7">
        <v>0</v>
      </c>
      <c r="BC526" s="33"/>
      <c r="BD526" s="7">
        <v>0</v>
      </c>
      <c r="BE526" s="33"/>
      <c r="BF526" s="55">
        <v>0</v>
      </c>
      <c r="BG526" s="33">
        <v>0</v>
      </c>
      <c r="BH526" s="33">
        <v>449.92</v>
      </c>
      <c r="BI526" s="33">
        <v>449.92</v>
      </c>
      <c r="BJ526" s="33">
        <v>486.58</v>
      </c>
      <c r="BK526" s="30">
        <f t="shared" si="23"/>
        <v>0</v>
      </c>
      <c r="BL526" s="62">
        <f t="shared" si="24"/>
        <v>0</v>
      </c>
      <c r="BM526" s="33">
        <v>101.23</v>
      </c>
      <c r="BN526" s="9">
        <v>0</v>
      </c>
      <c r="BO526" s="11" t="s">
        <v>5627</v>
      </c>
      <c r="BP526" s="11" t="s">
        <v>5628</v>
      </c>
      <c r="BQ526" s="11" t="s">
        <v>4101</v>
      </c>
      <c r="BR526" s="11" t="s">
        <v>504</v>
      </c>
      <c r="BS526" s="11" t="s">
        <v>4223</v>
      </c>
      <c r="BT526" s="11" t="s">
        <v>4330</v>
      </c>
      <c r="BU526" s="11" t="s">
        <v>5629</v>
      </c>
      <c r="BV526" s="11" t="s">
        <v>5630</v>
      </c>
      <c r="BW526" s="11" t="s">
        <v>5631</v>
      </c>
      <c r="BX526" s="11" t="s">
        <v>4106</v>
      </c>
      <c r="BY526" s="11">
        <v>0</v>
      </c>
      <c r="BZ526" s="11">
        <v>0</v>
      </c>
      <c r="CA526" s="11">
        <v>0</v>
      </c>
      <c r="CB526" s="11">
        <v>0</v>
      </c>
      <c r="CC526" s="11">
        <v>0</v>
      </c>
      <c r="CD526" s="13">
        <v>0</v>
      </c>
    </row>
    <row r="527" spans="1:82" hidden="1" x14ac:dyDescent="0.25">
      <c r="A527" s="72" t="s">
        <v>3164</v>
      </c>
      <c r="B527" s="11" t="s">
        <v>3165</v>
      </c>
      <c r="C527" s="11" t="s">
        <v>2256</v>
      </c>
      <c r="D527" s="11" t="s">
        <v>2162</v>
      </c>
      <c r="E527" s="11" t="s">
        <v>2162</v>
      </c>
      <c r="F527" s="11" t="s">
        <v>64</v>
      </c>
      <c r="G527" s="11" t="s">
        <v>2162</v>
      </c>
      <c r="H527" s="11" t="s">
        <v>296</v>
      </c>
      <c r="I527" s="11" t="s">
        <v>2258</v>
      </c>
      <c r="J527" s="11" t="s">
        <v>3166</v>
      </c>
      <c r="K527" s="11">
        <v>113.5</v>
      </c>
      <c r="L527" s="11" t="s">
        <v>67</v>
      </c>
      <c r="M527" s="11" t="s">
        <v>68</v>
      </c>
      <c r="N527" s="11" t="s">
        <v>69</v>
      </c>
      <c r="O527" s="12">
        <v>43080.345150462963</v>
      </c>
      <c r="P527" s="12">
        <v>45512.345150462963</v>
      </c>
      <c r="Q527" s="11" t="s">
        <v>70</v>
      </c>
      <c r="R527" s="12">
        <v>45512</v>
      </c>
      <c r="S527" s="11" t="s">
        <v>71</v>
      </c>
      <c r="T527" s="11" t="s">
        <v>104</v>
      </c>
      <c r="U527" s="11" t="s">
        <v>73</v>
      </c>
      <c r="V527" s="11" t="s">
        <v>73</v>
      </c>
      <c r="W527" s="11" t="s">
        <v>105</v>
      </c>
      <c r="X527" s="11" t="s">
        <v>106</v>
      </c>
      <c r="Y527" s="11" t="s">
        <v>2260</v>
      </c>
      <c r="Z527" s="11" t="s">
        <v>3167</v>
      </c>
      <c r="AA527" s="11" t="s">
        <v>78</v>
      </c>
      <c r="AB527" s="12"/>
      <c r="AC527" s="12"/>
      <c r="AD527" s="11"/>
      <c r="AE527" s="11" t="s">
        <v>78</v>
      </c>
      <c r="AF527" s="11" t="s">
        <v>78</v>
      </c>
      <c r="AG527" s="12"/>
      <c r="AH527" s="11" t="s">
        <v>78</v>
      </c>
      <c r="AI527" s="11" t="s">
        <v>78</v>
      </c>
      <c r="AJ527" s="11" t="b">
        <v>0</v>
      </c>
      <c r="AK527" s="11" t="s">
        <v>3168</v>
      </c>
      <c r="AL527" s="11" t="b">
        <v>0</v>
      </c>
      <c r="AM527" s="11" t="b">
        <v>0</v>
      </c>
      <c r="AN527" s="11" t="b">
        <v>0</v>
      </c>
      <c r="AO527" s="11" t="b">
        <v>0</v>
      </c>
      <c r="AP527" s="11" t="b">
        <v>0</v>
      </c>
      <c r="AQ527" s="11" t="s">
        <v>84</v>
      </c>
      <c r="AR527" s="11" t="b">
        <v>0</v>
      </c>
      <c r="AS527" s="11" t="s">
        <v>78</v>
      </c>
      <c r="AT527" s="11" t="s">
        <v>78</v>
      </c>
      <c r="AU527" s="11" t="s">
        <v>78</v>
      </c>
      <c r="AV527" s="12">
        <v>43090</v>
      </c>
      <c r="AW527" s="11" t="s">
        <v>85</v>
      </c>
      <c r="AX527" s="11" t="s">
        <v>86</v>
      </c>
      <c r="AY527" s="11" t="s">
        <v>87</v>
      </c>
      <c r="AZ527" s="11" t="b">
        <v>0</v>
      </c>
      <c r="BA527" s="11">
        <v>0</v>
      </c>
      <c r="BB527" s="11">
        <v>0</v>
      </c>
      <c r="BC527" s="28"/>
      <c r="BD527" s="11">
        <v>0</v>
      </c>
      <c r="BE527" s="28"/>
      <c r="BF527" s="54">
        <v>0</v>
      </c>
      <c r="BG527" s="28">
        <v>0</v>
      </c>
      <c r="BH527" s="28">
        <v>113.5</v>
      </c>
      <c r="BI527" s="28">
        <v>113.5</v>
      </c>
      <c r="BJ527" s="28">
        <v>119.5</v>
      </c>
      <c r="BK527" s="30">
        <f t="shared" si="23"/>
        <v>0</v>
      </c>
      <c r="BL527" s="62">
        <f t="shared" si="24"/>
        <v>0</v>
      </c>
      <c r="BM527" s="28">
        <v>28.38</v>
      </c>
      <c r="BN527" s="13">
        <v>0</v>
      </c>
      <c r="BO527" s="7" t="s">
        <v>5632</v>
      </c>
      <c r="BP527" s="7" t="s">
        <v>5633</v>
      </c>
      <c r="BQ527" s="7" t="s">
        <v>4101</v>
      </c>
      <c r="BR527" s="7" t="s">
        <v>504</v>
      </c>
      <c r="BS527" s="7" t="s">
        <v>4223</v>
      </c>
      <c r="BT527" s="7" t="s">
        <v>5634</v>
      </c>
      <c r="BU527" s="7" t="s">
        <v>5635</v>
      </c>
      <c r="BV527" s="7" t="s">
        <v>5630</v>
      </c>
      <c r="BW527" s="7" t="s">
        <v>5631</v>
      </c>
      <c r="BX527" s="7" t="s">
        <v>4106</v>
      </c>
      <c r="BY527" s="7">
        <v>0</v>
      </c>
      <c r="BZ527" s="7">
        <v>0</v>
      </c>
      <c r="CA527" s="7">
        <v>0</v>
      </c>
      <c r="CB527" s="7">
        <v>0</v>
      </c>
      <c r="CC527" s="7">
        <v>0</v>
      </c>
      <c r="CD527" s="9">
        <v>0</v>
      </c>
    </row>
    <row r="528" spans="1:82" hidden="1" x14ac:dyDescent="0.25">
      <c r="A528" s="72" t="s">
        <v>3382</v>
      </c>
      <c r="B528" s="11" t="s">
        <v>1174</v>
      </c>
      <c r="C528" s="11" t="s">
        <v>1175</v>
      </c>
      <c r="D528" s="11" t="s">
        <v>3383</v>
      </c>
      <c r="E528" s="11" t="s">
        <v>3384</v>
      </c>
      <c r="F528" s="11" t="s">
        <v>168</v>
      </c>
      <c r="G528" s="11" t="s">
        <v>3384</v>
      </c>
      <c r="H528" s="11" t="s">
        <v>281</v>
      </c>
      <c r="I528" s="11" t="s">
        <v>1176</v>
      </c>
      <c r="J528" s="11" t="s">
        <v>1279</v>
      </c>
      <c r="K528" s="11">
        <v>269.60000000000002</v>
      </c>
      <c r="L528" s="11" t="s">
        <v>67</v>
      </c>
      <c r="M528" s="11" t="s">
        <v>68</v>
      </c>
      <c r="N528" s="11" t="s">
        <v>160</v>
      </c>
      <c r="O528" s="12">
        <v>44490.52107638889</v>
      </c>
      <c r="P528" s="12">
        <v>45586</v>
      </c>
      <c r="Q528" s="11" t="s">
        <v>70</v>
      </c>
      <c r="R528" s="12">
        <v>45586</v>
      </c>
      <c r="S528" s="11" t="s">
        <v>71</v>
      </c>
      <c r="T528" s="11" t="s">
        <v>104</v>
      </c>
      <c r="U528" s="11" t="s">
        <v>73</v>
      </c>
      <c r="V528" s="11" t="s">
        <v>73</v>
      </c>
      <c r="W528" s="11" t="s">
        <v>74</v>
      </c>
      <c r="X528" s="11" t="s">
        <v>106</v>
      </c>
      <c r="Y528" s="11" t="s">
        <v>1178</v>
      </c>
      <c r="Z528" s="11" t="s">
        <v>3388</v>
      </c>
      <c r="AA528" s="11" t="s">
        <v>78</v>
      </c>
      <c r="AB528" s="12"/>
      <c r="AC528" s="12"/>
      <c r="AD528" s="11"/>
      <c r="AE528" s="11" t="s">
        <v>78</v>
      </c>
      <c r="AF528" s="11" t="s">
        <v>78</v>
      </c>
      <c r="AG528" s="12"/>
      <c r="AH528" s="11" t="s">
        <v>78</v>
      </c>
      <c r="AI528" s="11" t="s">
        <v>78</v>
      </c>
      <c r="AJ528" s="11" t="b">
        <v>0</v>
      </c>
      <c r="AK528" s="11" t="s">
        <v>3389</v>
      </c>
      <c r="AL528" s="11" t="b">
        <v>0</v>
      </c>
      <c r="AM528" s="11" t="b">
        <v>0</v>
      </c>
      <c r="AN528" s="11" t="b">
        <v>0</v>
      </c>
      <c r="AO528" s="11" t="b">
        <v>0</v>
      </c>
      <c r="AP528" s="11" t="b">
        <v>0</v>
      </c>
      <c r="AQ528" s="11" t="s">
        <v>84</v>
      </c>
      <c r="AR528" s="11" t="b">
        <v>0</v>
      </c>
      <c r="AS528" s="11" t="s">
        <v>317</v>
      </c>
      <c r="AT528" s="11" t="s">
        <v>78</v>
      </c>
      <c r="AU528" s="11" t="s">
        <v>78</v>
      </c>
      <c r="AV528" s="12">
        <v>44498</v>
      </c>
      <c r="AW528" s="11" t="s">
        <v>85</v>
      </c>
      <c r="AX528" s="11" t="s">
        <v>86</v>
      </c>
      <c r="AY528" s="11" t="s">
        <v>87</v>
      </c>
      <c r="AZ528" s="11" t="b">
        <v>0</v>
      </c>
      <c r="BA528" s="11">
        <v>0</v>
      </c>
      <c r="BB528" s="11">
        <v>0</v>
      </c>
      <c r="BC528" s="28"/>
      <c r="BD528" s="11">
        <v>0</v>
      </c>
      <c r="BE528" s="28"/>
      <c r="BF528" s="54">
        <v>0</v>
      </c>
      <c r="BG528" s="28">
        <v>0</v>
      </c>
      <c r="BH528" s="28">
        <v>269.60000000000002</v>
      </c>
      <c r="BI528" s="28">
        <v>269.60000000000002</v>
      </c>
      <c r="BJ528" s="28">
        <v>280.77999999999997</v>
      </c>
      <c r="BK528" s="30">
        <f t="shared" si="23"/>
        <v>0</v>
      </c>
      <c r="BL528" s="62">
        <f t="shared" si="24"/>
        <v>0</v>
      </c>
      <c r="BM528" s="28">
        <v>94.36</v>
      </c>
      <c r="BN528" s="13">
        <v>0</v>
      </c>
      <c r="BO528" s="11" t="s">
        <v>6515</v>
      </c>
      <c r="BP528" s="11" t="s">
        <v>6516</v>
      </c>
      <c r="BQ528" s="11" t="s">
        <v>4101</v>
      </c>
      <c r="BR528" s="11" t="s">
        <v>504</v>
      </c>
      <c r="BS528" s="11" t="s">
        <v>4412</v>
      </c>
      <c r="BT528" s="11" t="s">
        <v>4330</v>
      </c>
      <c r="BU528" s="11" t="s">
        <v>6517</v>
      </c>
      <c r="BV528" s="11" t="s">
        <v>6518</v>
      </c>
      <c r="BW528" s="11" t="s">
        <v>6519</v>
      </c>
      <c r="BX528" s="11" t="s">
        <v>4106</v>
      </c>
      <c r="BY528" s="11">
        <v>0</v>
      </c>
      <c r="BZ528" s="11">
        <v>0</v>
      </c>
      <c r="CA528" s="11">
        <v>0</v>
      </c>
      <c r="CB528" s="11">
        <v>0</v>
      </c>
      <c r="CC528" s="11">
        <v>0</v>
      </c>
      <c r="CD528" s="13">
        <v>0</v>
      </c>
    </row>
    <row r="529" spans="1:82" hidden="1" x14ac:dyDescent="0.25">
      <c r="A529" s="72" t="s">
        <v>3385</v>
      </c>
      <c r="B529" s="11" t="s">
        <v>2147</v>
      </c>
      <c r="C529" s="11" t="s">
        <v>2148</v>
      </c>
      <c r="D529" s="11" t="s">
        <v>3383</v>
      </c>
      <c r="E529" s="11" t="s">
        <v>3384</v>
      </c>
      <c r="F529" s="11" t="s">
        <v>168</v>
      </c>
      <c r="G529" s="11" t="s">
        <v>3384</v>
      </c>
      <c r="H529" s="11" t="s">
        <v>281</v>
      </c>
      <c r="I529" s="11" t="s">
        <v>2150</v>
      </c>
      <c r="J529" s="11" t="s">
        <v>2148</v>
      </c>
      <c r="K529" s="11">
        <v>264.45999999999998</v>
      </c>
      <c r="L529" s="11" t="s">
        <v>67</v>
      </c>
      <c r="M529" s="11" t="s">
        <v>68</v>
      </c>
      <c r="N529" s="11" t="s">
        <v>160</v>
      </c>
      <c r="O529" s="12">
        <v>44898.565509259257</v>
      </c>
      <c r="P529" s="12">
        <v>45263.64539351852</v>
      </c>
      <c r="Q529" s="11" t="s">
        <v>70</v>
      </c>
      <c r="R529" s="12">
        <v>45263</v>
      </c>
      <c r="S529" s="11" t="s">
        <v>71</v>
      </c>
      <c r="T529" s="11" t="s">
        <v>104</v>
      </c>
      <c r="U529" s="11" t="s">
        <v>73</v>
      </c>
      <c r="V529" s="11" t="s">
        <v>73</v>
      </c>
      <c r="W529" s="11" t="s">
        <v>74</v>
      </c>
      <c r="X529" s="11" t="s">
        <v>264</v>
      </c>
      <c r="Y529" s="11" t="s">
        <v>3390</v>
      </c>
      <c r="Z529" s="11" t="s">
        <v>3391</v>
      </c>
      <c r="AA529" s="11" t="s">
        <v>78</v>
      </c>
      <c r="AB529" s="12"/>
      <c r="AC529" s="12"/>
      <c r="AD529" s="11"/>
      <c r="AE529" s="11" t="s">
        <v>78</v>
      </c>
      <c r="AF529" s="11" t="s">
        <v>78</v>
      </c>
      <c r="AG529" s="12"/>
      <c r="AH529" s="11" t="s">
        <v>78</v>
      </c>
      <c r="AI529" s="11" t="s">
        <v>78</v>
      </c>
      <c r="AJ529" s="11" t="b">
        <v>0</v>
      </c>
      <c r="AK529" s="11" t="s">
        <v>3392</v>
      </c>
      <c r="AL529" s="11" t="b">
        <v>1</v>
      </c>
      <c r="AM529" s="11" t="b">
        <v>0</v>
      </c>
      <c r="AN529" s="11" t="b">
        <v>0</v>
      </c>
      <c r="AO529" s="11" t="b">
        <v>0</v>
      </c>
      <c r="AP529" s="11" t="b">
        <v>0</v>
      </c>
      <c r="AQ529" s="11" t="s">
        <v>84</v>
      </c>
      <c r="AR529" s="11" t="b">
        <v>0</v>
      </c>
      <c r="AS529" s="11" t="s">
        <v>710</v>
      </c>
      <c r="AT529" s="11" t="s">
        <v>78</v>
      </c>
      <c r="AU529" s="11" t="s">
        <v>78</v>
      </c>
      <c r="AV529" s="12">
        <v>44889</v>
      </c>
      <c r="AW529" s="11" t="s">
        <v>85</v>
      </c>
      <c r="AX529" s="11" t="s">
        <v>86</v>
      </c>
      <c r="AY529" s="11" t="s">
        <v>87</v>
      </c>
      <c r="AZ529" s="11" t="b">
        <v>0</v>
      </c>
      <c r="BA529" s="11">
        <v>0</v>
      </c>
      <c r="BB529" s="11">
        <v>0</v>
      </c>
      <c r="BC529" s="28"/>
      <c r="BD529" s="11">
        <v>0</v>
      </c>
      <c r="BE529" s="28"/>
      <c r="BF529" s="54">
        <v>0</v>
      </c>
      <c r="BG529" s="28">
        <v>0</v>
      </c>
      <c r="BH529" s="28">
        <v>264.45999999999998</v>
      </c>
      <c r="BI529" s="28">
        <v>264.45999999999998</v>
      </c>
      <c r="BJ529" s="28">
        <v>286.02</v>
      </c>
      <c r="BK529" s="30">
        <f t="shared" si="23"/>
        <v>0</v>
      </c>
      <c r="BL529" s="62">
        <f t="shared" si="24"/>
        <v>0</v>
      </c>
      <c r="BM529" s="28">
        <v>52.89</v>
      </c>
      <c r="BN529" s="13">
        <v>0</v>
      </c>
      <c r="BO529" s="11" t="s">
        <v>6515</v>
      </c>
      <c r="BP529" s="11" t="s">
        <v>6516</v>
      </c>
      <c r="BQ529" s="11" t="s">
        <v>4101</v>
      </c>
      <c r="BR529" s="11" t="s">
        <v>504</v>
      </c>
      <c r="BS529" s="11" t="s">
        <v>4412</v>
      </c>
      <c r="BT529" s="11" t="s">
        <v>4330</v>
      </c>
      <c r="BU529" s="11" t="s">
        <v>6517</v>
      </c>
      <c r="BV529" s="11" t="s">
        <v>6518</v>
      </c>
      <c r="BW529" s="11" t="s">
        <v>6519</v>
      </c>
      <c r="BX529" s="11" t="s">
        <v>4106</v>
      </c>
      <c r="BY529" s="11">
        <v>0</v>
      </c>
      <c r="BZ529" s="11">
        <v>0</v>
      </c>
      <c r="CA529" s="11">
        <v>0</v>
      </c>
      <c r="CB529" s="11">
        <v>0</v>
      </c>
      <c r="CC529" s="11">
        <v>0</v>
      </c>
      <c r="CD529" s="13">
        <v>0</v>
      </c>
    </row>
    <row r="530" spans="1:82" hidden="1" x14ac:dyDescent="0.25">
      <c r="A530" s="73" t="s">
        <v>3386</v>
      </c>
      <c r="B530" s="7" t="s">
        <v>259</v>
      </c>
      <c r="C530" s="7" t="s">
        <v>260</v>
      </c>
      <c r="D530" s="7" t="s">
        <v>3383</v>
      </c>
      <c r="E530" s="7" t="s">
        <v>3384</v>
      </c>
      <c r="F530" s="7" t="s">
        <v>168</v>
      </c>
      <c r="G530" s="7" t="s">
        <v>3384</v>
      </c>
      <c r="H530" s="7" t="s">
        <v>281</v>
      </c>
      <c r="I530" s="7" t="s">
        <v>2037</v>
      </c>
      <c r="J530" s="7" t="s">
        <v>2045</v>
      </c>
      <c r="K530" s="7">
        <v>906.18</v>
      </c>
      <c r="L530" s="7" t="s">
        <v>67</v>
      </c>
      <c r="M530" s="7" t="s">
        <v>68</v>
      </c>
      <c r="N530" s="7" t="s">
        <v>160</v>
      </c>
      <c r="O530" s="8">
        <v>44898.64707175926</v>
      </c>
      <c r="P530" s="8">
        <v>45263.64707175926</v>
      </c>
      <c r="Q530" s="7" t="s">
        <v>70</v>
      </c>
      <c r="R530" s="8">
        <v>45263</v>
      </c>
      <c r="S530" s="7" t="s">
        <v>71</v>
      </c>
      <c r="T530" s="7" t="s">
        <v>72</v>
      </c>
      <c r="U530" s="7" t="s">
        <v>73</v>
      </c>
      <c r="V530" s="7" t="s">
        <v>73</v>
      </c>
      <c r="W530" s="7" t="s">
        <v>74</v>
      </c>
      <c r="X530" s="7" t="s">
        <v>250</v>
      </c>
      <c r="Y530" s="7" t="s">
        <v>3390</v>
      </c>
      <c r="Z530" s="7" t="s">
        <v>3393</v>
      </c>
      <c r="AA530" s="7" t="s">
        <v>78</v>
      </c>
      <c r="AB530" s="8"/>
      <c r="AC530" s="8"/>
      <c r="AD530" s="7"/>
      <c r="AE530" s="7" t="s">
        <v>78</v>
      </c>
      <c r="AF530" s="7" t="s">
        <v>78</v>
      </c>
      <c r="AG530" s="8"/>
      <c r="AH530" s="7" t="s">
        <v>3394</v>
      </c>
      <c r="AI530" s="7" t="s">
        <v>78</v>
      </c>
      <c r="AJ530" s="7" t="b">
        <v>0</v>
      </c>
      <c r="AK530" s="7" t="s">
        <v>3395</v>
      </c>
      <c r="AL530" s="7" t="b">
        <v>0</v>
      </c>
      <c r="AM530" s="7" t="b">
        <v>0</v>
      </c>
      <c r="AN530" s="7" t="b">
        <v>0</v>
      </c>
      <c r="AO530" s="7" t="b">
        <v>0</v>
      </c>
      <c r="AP530" s="7" t="b">
        <v>0</v>
      </c>
      <c r="AQ530" s="7" t="s">
        <v>84</v>
      </c>
      <c r="AR530" s="7" t="b">
        <v>0</v>
      </c>
      <c r="AS530" s="7" t="s">
        <v>710</v>
      </c>
      <c r="AT530" s="7" t="s">
        <v>78</v>
      </c>
      <c r="AU530" s="7" t="s">
        <v>78</v>
      </c>
      <c r="AV530" s="8">
        <v>44894</v>
      </c>
      <c r="AW530" s="7" t="s">
        <v>85</v>
      </c>
      <c r="AX530" s="7" t="s">
        <v>86</v>
      </c>
      <c r="AY530" s="7" t="s">
        <v>87</v>
      </c>
      <c r="AZ530" s="7" t="b">
        <v>0</v>
      </c>
      <c r="BA530" s="7">
        <v>0</v>
      </c>
      <c r="BB530" s="7">
        <v>0</v>
      </c>
      <c r="BC530" s="27"/>
      <c r="BD530" s="7">
        <v>0</v>
      </c>
      <c r="BE530" s="27"/>
      <c r="BF530" s="55">
        <v>0</v>
      </c>
      <c r="BG530" s="27">
        <v>0</v>
      </c>
      <c r="BH530" s="33">
        <v>906.18</v>
      </c>
      <c r="BI530" s="33">
        <v>906.18</v>
      </c>
      <c r="BJ530" s="33">
        <v>1065.56</v>
      </c>
      <c r="BK530" s="30">
        <f t="shared" si="23"/>
        <v>0</v>
      </c>
      <c r="BL530" s="62">
        <f t="shared" si="24"/>
        <v>0</v>
      </c>
      <c r="BM530" s="33">
        <v>289.94</v>
      </c>
      <c r="BN530" s="9">
        <v>0</v>
      </c>
      <c r="BO530" s="11" t="s">
        <v>6515</v>
      </c>
      <c r="BP530" s="11" t="s">
        <v>6516</v>
      </c>
      <c r="BQ530" s="11" t="s">
        <v>4101</v>
      </c>
      <c r="BR530" s="11" t="s">
        <v>504</v>
      </c>
      <c r="BS530" s="11" t="s">
        <v>4412</v>
      </c>
      <c r="BT530" s="11" t="s">
        <v>4330</v>
      </c>
      <c r="BU530" s="11" t="s">
        <v>6517</v>
      </c>
      <c r="BV530" s="11" t="s">
        <v>6518</v>
      </c>
      <c r="BW530" s="11" t="s">
        <v>6519</v>
      </c>
      <c r="BX530" s="11" t="s">
        <v>4106</v>
      </c>
      <c r="BY530" s="11">
        <v>0</v>
      </c>
      <c r="BZ530" s="11">
        <v>0</v>
      </c>
      <c r="CA530" s="11">
        <v>0</v>
      </c>
      <c r="CB530" s="11">
        <v>0</v>
      </c>
      <c r="CC530" s="11">
        <v>0</v>
      </c>
      <c r="CD530" s="13">
        <v>0</v>
      </c>
    </row>
    <row r="531" spans="1:82" hidden="1" x14ac:dyDescent="0.25">
      <c r="A531" s="72" t="s">
        <v>1221</v>
      </c>
      <c r="B531" s="11" t="s">
        <v>1174</v>
      </c>
      <c r="C531" s="11" t="s">
        <v>1175</v>
      </c>
      <c r="D531" s="11" t="s">
        <v>1222</v>
      </c>
      <c r="E531" s="11" t="s">
        <v>1222</v>
      </c>
      <c r="F531" s="11" t="s">
        <v>64</v>
      </c>
      <c r="G531" s="11" t="s">
        <v>1222</v>
      </c>
      <c r="H531" s="11" t="s">
        <v>281</v>
      </c>
      <c r="I531" s="11" t="s">
        <v>1176</v>
      </c>
      <c r="J531" s="11" t="s">
        <v>1177</v>
      </c>
      <c r="K531" s="11">
        <v>724.6</v>
      </c>
      <c r="L531" s="11" t="s">
        <v>67</v>
      </c>
      <c r="M531" s="11" t="s">
        <v>68</v>
      </c>
      <c r="N531" s="11" t="s">
        <v>69</v>
      </c>
      <c r="O531" s="12">
        <v>41662.705243055556</v>
      </c>
      <c r="P531" s="12">
        <v>45314.705243055556</v>
      </c>
      <c r="Q531" s="11" t="s">
        <v>70</v>
      </c>
      <c r="R531" s="12">
        <v>45314</v>
      </c>
      <c r="S531" s="11" t="s">
        <v>71</v>
      </c>
      <c r="T531" s="11" t="s">
        <v>1223</v>
      </c>
      <c r="U531" s="11" t="s">
        <v>73</v>
      </c>
      <c r="V531" s="11" t="s">
        <v>73</v>
      </c>
      <c r="W531" s="11" t="s">
        <v>74</v>
      </c>
      <c r="X531" s="11" t="s">
        <v>106</v>
      </c>
      <c r="Y531" s="11" t="s">
        <v>1178</v>
      </c>
      <c r="Z531" s="11" t="s">
        <v>1224</v>
      </c>
      <c r="AA531" s="11" t="s">
        <v>78</v>
      </c>
      <c r="AB531" s="12"/>
      <c r="AC531" s="12"/>
      <c r="AD531" s="11"/>
      <c r="AE531" s="11" t="s">
        <v>78</v>
      </c>
      <c r="AF531" s="11" t="s">
        <v>78</v>
      </c>
      <c r="AG531" s="12"/>
      <c r="AH531" s="11" t="s">
        <v>78</v>
      </c>
      <c r="AI531" s="11" t="s">
        <v>78</v>
      </c>
      <c r="AJ531" s="11" t="b">
        <v>0</v>
      </c>
      <c r="AK531" s="11" t="s">
        <v>1225</v>
      </c>
      <c r="AL531" s="11" t="b">
        <v>0</v>
      </c>
      <c r="AM531" s="11" t="b">
        <v>0</v>
      </c>
      <c r="AN531" s="11" t="b">
        <v>0</v>
      </c>
      <c r="AO531" s="11" t="b">
        <v>0</v>
      </c>
      <c r="AP531" s="11" t="b">
        <v>0</v>
      </c>
      <c r="AQ531" s="11" t="s">
        <v>84</v>
      </c>
      <c r="AR531" s="11" t="b">
        <v>0</v>
      </c>
      <c r="AS531" s="11" t="s">
        <v>1210</v>
      </c>
      <c r="AT531" s="11" t="s">
        <v>78</v>
      </c>
      <c r="AU531" s="11" t="s">
        <v>78</v>
      </c>
      <c r="AV531" s="12">
        <v>41668</v>
      </c>
      <c r="AW531" s="11" t="s">
        <v>85</v>
      </c>
      <c r="AX531" s="11" t="s">
        <v>86</v>
      </c>
      <c r="AY531" s="11" t="s">
        <v>87</v>
      </c>
      <c r="AZ531" s="11" t="b">
        <v>0</v>
      </c>
      <c r="BA531" s="11">
        <v>0</v>
      </c>
      <c r="BB531" s="11">
        <v>0</v>
      </c>
      <c r="BC531" s="28"/>
      <c r="BD531" s="11">
        <v>0</v>
      </c>
      <c r="BE531" s="28"/>
      <c r="BF531" s="54">
        <v>0</v>
      </c>
      <c r="BG531" s="28">
        <v>0</v>
      </c>
      <c r="BH531" s="28">
        <v>724.6</v>
      </c>
      <c r="BI531" s="28">
        <v>714.17</v>
      </c>
      <c r="BJ531" s="28">
        <v>728.21</v>
      </c>
      <c r="BK531" s="30">
        <f t="shared" si="23"/>
        <v>10.430000000000064</v>
      </c>
      <c r="BL531" s="62">
        <f t="shared" si="24"/>
        <v>1.4394148495721865E-2</v>
      </c>
      <c r="BM531" s="28">
        <v>142.83000000000001</v>
      </c>
      <c r="BN531" s="13">
        <v>0</v>
      </c>
      <c r="BO531" s="11" t="s">
        <v>4785</v>
      </c>
      <c r="BP531" s="11" t="s">
        <v>4786</v>
      </c>
      <c r="BQ531" s="11" t="s">
        <v>4101</v>
      </c>
      <c r="BR531" s="11" t="s">
        <v>504</v>
      </c>
      <c r="BS531" s="11" t="s">
        <v>4187</v>
      </c>
      <c r="BT531" s="11" t="s">
        <v>4330</v>
      </c>
      <c r="BU531" s="11" t="s">
        <v>4787</v>
      </c>
      <c r="BV531" s="11" t="s">
        <v>4788</v>
      </c>
      <c r="BW531" s="11" t="s">
        <v>4789</v>
      </c>
      <c r="BX531" s="11" t="s">
        <v>4138</v>
      </c>
      <c r="BY531" s="11">
        <v>0</v>
      </c>
      <c r="BZ531" s="11">
        <v>0</v>
      </c>
      <c r="CA531" s="11">
        <v>0</v>
      </c>
      <c r="CB531" s="11">
        <v>0</v>
      </c>
      <c r="CC531" s="11">
        <v>0</v>
      </c>
      <c r="CD531" s="13">
        <v>0</v>
      </c>
    </row>
    <row r="532" spans="1:82" hidden="1" x14ac:dyDescent="0.25">
      <c r="A532" s="72" t="s">
        <v>948</v>
      </c>
      <c r="B532" s="11" t="s">
        <v>61</v>
      </c>
      <c r="C532" s="11" t="s">
        <v>62</v>
      </c>
      <c r="D532" s="11" t="s">
        <v>653</v>
      </c>
      <c r="E532" s="11" t="s">
        <v>653</v>
      </c>
      <c r="F532" s="11" t="s">
        <v>64</v>
      </c>
      <c r="G532" s="11" t="s">
        <v>653</v>
      </c>
      <c r="H532" s="11" t="s">
        <v>281</v>
      </c>
      <c r="I532" s="11" t="s">
        <v>66</v>
      </c>
      <c r="J532" s="11" t="s">
        <v>282</v>
      </c>
      <c r="K532" s="11">
        <v>298.95</v>
      </c>
      <c r="L532" s="11" t="s">
        <v>67</v>
      </c>
      <c r="M532" s="11" t="s">
        <v>68</v>
      </c>
      <c r="N532" s="11" t="s">
        <v>69</v>
      </c>
      <c r="O532" s="12">
        <v>45054.388287037036</v>
      </c>
      <c r="P532" s="12">
        <v>45420.573009259257</v>
      </c>
      <c r="Q532" s="11" t="s">
        <v>70</v>
      </c>
      <c r="R532" s="12">
        <v>45420</v>
      </c>
      <c r="S532" s="11" t="s">
        <v>71</v>
      </c>
      <c r="T532" s="11" t="s">
        <v>104</v>
      </c>
      <c r="U532" s="11" t="s">
        <v>73</v>
      </c>
      <c r="V532" s="11" t="s">
        <v>73</v>
      </c>
      <c r="W532" s="11" t="s">
        <v>287</v>
      </c>
      <c r="X532" s="11" t="s">
        <v>75</v>
      </c>
      <c r="Y532" s="11" t="s">
        <v>122</v>
      </c>
      <c r="Z532" s="11" t="s">
        <v>949</v>
      </c>
      <c r="AA532" s="11" t="s">
        <v>78</v>
      </c>
      <c r="AB532" s="12"/>
      <c r="AC532" s="12"/>
      <c r="AD532" s="11"/>
      <c r="AE532" s="11" t="s">
        <v>78</v>
      </c>
      <c r="AF532" s="11" t="s">
        <v>78</v>
      </c>
      <c r="AG532" s="12"/>
      <c r="AH532" s="11" t="s">
        <v>950</v>
      </c>
      <c r="AI532" s="11" t="s">
        <v>78</v>
      </c>
      <c r="AJ532" s="11" t="b">
        <v>0</v>
      </c>
      <c r="AK532" s="11" t="s">
        <v>951</v>
      </c>
      <c r="AL532" s="11" t="b">
        <v>0</v>
      </c>
      <c r="AM532" s="11" t="b">
        <v>0</v>
      </c>
      <c r="AN532" s="11" t="b">
        <v>0</v>
      </c>
      <c r="AO532" s="11" t="b">
        <v>0</v>
      </c>
      <c r="AP532" s="11" t="b">
        <v>0</v>
      </c>
      <c r="AQ532" s="11" t="s">
        <v>84</v>
      </c>
      <c r="AR532" s="11" t="b">
        <v>0</v>
      </c>
      <c r="AS532" s="11" t="s">
        <v>710</v>
      </c>
      <c r="AT532" s="11" t="s">
        <v>78</v>
      </c>
      <c r="AU532" s="11" t="s">
        <v>78</v>
      </c>
      <c r="AV532" s="12">
        <v>45055</v>
      </c>
      <c r="AW532" s="11" t="s">
        <v>85</v>
      </c>
      <c r="AX532" s="11" t="s">
        <v>86</v>
      </c>
      <c r="AY532" s="11" t="s">
        <v>87</v>
      </c>
      <c r="AZ532" s="11" t="b">
        <v>0</v>
      </c>
      <c r="BA532" s="11">
        <v>0</v>
      </c>
      <c r="BB532" s="11">
        <v>0</v>
      </c>
      <c r="BC532" s="28"/>
      <c r="BD532" s="11">
        <v>0</v>
      </c>
      <c r="BE532" s="28"/>
      <c r="BF532" s="54">
        <v>0</v>
      </c>
      <c r="BG532" s="28">
        <v>0</v>
      </c>
      <c r="BH532" s="28">
        <v>298.95</v>
      </c>
      <c r="BI532" s="28">
        <v>298.95</v>
      </c>
      <c r="BJ532" s="28">
        <v>328.68</v>
      </c>
      <c r="BK532" s="30">
        <f t="shared" si="23"/>
        <v>0</v>
      </c>
      <c r="BL532" s="62">
        <f t="shared" si="24"/>
        <v>0</v>
      </c>
      <c r="BM532" s="28">
        <v>71.739999999999995</v>
      </c>
      <c r="BN532" s="13">
        <v>0</v>
      </c>
      <c r="BO532" s="11" t="s">
        <v>6891</v>
      </c>
      <c r="BP532" s="11" t="s">
        <v>6892</v>
      </c>
      <c r="BQ532" s="11" t="s">
        <v>4167</v>
      </c>
      <c r="BR532" s="11" t="s">
        <v>4360</v>
      </c>
      <c r="BS532" s="11" t="s">
        <v>4361</v>
      </c>
      <c r="BT532" s="11" t="s">
        <v>6893</v>
      </c>
      <c r="BU532" s="11" t="s">
        <v>6894</v>
      </c>
      <c r="BV532" s="11" t="s">
        <v>6895</v>
      </c>
      <c r="BW532" s="11" t="s">
        <v>6896</v>
      </c>
      <c r="BX532" s="11" t="s">
        <v>4130</v>
      </c>
      <c r="BY532" s="11">
        <v>0</v>
      </c>
      <c r="BZ532" s="11">
        <v>0</v>
      </c>
      <c r="CA532" s="11">
        <v>0</v>
      </c>
      <c r="CB532" s="11">
        <v>0</v>
      </c>
      <c r="CC532" s="11">
        <v>0</v>
      </c>
      <c r="CD532" s="13">
        <v>0</v>
      </c>
    </row>
    <row r="533" spans="1:82" hidden="1" x14ac:dyDescent="0.25">
      <c r="A533" s="72" t="s">
        <v>3651</v>
      </c>
      <c r="B533" s="11" t="s">
        <v>61</v>
      </c>
      <c r="C533" s="11" t="s">
        <v>62</v>
      </c>
      <c r="D533" s="11" t="s">
        <v>342</v>
      </c>
      <c r="E533" s="11" t="s">
        <v>342</v>
      </c>
      <c r="F533" s="11" t="s">
        <v>64</v>
      </c>
      <c r="G533" s="11" t="s">
        <v>342</v>
      </c>
      <c r="H533" s="11" t="s">
        <v>281</v>
      </c>
      <c r="I533" s="11" t="s">
        <v>66</v>
      </c>
      <c r="J533" s="11" t="s">
        <v>282</v>
      </c>
      <c r="K533" s="11">
        <v>259.66000000000003</v>
      </c>
      <c r="L533" s="11" t="s">
        <v>67</v>
      </c>
      <c r="M533" s="11" t="s">
        <v>68</v>
      </c>
      <c r="N533" s="11" t="s">
        <v>69</v>
      </c>
      <c r="O533" s="12">
        <v>45170.455381944441</v>
      </c>
      <c r="P533" s="12">
        <v>45536.701365740744</v>
      </c>
      <c r="Q533" s="11" t="s">
        <v>70</v>
      </c>
      <c r="R533" s="12">
        <v>45536</v>
      </c>
      <c r="S533" s="11" t="s">
        <v>71</v>
      </c>
      <c r="T533" s="11" t="s">
        <v>104</v>
      </c>
      <c r="U533" s="11" t="s">
        <v>73</v>
      </c>
      <c r="V533" s="11" t="s">
        <v>73</v>
      </c>
      <c r="W533" s="11" t="s">
        <v>74</v>
      </c>
      <c r="X533" s="11" t="s">
        <v>75</v>
      </c>
      <c r="Y533" s="11" t="s">
        <v>76</v>
      </c>
      <c r="Z533" s="11" t="s">
        <v>343</v>
      </c>
      <c r="AA533" s="11" t="s">
        <v>78</v>
      </c>
      <c r="AB533" s="12"/>
      <c r="AC533" s="12"/>
      <c r="AD533" s="11"/>
      <c r="AE533" s="11" t="s">
        <v>78</v>
      </c>
      <c r="AF533" s="11" t="s">
        <v>78</v>
      </c>
      <c r="AG533" s="12"/>
      <c r="AH533" s="11" t="s">
        <v>341</v>
      </c>
      <c r="AI533" s="11" t="s">
        <v>78</v>
      </c>
      <c r="AJ533" s="11" t="b">
        <v>0</v>
      </c>
      <c r="AK533" s="11" t="s">
        <v>4054</v>
      </c>
      <c r="AL533" s="11" t="b">
        <v>0</v>
      </c>
      <c r="AM533" s="11" t="b">
        <v>0</v>
      </c>
      <c r="AN533" s="11" t="b">
        <v>0</v>
      </c>
      <c r="AO533" s="11" t="b">
        <v>0</v>
      </c>
      <c r="AP533" s="11" t="b">
        <v>0</v>
      </c>
      <c r="AQ533" s="11" t="s">
        <v>84</v>
      </c>
      <c r="AR533" s="11" t="b">
        <v>0</v>
      </c>
      <c r="AS533" s="11" t="s">
        <v>710</v>
      </c>
      <c r="AT533" s="11" t="s">
        <v>78</v>
      </c>
      <c r="AU533" s="11" t="s">
        <v>78</v>
      </c>
      <c r="AV533" s="12">
        <v>45140</v>
      </c>
      <c r="AW533" s="11" t="s">
        <v>85</v>
      </c>
      <c r="AX533" s="11" t="s">
        <v>86</v>
      </c>
      <c r="AY533" s="11" t="s">
        <v>87</v>
      </c>
      <c r="AZ533" s="11" t="b">
        <v>0</v>
      </c>
      <c r="BA533" s="11">
        <v>0</v>
      </c>
      <c r="BB533" s="11">
        <v>0</v>
      </c>
      <c r="BC533" s="28"/>
      <c r="BD533" s="11">
        <v>0</v>
      </c>
      <c r="BE533" s="28"/>
      <c r="BF533" s="54">
        <v>0</v>
      </c>
      <c r="BG533" s="28">
        <v>0</v>
      </c>
      <c r="BH533" s="28">
        <v>259.66000000000003</v>
      </c>
      <c r="BI533" s="28">
        <v>259.66000000000003</v>
      </c>
      <c r="BJ533" s="28">
        <v>285.55</v>
      </c>
      <c r="BK533" s="30">
        <f t="shared" si="23"/>
        <v>0</v>
      </c>
      <c r="BL533" s="62">
        <f t="shared" si="24"/>
        <v>0</v>
      </c>
      <c r="BM533" s="28">
        <v>62.32</v>
      </c>
      <c r="BN533" s="13">
        <v>0</v>
      </c>
      <c r="BO533" s="11" t="s">
        <v>6956</v>
      </c>
      <c r="BP533" s="11" t="s">
        <v>6957</v>
      </c>
      <c r="BQ533" s="11" t="s">
        <v>4101</v>
      </c>
      <c r="BR533" s="11" t="s">
        <v>504</v>
      </c>
      <c r="BS533" s="11" t="s">
        <v>4324</v>
      </c>
      <c r="BT533" s="11" t="s">
        <v>6958</v>
      </c>
      <c r="BU533" s="11" t="s">
        <v>4330</v>
      </c>
      <c r="BV533" s="11" t="s">
        <v>6959</v>
      </c>
      <c r="BW533" s="11" t="s">
        <v>6960</v>
      </c>
      <c r="BX533" s="11" t="s">
        <v>4130</v>
      </c>
      <c r="BY533" s="11">
        <v>0</v>
      </c>
      <c r="BZ533" s="11">
        <v>0</v>
      </c>
      <c r="CA533" s="11">
        <v>0</v>
      </c>
      <c r="CB533" s="11">
        <v>0</v>
      </c>
      <c r="CC533" s="11">
        <v>0</v>
      </c>
      <c r="CD533" s="13">
        <v>0</v>
      </c>
    </row>
    <row r="534" spans="1:82" hidden="1" x14ac:dyDescent="0.25">
      <c r="A534" s="72" t="s">
        <v>3848</v>
      </c>
      <c r="B534" s="11" t="s">
        <v>234</v>
      </c>
      <c r="C534" s="11" t="s">
        <v>235</v>
      </c>
      <c r="D534" s="11" t="s">
        <v>3683</v>
      </c>
      <c r="E534" s="11" t="s">
        <v>3574</v>
      </c>
      <c r="F534" s="11" t="s">
        <v>64</v>
      </c>
      <c r="G534" s="11" t="s">
        <v>3574</v>
      </c>
      <c r="H534" s="11" t="s">
        <v>2330</v>
      </c>
      <c r="I534" s="11" t="s">
        <v>1069</v>
      </c>
      <c r="J534" s="11" t="s">
        <v>2516</v>
      </c>
      <c r="K534" s="11">
        <v>84.41</v>
      </c>
      <c r="L534" s="11" t="s">
        <v>67</v>
      </c>
      <c r="M534" s="11" t="s">
        <v>3402</v>
      </c>
      <c r="N534" s="11" t="s">
        <v>69</v>
      </c>
      <c r="O534" s="12">
        <v>41989</v>
      </c>
      <c r="P534" s="12">
        <v>45502.443865740737</v>
      </c>
      <c r="Q534" s="11" t="s">
        <v>70</v>
      </c>
      <c r="R534" s="12">
        <v>45501</v>
      </c>
      <c r="S534" s="11" t="s">
        <v>71</v>
      </c>
      <c r="T534" s="11" t="s">
        <v>104</v>
      </c>
      <c r="U534" s="11" t="s">
        <v>3387</v>
      </c>
      <c r="V534" s="11" t="s">
        <v>3387</v>
      </c>
      <c r="W534" s="11" t="s">
        <v>74</v>
      </c>
      <c r="X534" s="11" t="s">
        <v>75</v>
      </c>
      <c r="Y534" s="11" t="s">
        <v>1071</v>
      </c>
      <c r="Z534" s="11" t="s">
        <v>3849</v>
      </c>
      <c r="AA534" s="11" t="s">
        <v>78</v>
      </c>
      <c r="AB534" s="12"/>
      <c r="AC534" s="12"/>
      <c r="AD534" s="11"/>
      <c r="AE534" s="11" t="s">
        <v>78</v>
      </c>
      <c r="AF534" s="11" t="s">
        <v>78</v>
      </c>
      <c r="AG534" s="12"/>
      <c r="AH534" s="11" t="s">
        <v>3850</v>
      </c>
      <c r="AI534" s="11" t="s">
        <v>78</v>
      </c>
      <c r="AJ534" s="11" t="b">
        <v>0</v>
      </c>
      <c r="AK534" s="11" t="s">
        <v>3971</v>
      </c>
      <c r="AL534" s="11" t="b">
        <v>0</v>
      </c>
      <c r="AM534" s="11" t="b">
        <v>0</v>
      </c>
      <c r="AN534" s="11" t="b">
        <v>0</v>
      </c>
      <c r="AO534" s="11" t="b">
        <v>0</v>
      </c>
      <c r="AP534" s="11" t="b">
        <v>0</v>
      </c>
      <c r="AQ534" s="11" t="s">
        <v>84</v>
      </c>
      <c r="AR534" s="11" t="b">
        <v>0</v>
      </c>
      <c r="AS534" s="11" t="s">
        <v>1700</v>
      </c>
      <c r="AT534" s="11" t="s">
        <v>78</v>
      </c>
      <c r="AU534" s="11" t="s">
        <v>78</v>
      </c>
      <c r="AV534" s="12">
        <v>42011</v>
      </c>
      <c r="AW534" s="11" t="s">
        <v>85</v>
      </c>
      <c r="AX534" s="11" t="s">
        <v>86</v>
      </c>
      <c r="AY534" s="11" t="s">
        <v>87</v>
      </c>
      <c r="AZ534" s="11" t="b">
        <v>0</v>
      </c>
      <c r="BA534" s="11">
        <v>0</v>
      </c>
      <c r="BB534" s="11">
        <v>0</v>
      </c>
      <c r="BC534" s="28"/>
      <c r="BD534" s="11">
        <v>0</v>
      </c>
      <c r="BE534" s="28"/>
      <c r="BF534" s="54">
        <v>0</v>
      </c>
      <c r="BG534" s="28">
        <v>0</v>
      </c>
      <c r="BH534" s="28">
        <v>84.41</v>
      </c>
      <c r="BI534" s="28">
        <v>84.41</v>
      </c>
      <c r="BJ534" s="28">
        <v>98.05</v>
      </c>
      <c r="BK534" s="30">
        <f t="shared" si="23"/>
        <v>0</v>
      </c>
      <c r="BL534" s="62">
        <f t="shared" si="24"/>
        <v>0</v>
      </c>
      <c r="BM534" s="28">
        <v>8.4499999999999993</v>
      </c>
      <c r="BN534" s="13">
        <v>0</v>
      </c>
      <c r="BO534" s="7" t="s">
        <v>5062</v>
      </c>
      <c r="BP534" s="7" t="s">
        <v>5063</v>
      </c>
      <c r="BQ534" s="7" t="s">
        <v>4101</v>
      </c>
      <c r="BR534" s="7" t="s">
        <v>4215</v>
      </c>
      <c r="BS534" s="7" t="s">
        <v>4216</v>
      </c>
      <c r="BT534" s="7" t="s">
        <v>4473</v>
      </c>
      <c r="BU534" s="7" t="s">
        <v>5064</v>
      </c>
      <c r="BV534" s="7" t="s">
        <v>5065</v>
      </c>
      <c r="BW534" s="7" t="s">
        <v>5066</v>
      </c>
      <c r="BX534" s="7" t="s">
        <v>4130</v>
      </c>
      <c r="BY534" s="7">
        <v>0</v>
      </c>
      <c r="BZ534" s="7">
        <v>0</v>
      </c>
      <c r="CA534" s="7">
        <v>0</v>
      </c>
      <c r="CB534" s="7">
        <v>0</v>
      </c>
      <c r="CC534" s="7">
        <v>0</v>
      </c>
      <c r="CD534" s="9">
        <v>0</v>
      </c>
    </row>
    <row r="535" spans="1:82" hidden="1" x14ac:dyDescent="0.25">
      <c r="A535" s="73" t="s">
        <v>3573</v>
      </c>
      <c r="B535" s="7" t="s">
        <v>1395</v>
      </c>
      <c r="C535" s="7" t="s">
        <v>1396</v>
      </c>
      <c r="D535" s="7" t="s">
        <v>3574</v>
      </c>
      <c r="E535" s="7" t="s">
        <v>3574</v>
      </c>
      <c r="F535" s="7" t="s">
        <v>64</v>
      </c>
      <c r="G535" s="7" t="s">
        <v>3574</v>
      </c>
      <c r="H535" s="7" t="s">
        <v>2330</v>
      </c>
      <c r="I535" s="7" t="s">
        <v>1397</v>
      </c>
      <c r="J535" s="7" t="s">
        <v>2691</v>
      </c>
      <c r="K535" s="7">
        <v>373.85</v>
      </c>
      <c r="L535" s="7" t="s">
        <v>67</v>
      </c>
      <c r="M535" s="7" t="s">
        <v>3402</v>
      </c>
      <c r="N535" s="7" t="s">
        <v>69</v>
      </c>
      <c r="O535" s="8">
        <v>44094.603900462964</v>
      </c>
      <c r="P535" s="8">
        <v>45555.388333333336</v>
      </c>
      <c r="Q535" s="7" t="s">
        <v>70</v>
      </c>
      <c r="R535" s="8">
        <v>45555</v>
      </c>
      <c r="S535" s="7" t="s">
        <v>71</v>
      </c>
      <c r="T535" s="7" t="s">
        <v>104</v>
      </c>
      <c r="U535" s="7" t="s">
        <v>3387</v>
      </c>
      <c r="V535" s="7" t="s">
        <v>3387</v>
      </c>
      <c r="W535" s="7" t="s">
        <v>287</v>
      </c>
      <c r="X535" s="7" t="s">
        <v>106</v>
      </c>
      <c r="Y535" s="7" t="s">
        <v>1421</v>
      </c>
      <c r="Z535" s="7" t="s">
        <v>1964</v>
      </c>
      <c r="AA535" s="7" t="s">
        <v>78</v>
      </c>
      <c r="AB535" s="8"/>
      <c r="AC535" s="8"/>
      <c r="AD535" s="7"/>
      <c r="AE535" s="7" t="s">
        <v>78</v>
      </c>
      <c r="AF535" s="7" t="s">
        <v>78</v>
      </c>
      <c r="AG535" s="8"/>
      <c r="AH535" s="7" t="s">
        <v>3575</v>
      </c>
      <c r="AI535" s="7" t="s">
        <v>78</v>
      </c>
      <c r="AJ535" s="7" t="b">
        <v>0</v>
      </c>
      <c r="AK535" s="7" t="s">
        <v>4017</v>
      </c>
      <c r="AL535" s="7" t="b">
        <v>0</v>
      </c>
      <c r="AM535" s="7" t="b">
        <v>0</v>
      </c>
      <c r="AN535" s="7" t="b">
        <v>0</v>
      </c>
      <c r="AO535" s="7" t="b">
        <v>0</v>
      </c>
      <c r="AP535" s="7" t="b">
        <v>0</v>
      </c>
      <c r="AQ535" s="7" t="s">
        <v>84</v>
      </c>
      <c r="AR535" s="7" t="b">
        <v>0</v>
      </c>
      <c r="AS535" s="7" t="s">
        <v>1700</v>
      </c>
      <c r="AT535" s="7" t="s">
        <v>78</v>
      </c>
      <c r="AU535" s="7" t="s">
        <v>78</v>
      </c>
      <c r="AV535" s="8">
        <v>44091</v>
      </c>
      <c r="AW535" s="7" t="s">
        <v>85</v>
      </c>
      <c r="AX535" s="7" t="s">
        <v>86</v>
      </c>
      <c r="AY535" s="7" t="s">
        <v>87</v>
      </c>
      <c r="AZ535" s="7" t="b">
        <v>0</v>
      </c>
      <c r="BA535" s="7">
        <v>1</v>
      </c>
      <c r="BB535" s="7">
        <v>1</v>
      </c>
      <c r="BC535" s="33">
        <v>110.92</v>
      </c>
      <c r="BD535" s="7">
        <v>0</v>
      </c>
      <c r="BE535" s="33"/>
      <c r="BF535" s="55">
        <v>0</v>
      </c>
      <c r="BG535" s="33">
        <v>0</v>
      </c>
      <c r="BH535" s="33">
        <v>373.85</v>
      </c>
      <c r="BI535" s="33">
        <v>336.78</v>
      </c>
      <c r="BJ535" s="33">
        <v>392.78</v>
      </c>
      <c r="BK535" s="30">
        <f t="shared" si="23"/>
        <v>37.07000000000005</v>
      </c>
      <c r="BL535" s="62">
        <f t="shared" si="24"/>
        <v>9.9157416075966426E-2</v>
      </c>
      <c r="BM535" s="33">
        <v>84.2</v>
      </c>
      <c r="BN535" s="9">
        <v>0</v>
      </c>
      <c r="BO535" s="7" t="s">
        <v>6301</v>
      </c>
      <c r="BP535" s="7" t="s">
        <v>6221</v>
      </c>
      <c r="BQ535" s="7" t="s">
        <v>4101</v>
      </c>
      <c r="BR535" s="7" t="s">
        <v>4215</v>
      </c>
      <c r="BS535" s="7" t="s">
        <v>4216</v>
      </c>
      <c r="BT535" s="7" t="s">
        <v>4110</v>
      </c>
      <c r="BU535" s="7" t="s">
        <v>5064</v>
      </c>
      <c r="BV535" s="7" t="s">
        <v>5065</v>
      </c>
      <c r="BW535" s="7" t="s">
        <v>5066</v>
      </c>
      <c r="BX535" s="7" t="s">
        <v>4130</v>
      </c>
      <c r="BY535" s="7">
        <v>0</v>
      </c>
      <c r="BZ535" s="7">
        <v>0</v>
      </c>
      <c r="CA535" s="7">
        <v>0</v>
      </c>
      <c r="CB535" s="7">
        <v>0</v>
      </c>
      <c r="CC535" s="7">
        <v>0</v>
      </c>
      <c r="CD535" s="9">
        <v>0</v>
      </c>
    </row>
    <row r="536" spans="1:82" hidden="1" x14ac:dyDescent="0.25">
      <c r="A536" s="73" t="s">
        <v>3682</v>
      </c>
      <c r="B536" s="7" t="s">
        <v>61</v>
      </c>
      <c r="C536" s="7" t="s">
        <v>62</v>
      </c>
      <c r="D536" s="7" t="s">
        <v>3683</v>
      </c>
      <c r="E536" s="7" t="s">
        <v>3574</v>
      </c>
      <c r="F536" s="7" t="s">
        <v>64</v>
      </c>
      <c r="G536" s="7" t="s">
        <v>3574</v>
      </c>
      <c r="H536" s="7" t="s">
        <v>281</v>
      </c>
      <c r="I536" s="7" t="s">
        <v>66</v>
      </c>
      <c r="J536" s="7" t="s">
        <v>282</v>
      </c>
      <c r="K536" s="7">
        <v>257.01</v>
      </c>
      <c r="L536" s="7" t="s">
        <v>67</v>
      </c>
      <c r="M536" s="7" t="s">
        <v>3402</v>
      </c>
      <c r="N536" s="7" t="s">
        <v>69</v>
      </c>
      <c r="O536" s="8">
        <v>45026.583865740744</v>
      </c>
      <c r="P536" s="8">
        <v>45392.583865740744</v>
      </c>
      <c r="Q536" s="7" t="s">
        <v>70</v>
      </c>
      <c r="R536" s="8">
        <v>45392</v>
      </c>
      <c r="S536" s="7" t="s">
        <v>71</v>
      </c>
      <c r="T536" s="7" t="s">
        <v>104</v>
      </c>
      <c r="U536" s="7" t="s">
        <v>3387</v>
      </c>
      <c r="V536" s="7" t="s">
        <v>3387</v>
      </c>
      <c r="W536" s="7" t="s">
        <v>105</v>
      </c>
      <c r="X536" s="7" t="s">
        <v>75</v>
      </c>
      <c r="Y536" s="7" t="s">
        <v>122</v>
      </c>
      <c r="Z536" s="7" t="s">
        <v>3684</v>
      </c>
      <c r="AA536" s="7" t="s">
        <v>78</v>
      </c>
      <c r="AB536" s="8"/>
      <c r="AC536" s="8"/>
      <c r="AD536" s="7"/>
      <c r="AE536" s="7" t="s">
        <v>78</v>
      </c>
      <c r="AF536" s="7" t="s">
        <v>78</v>
      </c>
      <c r="AG536" s="8"/>
      <c r="AH536" s="7" t="s">
        <v>78</v>
      </c>
      <c r="AI536" s="7" t="s">
        <v>78</v>
      </c>
      <c r="AJ536" s="7" t="b">
        <v>0</v>
      </c>
      <c r="AK536" s="7" t="s">
        <v>4053</v>
      </c>
      <c r="AL536" s="7" t="b">
        <v>0</v>
      </c>
      <c r="AM536" s="7" t="b">
        <v>0</v>
      </c>
      <c r="AN536" s="7" t="b">
        <v>0</v>
      </c>
      <c r="AO536" s="7" t="b">
        <v>0</v>
      </c>
      <c r="AP536" s="7" t="b">
        <v>0</v>
      </c>
      <c r="AQ536" s="7" t="s">
        <v>84</v>
      </c>
      <c r="AR536" s="7" t="b">
        <v>0</v>
      </c>
      <c r="AS536" s="7" t="s">
        <v>710</v>
      </c>
      <c r="AT536" s="7" t="s">
        <v>78</v>
      </c>
      <c r="AU536" s="7" t="s">
        <v>78</v>
      </c>
      <c r="AV536" s="8">
        <v>45036</v>
      </c>
      <c r="AW536" s="7" t="s">
        <v>85</v>
      </c>
      <c r="AX536" s="7" t="s">
        <v>86</v>
      </c>
      <c r="AY536" s="7" t="s">
        <v>87</v>
      </c>
      <c r="AZ536" s="7" t="b">
        <v>0</v>
      </c>
      <c r="BA536" s="7">
        <v>0</v>
      </c>
      <c r="BB536" s="7">
        <v>0</v>
      </c>
      <c r="BC536" s="33"/>
      <c r="BD536" s="7">
        <v>0</v>
      </c>
      <c r="BE536" s="33"/>
      <c r="BF536" s="55">
        <v>0</v>
      </c>
      <c r="BG536" s="33">
        <v>0</v>
      </c>
      <c r="BH536" s="33">
        <v>257.01</v>
      </c>
      <c r="BI536" s="33">
        <v>257.01</v>
      </c>
      <c r="BJ536" s="33">
        <v>282.06</v>
      </c>
      <c r="BK536" s="30">
        <f t="shared" si="23"/>
        <v>0</v>
      </c>
      <c r="BL536" s="62">
        <f t="shared" si="24"/>
        <v>0</v>
      </c>
      <c r="BM536" s="33">
        <v>51.4</v>
      </c>
      <c r="BN536" s="9">
        <v>0</v>
      </c>
      <c r="BO536" s="7" t="s">
        <v>5062</v>
      </c>
      <c r="BP536" s="7" t="s">
        <v>5063</v>
      </c>
      <c r="BQ536" s="7" t="s">
        <v>4101</v>
      </c>
      <c r="BR536" s="7" t="s">
        <v>4215</v>
      </c>
      <c r="BS536" s="7" t="s">
        <v>4216</v>
      </c>
      <c r="BT536" s="7" t="s">
        <v>4473</v>
      </c>
      <c r="BU536" s="7" t="s">
        <v>5064</v>
      </c>
      <c r="BV536" s="7" t="s">
        <v>5065</v>
      </c>
      <c r="BW536" s="7" t="s">
        <v>5066</v>
      </c>
      <c r="BX536" s="7" t="s">
        <v>4130</v>
      </c>
      <c r="BY536" s="7">
        <v>0</v>
      </c>
      <c r="BZ536" s="7">
        <v>0</v>
      </c>
      <c r="CA536" s="7">
        <v>0</v>
      </c>
      <c r="CB536" s="7">
        <v>0</v>
      </c>
      <c r="CC536" s="7">
        <v>0</v>
      </c>
      <c r="CD536" s="9">
        <v>0</v>
      </c>
    </row>
    <row r="537" spans="1:82" hidden="1" x14ac:dyDescent="0.25">
      <c r="A537" s="73" t="s">
        <v>3882</v>
      </c>
      <c r="B537" s="7"/>
      <c r="C537" s="7"/>
      <c r="D537" s="7" t="s">
        <v>3683</v>
      </c>
      <c r="E537" s="7" t="s">
        <v>3574</v>
      </c>
      <c r="F537" s="7" t="s">
        <v>64</v>
      </c>
      <c r="G537" s="7" t="s">
        <v>3574</v>
      </c>
      <c r="H537" s="7" t="s">
        <v>2330</v>
      </c>
      <c r="I537" s="7" t="s">
        <v>1126</v>
      </c>
      <c r="J537" s="7" t="s">
        <v>2576</v>
      </c>
      <c r="K537" s="7">
        <v>11.46</v>
      </c>
      <c r="L537" s="7" t="s">
        <v>67</v>
      </c>
      <c r="M537" s="7" t="s">
        <v>3402</v>
      </c>
      <c r="N537" s="7" t="s">
        <v>69</v>
      </c>
      <c r="O537" s="8">
        <v>45176</v>
      </c>
      <c r="P537" s="8">
        <v>45542.589918981481</v>
      </c>
      <c r="Q537" s="7" t="s">
        <v>70</v>
      </c>
      <c r="R537" s="8">
        <v>45542</v>
      </c>
      <c r="S537" s="7" t="s">
        <v>71</v>
      </c>
      <c r="T537" s="7" t="s">
        <v>104</v>
      </c>
      <c r="U537" s="7" t="s">
        <v>3387</v>
      </c>
      <c r="V537" s="7" t="s">
        <v>3387</v>
      </c>
      <c r="W537" s="7" t="s">
        <v>74</v>
      </c>
      <c r="X537" s="7" t="s">
        <v>75</v>
      </c>
      <c r="Y537" s="7" t="s">
        <v>1071</v>
      </c>
      <c r="Z537" s="7" t="s">
        <v>3883</v>
      </c>
      <c r="AA537" s="7" t="s">
        <v>78</v>
      </c>
      <c r="AB537" s="8"/>
      <c r="AC537" s="8"/>
      <c r="AD537" s="7"/>
      <c r="AE537" s="7" t="s">
        <v>78</v>
      </c>
      <c r="AF537" s="7" t="s">
        <v>78</v>
      </c>
      <c r="AG537" s="8"/>
      <c r="AH537" s="7" t="s">
        <v>3884</v>
      </c>
      <c r="AI537" s="7" t="s">
        <v>78</v>
      </c>
      <c r="AJ537" s="7" t="b">
        <v>0</v>
      </c>
      <c r="AK537" s="7" t="s">
        <v>4058</v>
      </c>
      <c r="AL537" s="7" t="b">
        <v>0</v>
      </c>
      <c r="AM537" s="7" t="b">
        <v>0</v>
      </c>
      <c r="AN537" s="7" t="b">
        <v>0</v>
      </c>
      <c r="AO537" s="7" t="b">
        <v>0</v>
      </c>
      <c r="AP537" s="7" t="b">
        <v>0</v>
      </c>
      <c r="AQ537" s="7" t="s">
        <v>84</v>
      </c>
      <c r="AR537" s="7" t="b">
        <v>0</v>
      </c>
      <c r="AS537" s="7" t="s">
        <v>1700</v>
      </c>
      <c r="AT537" s="7" t="s">
        <v>78</v>
      </c>
      <c r="AU537" s="7" t="s">
        <v>78</v>
      </c>
      <c r="AV537" s="8">
        <v>45149</v>
      </c>
      <c r="AW537" s="7" t="s">
        <v>85</v>
      </c>
      <c r="AX537" s="7" t="s">
        <v>86</v>
      </c>
      <c r="AY537" s="7" t="s">
        <v>87</v>
      </c>
      <c r="AZ537" s="7" t="b">
        <v>0</v>
      </c>
      <c r="BA537" s="7">
        <v>0</v>
      </c>
      <c r="BB537" s="7">
        <v>0</v>
      </c>
      <c r="BC537" s="33"/>
      <c r="BD537" s="7">
        <v>0</v>
      </c>
      <c r="BE537" s="33"/>
      <c r="BF537" s="55">
        <v>0</v>
      </c>
      <c r="BG537" s="33">
        <v>0</v>
      </c>
      <c r="BH537" s="33">
        <v>11.46</v>
      </c>
      <c r="BI537" s="33">
        <v>11.46</v>
      </c>
      <c r="BJ537" s="33">
        <v>17.8</v>
      </c>
      <c r="BK537" s="30">
        <f t="shared" si="23"/>
        <v>0</v>
      </c>
      <c r="BL537" s="62">
        <f t="shared" si="24"/>
        <v>0</v>
      </c>
      <c r="BM537" s="33">
        <v>2.2999999999999998</v>
      </c>
      <c r="BN537" s="9">
        <v>0</v>
      </c>
      <c r="BO537" s="11" t="s">
        <v>5062</v>
      </c>
      <c r="BP537" s="11" t="s">
        <v>5063</v>
      </c>
      <c r="BQ537" s="11" t="s">
        <v>4101</v>
      </c>
      <c r="BR537" s="11" t="s">
        <v>4215</v>
      </c>
      <c r="BS537" s="11" t="s">
        <v>4216</v>
      </c>
      <c r="BT537" s="11" t="s">
        <v>4473</v>
      </c>
      <c r="BU537" s="11" t="s">
        <v>5064</v>
      </c>
      <c r="BV537" s="11" t="s">
        <v>5065</v>
      </c>
      <c r="BW537" s="11" t="s">
        <v>5066</v>
      </c>
      <c r="BX537" s="11" t="s">
        <v>4130</v>
      </c>
      <c r="BY537" s="11">
        <v>0</v>
      </c>
      <c r="BZ537" s="11">
        <v>0</v>
      </c>
      <c r="CA537" s="11">
        <v>0</v>
      </c>
      <c r="CB537" s="11">
        <v>0</v>
      </c>
      <c r="CC537" s="11">
        <v>0</v>
      </c>
      <c r="CD537" s="13">
        <v>0</v>
      </c>
    </row>
    <row r="538" spans="1:82" hidden="1" x14ac:dyDescent="0.25">
      <c r="A538" s="73" t="s">
        <v>3879</v>
      </c>
      <c r="B538" s="7"/>
      <c r="C538" s="7"/>
      <c r="D538" s="7" t="s">
        <v>3683</v>
      </c>
      <c r="E538" s="7" t="s">
        <v>3574</v>
      </c>
      <c r="F538" s="7" t="s">
        <v>64</v>
      </c>
      <c r="G538" s="7" t="s">
        <v>3574</v>
      </c>
      <c r="H538" s="7" t="s">
        <v>2330</v>
      </c>
      <c r="I538" s="7" t="s">
        <v>1126</v>
      </c>
      <c r="J538" s="7" t="s">
        <v>2576</v>
      </c>
      <c r="K538" s="7">
        <v>11.46</v>
      </c>
      <c r="L538" s="7" t="s">
        <v>67</v>
      </c>
      <c r="M538" s="7" t="s">
        <v>3402</v>
      </c>
      <c r="N538" s="7" t="s">
        <v>69</v>
      </c>
      <c r="O538" s="8">
        <v>45176</v>
      </c>
      <c r="P538" s="8">
        <v>45542.592986111114</v>
      </c>
      <c r="Q538" s="7" t="s">
        <v>70</v>
      </c>
      <c r="R538" s="8">
        <v>45542</v>
      </c>
      <c r="S538" s="7" t="s">
        <v>71</v>
      </c>
      <c r="T538" s="7" t="s">
        <v>104</v>
      </c>
      <c r="U538" s="7" t="s">
        <v>3387</v>
      </c>
      <c r="V538" s="7" t="s">
        <v>3387</v>
      </c>
      <c r="W538" s="7" t="s">
        <v>74</v>
      </c>
      <c r="X538" s="7" t="s">
        <v>75</v>
      </c>
      <c r="Y538" s="7" t="s">
        <v>3763</v>
      </c>
      <c r="Z538" s="7" t="s">
        <v>3880</v>
      </c>
      <c r="AA538" s="7" t="s">
        <v>78</v>
      </c>
      <c r="AB538" s="8"/>
      <c r="AC538" s="8"/>
      <c r="AD538" s="7"/>
      <c r="AE538" s="7" t="s">
        <v>78</v>
      </c>
      <c r="AF538" s="7" t="s">
        <v>78</v>
      </c>
      <c r="AG538" s="8"/>
      <c r="AH538" s="7" t="s">
        <v>3881</v>
      </c>
      <c r="AI538" s="7" t="s">
        <v>78</v>
      </c>
      <c r="AJ538" s="7" t="b">
        <v>0</v>
      </c>
      <c r="AK538" s="7" t="s">
        <v>4057</v>
      </c>
      <c r="AL538" s="7" t="b">
        <v>0</v>
      </c>
      <c r="AM538" s="7" t="b">
        <v>0</v>
      </c>
      <c r="AN538" s="7" t="b">
        <v>0</v>
      </c>
      <c r="AO538" s="7" t="b">
        <v>0</v>
      </c>
      <c r="AP538" s="7" t="b">
        <v>0</v>
      </c>
      <c r="AQ538" s="7" t="s">
        <v>84</v>
      </c>
      <c r="AR538" s="7" t="b">
        <v>0</v>
      </c>
      <c r="AS538" s="7" t="s">
        <v>1700</v>
      </c>
      <c r="AT538" s="7" t="s">
        <v>78</v>
      </c>
      <c r="AU538" s="7" t="s">
        <v>78</v>
      </c>
      <c r="AV538" s="8">
        <v>45149</v>
      </c>
      <c r="AW538" s="7" t="s">
        <v>85</v>
      </c>
      <c r="AX538" s="7" t="s">
        <v>86</v>
      </c>
      <c r="AY538" s="7" t="s">
        <v>87</v>
      </c>
      <c r="AZ538" s="7" t="b">
        <v>0</v>
      </c>
      <c r="BA538" s="7">
        <v>0</v>
      </c>
      <c r="BB538" s="7">
        <v>0</v>
      </c>
      <c r="BC538" s="33"/>
      <c r="BD538" s="7">
        <v>0</v>
      </c>
      <c r="BE538" s="33"/>
      <c r="BF538" s="55">
        <v>0</v>
      </c>
      <c r="BG538" s="33">
        <v>0</v>
      </c>
      <c r="BH538" s="33">
        <v>11.46</v>
      </c>
      <c r="BI538" s="33">
        <v>11.46</v>
      </c>
      <c r="BJ538" s="33">
        <v>17.8</v>
      </c>
      <c r="BK538" s="30">
        <f t="shared" si="23"/>
        <v>0</v>
      </c>
      <c r="BL538" s="62">
        <f t="shared" si="24"/>
        <v>0</v>
      </c>
      <c r="BM538" s="33">
        <v>2.2999999999999998</v>
      </c>
      <c r="BN538" s="9">
        <v>0</v>
      </c>
      <c r="BO538" s="7" t="s">
        <v>5062</v>
      </c>
      <c r="BP538" s="7" t="s">
        <v>5063</v>
      </c>
      <c r="BQ538" s="7" t="s">
        <v>4101</v>
      </c>
      <c r="BR538" s="7" t="s">
        <v>4215</v>
      </c>
      <c r="BS538" s="7" t="s">
        <v>4216</v>
      </c>
      <c r="BT538" s="7" t="s">
        <v>4473</v>
      </c>
      <c r="BU538" s="7" t="s">
        <v>5064</v>
      </c>
      <c r="BV538" s="7" t="s">
        <v>5065</v>
      </c>
      <c r="BW538" s="7" t="s">
        <v>5066</v>
      </c>
      <c r="BX538" s="7" t="s">
        <v>4130</v>
      </c>
      <c r="BY538" s="7">
        <v>0</v>
      </c>
      <c r="BZ538" s="7">
        <v>0</v>
      </c>
      <c r="CA538" s="7">
        <v>0</v>
      </c>
      <c r="CB538" s="7">
        <v>0</v>
      </c>
      <c r="CC538" s="7">
        <v>0</v>
      </c>
      <c r="CD538" s="9">
        <v>0</v>
      </c>
    </row>
    <row r="539" spans="1:82" hidden="1" x14ac:dyDescent="0.25">
      <c r="A539" s="72" t="s">
        <v>3312</v>
      </c>
      <c r="B539" s="11" t="s">
        <v>2271</v>
      </c>
      <c r="C539" s="11" t="s">
        <v>2272</v>
      </c>
      <c r="D539" s="11" t="s">
        <v>3313</v>
      </c>
      <c r="E539" s="11" t="s">
        <v>3313</v>
      </c>
      <c r="F539" s="11" t="s">
        <v>64</v>
      </c>
      <c r="G539" s="11" t="s">
        <v>3313</v>
      </c>
      <c r="H539" s="11" t="s">
        <v>2330</v>
      </c>
      <c r="I539" s="11" t="s">
        <v>2274</v>
      </c>
      <c r="J539" s="11" t="s">
        <v>3314</v>
      </c>
      <c r="K539" s="11">
        <v>82.72</v>
      </c>
      <c r="L539" s="11" t="s">
        <v>67</v>
      </c>
      <c r="M539" s="11" t="s">
        <v>68</v>
      </c>
      <c r="N539" s="11" t="s">
        <v>69</v>
      </c>
      <c r="O539" s="12">
        <v>41816.457141203704</v>
      </c>
      <c r="P539" s="12">
        <v>45231.457141203704</v>
      </c>
      <c r="Q539" s="11" t="s">
        <v>70</v>
      </c>
      <c r="R539" s="12">
        <v>45231</v>
      </c>
      <c r="S539" s="11" t="s">
        <v>71</v>
      </c>
      <c r="T539" s="11" t="s">
        <v>1223</v>
      </c>
      <c r="U539" s="11" t="s">
        <v>73</v>
      </c>
      <c r="V539" s="11" t="s">
        <v>73</v>
      </c>
      <c r="W539" s="11" t="s">
        <v>74</v>
      </c>
      <c r="X539" s="11" t="s">
        <v>106</v>
      </c>
      <c r="Y539" s="11" t="s">
        <v>2276</v>
      </c>
      <c r="Z539" s="11" t="s">
        <v>3315</v>
      </c>
      <c r="AA539" s="11" t="s">
        <v>78</v>
      </c>
      <c r="AB539" s="12"/>
      <c r="AC539" s="12"/>
      <c r="AD539" s="11"/>
      <c r="AE539" s="11" t="s">
        <v>78</v>
      </c>
      <c r="AF539" s="11" t="s">
        <v>78</v>
      </c>
      <c r="AG539" s="12"/>
      <c r="AH539" s="11" t="s">
        <v>78</v>
      </c>
      <c r="AI539" s="11" t="s">
        <v>78</v>
      </c>
      <c r="AJ539" s="11" t="b">
        <v>0</v>
      </c>
      <c r="AK539" s="11" t="s">
        <v>3316</v>
      </c>
      <c r="AL539" s="11" t="b">
        <v>0</v>
      </c>
      <c r="AM539" s="11" t="b">
        <v>0</v>
      </c>
      <c r="AN539" s="11" t="b">
        <v>0</v>
      </c>
      <c r="AO539" s="11" t="b">
        <v>0</v>
      </c>
      <c r="AP539" s="11" t="b">
        <v>0</v>
      </c>
      <c r="AQ539" s="11" t="s">
        <v>84</v>
      </c>
      <c r="AR539" s="11" t="b">
        <v>0</v>
      </c>
      <c r="AS539" s="11" t="s">
        <v>1700</v>
      </c>
      <c r="AT539" s="11" t="s">
        <v>78</v>
      </c>
      <c r="AU539" s="11" t="s">
        <v>78</v>
      </c>
      <c r="AV539" s="12">
        <v>41906</v>
      </c>
      <c r="AW539" s="11" t="s">
        <v>85</v>
      </c>
      <c r="AX539" s="11" t="s">
        <v>86</v>
      </c>
      <c r="AY539" s="11" t="s">
        <v>87</v>
      </c>
      <c r="AZ539" s="11" t="b">
        <v>0</v>
      </c>
      <c r="BA539" s="11">
        <v>0</v>
      </c>
      <c r="BB539" s="11">
        <v>0</v>
      </c>
      <c r="BC539" s="28"/>
      <c r="BD539" s="11">
        <v>0</v>
      </c>
      <c r="BE539" s="28"/>
      <c r="BF539" s="54">
        <v>0</v>
      </c>
      <c r="BG539" s="28">
        <v>0</v>
      </c>
      <c r="BH539" s="28">
        <v>82.72</v>
      </c>
      <c r="BI539" s="28">
        <v>82.73</v>
      </c>
      <c r="BJ539" s="28">
        <v>87.06</v>
      </c>
      <c r="BK539" s="30">
        <f t="shared" si="23"/>
        <v>-1.0000000000005116E-2</v>
      </c>
      <c r="BL539" s="62">
        <f t="shared" si="24"/>
        <v>-1.2088974854938487E-4</v>
      </c>
      <c r="BM539" s="28">
        <v>16.559999999999999</v>
      </c>
      <c r="BN539" s="13">
        <v>0</v>
      </c>
      <c r="BO539" s="7" t="s">
        <v>4948</v>
      </c>
      <c r="BP539" s="7" t="s">
        <v>4949</v>
      </c>
      <c r="BQ539" s="7" t="s">
        <v>4393</v>
      </c>
      <c r="BR539" s="7" t="s">
        <v>4950</v>
      </c>
      <c r="BS539" s="7" t="s">
        <v>4395</v>
      </c>
      <c r="BT539" s="7" t="s">
        <v>4951</v>
      </c>
      <c r="BU539" s="7" t="s">
        <v>78</v>
      </c>
      <c r="BV539" s="7" t="s">
        <v>4952</v>
      </c>
      <c r="BW539" s="7" t="s">
        <v>4953</v>
      </c>
      <c r="BX539" s="7" t="s">
        <v>4130</v>
      </c>
      <c r="BY539" s="7">
        <v>0</v>
      </c>
      <c r="BZ539" s="7">
        <v>0</v>
      </c>
      <c r="CA539" s="7">
        <v>0</v>
      </c>
      <c r="CB539" s="7">
        <v>0</v>
      </c>
      <c r="CC539" s="7">
        <v>0</v>
      </c>
      <c r="CD539" s="9">
        <v>0</v>
      </c>
    </row>
    <row r="540" spans="1:82" hidden="1" x14ac:dyDescent="0.25">
      <c r="A540" s="72" t="s">
        <v>1364</v>
      </c>
      <c r="B540" s="11" t="s">
        <v>244</v>
      </c>
      <c r="C540" s="11" t="s">
        <v>245</v>
      </c>
      <c r="D540" s="11" t="s">
        <v>1365</v>
      </c>
      <c r="E540" s="11" t="s">
        <v>1365</v>
      </c>
      <c r="F540" s="11" t="s">
        <v>247</v>
      </c>
      <c r="G540" s="11" t="s">
        <v>1365</v>
      </c>
      <c r="H540" s="11" t="s">
        <v>281</v>
      </c>
      <c r="I540" s="11" t="s">
        <v>248</v>
      </c>
      <c r="J540" s="11" t="s">
        <v>1366</v>
      </c>
      <c r="K540" s="11">
        <v>1241.32</v>
      </c>
      <c r="L540" s="11" t="s">
        <v>67</v>
      </c>
      <c r="M540" s="11" t="s">
        <v>68</v>
      </c>
      <c r="N540" s="11" t="s">
        <v>69</v>
      </c>
      <c r="O540" s="12">
        <v>40987.703240740739</v>
      </c>
      <c r="P540" s="12">
        <v>45370.703240740739</v>
      </c>
      <c r="Q540" s="11" t="s">
        <v>70</v>
      </c>
      <c r="R540" s="12">
        <v>45370</v>
      </c>
      <c r="S540" s="11" t="s">
        <v>71</v>
      </c>
      <c r="T540" s="11" t="s">
        <v>72</v>
      </c>
      <c r="U540" s="11" t="s">
        <v>73</v>
      </c>
      <c r="V540" s="11" t="s">
        <v>73</v>
      </c>
      <c r="W540" s="11" t="s">
        <v>105</v>
      </c>
      <c r="X540" s="11" t="s">
        <v>250</v>
      </c>
      <c r="Y540" s="11" t="s">
        <v>251</v>
      </c>
      <c r="Z540" s="11" t="s">
        <v>1367</v>
      </c>
      <c r="AA540" s="11" t="s">
        <v>1368</v>
      </c>
      <c r="AB540" s="12"/>
      <c r="AC540" s="12"/>
      <c r="AD540" s="11"/>
      <c r="AE540" s="11" t="s">
        <v>78</v>
      </c>
      <c r="AF540" s="11" t="s">
        <v>78</v>
      </c>
      <c r="AG540" s="12"/>
      <c r="AH540" s="11" t="s">
        <v>78</v>
      </c>
      <c r="AI540" s="11" t="s">
        <v>78</v>
      </c>
      <c r="AJ540" s="11" t="b">
        <v>0</v>
      </c>
      <c r="AK540" s="11" t="s">
        <v>1369</v>
      </c>
      <c r="AL540" s="11" t="b">
        <v>0</v>
      </c>
      <c r="AM540" s="11" t="b">
        <v>0</v>
      </c>
      <c r="AN540" s="11" t="b">
        <v>0</v>
      </c>
      <c r="AO540" s="11" t="b">
        <v>0</v>
      </c>
      <c r="AP540" s="11" t="b">
        <v>0</v>
      </c>
      <c r="AQ540" s="11" t="s">
        <v>84</v>
      </c>
      <c r="AR540" s="11" t="b">
        <v>0</v>
      </c>
      <c r="AS540" s="11" t="s">
        <v>78</v>
      </c>
      <c r="AT540" s="11" t="s">
        <v>78</v>
      </c>
      <c r="AU540" s="11" t="s">
        <v>78</v>
      </c>
      <c r="AV540" s="12">
        <v>41023</v>
      </c>
      <c r="AW540" s="11" t="s">
        <v>85</v>
      </c>
      <c r="AX540" s="11" t="s">
        <v>86</v>
      </c>
      <c r="AY540" s="11" t="s">
        <v>87</v>
      </c>
      <c r="AZ540" s="11" t="b">
        <v>0</v>
      </c>
      <c r="BA540" s="11">
        <v>11</v>
      </c>
      <c r="BB540" s="11">
        <v>9</v>
      </c>
      <c r="BC540" s="28">
        <v>3500.26</v>
      </c>
      <c r="BD540" s="11">
        <v>1</v>
      </c>
      <c r="BE540" s="28">
        <v>591.07000000000005</v>
      </c>
      <c r="BF540" s="54">
        <v>1</v>
      </c>
      <c r="BG540" s="28">
        <v>591.07000000000005</v>
      </c>
      <c r="BH540" s="28">
        <v>1241.32</v>
      </c>
      <c r="BI540" s="28">
        <v>1210.56</v>
      </c>
      <c r="BJ540" s="28">
        <v>1390.52</v>
      </c>
      <c r="BK540" s="30">
        <f t="shared" si="23"/>
        <v>30.759999999999991</v>
      </c>
      <c r="BL540" s="62">
        <f t="shared" si="24"/>
        <v>2.4780072825701667E-2</v>
      </c>
      <c r="BM540" s="28">
        <v>272.38</v>
      </c>
      <c r="BN540" s="13">
        <v>0</v>
      </c>
      <c r="BO540" s="7" t="s">
        <v>4452</v>
      </c>
      <c r="BP540" s="7" t="s">
        <v>4453</v>
      </c>
      <c r="BQ540" s="7" t="s">
        <v>4101</v>
      </c>
      <c r="BR540" s="7" t="s">
        <v>504</v>
      </c>
      <c r="BS540" s="7" t="s">
        <v>4223</v>
      </c>
      <c r="BT540" s="7" t="s">
        <v>4454</v>
      </c>
      <c r="BU540" s="7" t="s">
        <v>4455</v>
      </c>
      <c r="BV540" s="7" t="s">
        <v>4456</v>
      </c>
      <c r="BW540" s="7" t="s">
        <v>4457</v>
      </c>
      <c r="BX540" s="7" t="s">
        <v>4138</v>
      </c>
      <c r="BY540" s="7">
        <v>0</v>
      </c>
      <c r="BZ540" s="7">
        <v>0</v>
      </c>
      <c r="CA540" s="7">
        <v>0</v>
      </c>
      <c r="CB540" s="7">
        <v>2</v>
      </c>
      <c r="CC540" s="7">
        <v>0</v>
      </c>
      <c r="CD540" s="9">
        <v>0</v>
      </c>
    </row>
    <row r="541" spans="1:82" hidden="1" x14ac:dyDescent="0.25">
      <c r="A541" s="72" t="s">
        <v>88</v>
      </c>
      <c r="B541" s="11" t="s">
        <v>61</v>
      </c>
      <c r="C541" s="11" t="s">
        <v>62</v>
      </c>
      <c r="D541" s="11" t="s">
        <v>89</v>
      </c>
      <c r="E541" s="11" t="s">
        <v>89</v>
      </c>
      <c r="F541" s="11" t="s">
        <v>64</v>
      </c>
      <c r="G541" s="11" t="s">
        <v>89</v>
      </c>
      <c r="H541" s="11" t="s">
        <v>90</v>
      </c>
      <c r="I541" s="11" t="s">
        <v>66</v>
      </c>
      <c r="J541" s="11"/>
      <c r="K541" s="11">
        <v>1309.6199999999999</v>
      </c>
      <c r="L541" s="11" t="s">
        <v>67</v>
      </c>
      <c r="M541" s="11" t="s">
        <v>68</v>
      </c>
      <c r="N541" s="11" t="s">
        <v>69</v>
      </c>
      <c r="O541" s="12">
        <v>40299.724791666667</v>
      </c>
      <c r="P541" s="12">
        <v>45413</v>
      </c>
      <c r="Q541" s="11" t="s">
        <v>70</v>
      </c>
      <c r="R541" s="12">
        <v>45231</v>
      </c>
      <c r="S541" s="11" t="s">
        <v>91</v>
      </c>
      <c r="T541" s="11" t="s">
        <v>72</v>
      </c>
      <c r="U541" s="11" t="s">
        <v>73</v>
      </c>
      <c r="V541" s="11" t="s">
        <v>73</v>
      </c>
      <c r="W541" s="11" t="s">
        <v>92</v>
      </c>
      <c r="X541" s="11" t="s">
        <v>75</v>
      </c>
      <c r="Y541" s="11" t="s">
        <v>76</v>
      </c>
      <c r="Z541" s="11" t="s">
        <v>93</v>
      </c>
      <c r="AA541" s="11" t="s">
        <v>78</v>
      </c>
      <c r="AB541" s="12"/>
      <c r="AC541" s="12"/>
      <c r="AD541" s="11"/>
      <c r="AE541" s="11" t="s">
        <v>78</v>
      </c>
      <c r="AF541" s="11" t="s">
        <v>78</v>
      </c>
      <c r="AG541" s="12"/>
      <c r="AH541" s="11" t="s">
        <v>94</v>
      </c>
      <c r="AI541" s="11" t="s">
        <v>78</v>
      </c>
      <c r="AJ541" s="11" t="b">
        <v>0</v>
      </c>
      <c r="AK541" s="11" t="s">
        <v>95</v>
      </c>
      <c r="AL541" s="11" t="b">
        <v>0</v>
      </c>
      <c r="AM541" s="11" t="b">
        <v>0</v>
      </c>
      <c r="AN541" s="11" t="b">
        <v>0</v>
      </c>
      <c r="AO541" s="11" t="b">
        <v>0</v>
      </c>
      <c r="AP541" s="11" t="b">
        <v>0</v>
      </c>
      <c r="AQ541" s="11" t="s">
        <v>96</v>
      </c>
      <c r="AR541" s="11" t="b">
        <v>0</v>
      </c>
      <c r="AS541" s="11" t="s">
        <v>97</v>
      </c>
      <c r="AT541" s="11" t="s">
        <v>78</v>
      </c>
      <c r="AU541" s="11" t="s">
        <v>78</v>
      </c>
      <c r="AV541" s="12">
        <v>40304</v>
      </c>
      <c r="AW541" s="11" t="s">
        <v>85</v>
      </c>
      <c r="AX541" s="11" t="s">
        <v>86</v>
      </c>
      <c r="AY541" s="11" t="s">
        <v>87</v>
      </c>
      <c r="AZ541" s="11" t="b">
        <v>0</v>
      </c>
      <c r="BA541" s="11">
        <v>2</v>
      </c>
      <c r="BB541" s="11">
        <v>2</v>
      </c>
      <c r="BC541" s="25">
        <v>1482</v>
      </c>
      <c r="BD541" s="11">
        <v>0</v>
      </c>
      <c r="BE541" s="25"/>
      <c r="BF541" s="57">
        <v>0</v>
      </c>
      <c r="BG541" s="25">
        <v>0</v>
      </c>
      <c r="BH541" s="25">
        <v>1309.6199999999999</v>
      </c>
      <c r="BI541" s="28">
        <v>1292.51</v>
      </c>
      <c r="BJ541" s="28">
        <v>1432.62</v>
      </c>
      <c r="BK541" s="30">
        <f t="shared" si="23"/>
        <v>17.1099999999999</v>
      </c>
      <c r="BL541" s="62">
        <f t="shared" si="24"/>
        <v>1.3064858508574931E-2</v>
      </c>
      <c r="BM541" s="28">
        <v>148.72999999999999</v>
      </c>
      <c r="BN541" s="13">
        <v>0</v>
      </c>
      <c r="BO541" s="7" t="s">
        <v>4352</v>
      </c>
      <c r="BP541" s="7" t="s">
        <v>4353</v>
      </c>
      <c r="BQ541" s="7" t="s">
        <v>4101</v>
      </c>
      <c r="BR541" s="7" t="s">
        <v>504</v>
      </c>
      <c r="BS541" s="7" t="s">
        <v>4187</v>
      </c>
      <c r="BT541" s="7" t="s">
        <v>4354</v>
      </c>
      <c r="BU541" s="7" t="s">
        <v>4355</v>
      </c>
      <c r="BV541" s="7" t="s">
        <v>4356</v>
      </c>
      <c r="BW541" s="7" t="s">
        <v>4357</v>
      </c>
      <c r="BX541" s="7" t="s">
        <v>4138</v>
      </c>
      <c r="BY541" s="7">
        <v>0</v>
      </c>
      <c r="BZ541" s="7">
        <v>0</v>
      </c>
      <c r="CA541" s="7">
        <v>0</v>
      </c>
      <c r="CB541" s="7">
        <v>0</v>
      </c>
      <c r="CC541" s="7">
        <v>0</v>
      </c>
      <c r="CD541" s="9">
        <v>0</v>
      </c>
    </row>
    <row r="542" spans="1:82" hidden="1" x14ac:dyDescent="0.25">
      <c r="A542" s="72" t="s">
        <v>3901</v>
      </c>
      <c r="B542" s="11" t="s">
        <v>1066</v>
      </c>
      <c r="C542" s="11" t="s">
        <v>1067</v>
      </c>
      <c r="D542" s="11" t="s">
        <v>2563</v>
      </c>
      <c r="E542" s="11" t="s">
        <v>2563</v>
      </c>
      <c r="F542" s="11" t="s">
        <v>1552</v>
      </c>
      <c r="G542" s="11" t="s">
        <v>2563</v>
      </c>
      <c r="H542" s="11" t="s">
        <v>2330</v>
      </c>
      <c r="I542" s="11" t="s">
        <v>1126</v>
      </c>
      <c r="J542" s="11" t="s">
        <v>2576</v>
      </c>
      <c r="K542" s="11">
        <v>10.23</v>
      </c>
      <c r="L542" s="11" t="s">
        <v>67</v>
      </c>
      <c r="M542" s="11" t="s">
        <v>68</v>
      </c>
      <c r="N542" s="11" t="s">
        <v>3418</v>
      </c>
      <c r="O542" s="12">
        <v>41605.35193287037</v>
      </c>
      <c r="P542" s="12">
        <v>45257.35193287037</v>
      </c>
      <c r="Q542" s="11" t="s">
        <v>70</v>
      </c>
      <c r="R542" s="12">
        <v>45257</v>
      </c>
      <c r="S542" s="11" t="s">
        <v>71</v>
      </c>
      <c r="T542" s="11" t="s">
        <v>104</v>
      </c>
      <c r="U542" s="11" t="s">
        <v>3419</v>
      </c>
      <c r="V542" s="11" t="s">
        <v>3419</v>
      </c>
      <c r="W542" s="11" t="s">
        <v>74</v>
      </c>
      <c r="X542" s="11" t="s">
        <v>75</v>
      </c>
      <c r="Y542" s="11" t="s">
        <v>1127</v>
      </c>
      <c r="Z542" s="11" t="s">
        <v>3902</v>
      </c>
      <c r="AA542" s="11" t="s">
        <v>78</v>
      </c>
      <c r="AB542" s="12"/>
      <c r="AC542" s="12"/>
      <c r="AD542" s="11"/>
      <c r="AE542" s="11" t="s">
        <v>78</v>
      </c>
      <c r="AF542" s="11" t="s">
        <v>78</v>
      </c>
      <c r="AG542" s="12"/>
      <c r="AH542" s="11" t="s">
        <v>78</v>
      </c>
      <c r="AI542" s="11" t="s">
        <v>78</v>
      </c>
      <c r="AJ542" s="11" t="b">
        <v>0</v>
      </c>
      <c r="AK542" s="11" t="s">
        <v>3967</v>
      </c>
      <c r="AL542" s="11" t="b">
        <v>0</v>
      </c>
      <c r="AM542" s="11" t="b">
        <v>0</v>
      </c>
      <c r="AN542" s="11" t="b">
        <v>0</v>
      </c>
      <c r="AO542" s="11" t="b">
        <v>0</v>
      </c>
      <c r="AP542" s="11" t="b">
        <v>0</v>
      </c>
      <c r="AQ542" s="11" t="s">
        <v>84</v>
      </c>
      <c r="AR542" s="11" t="b">
        <v>0</v>
      </c>
      <c r="AS542" s="11" t="s">
        <v>78</v>
      </c>
      <c r="AT542" s="11" t="s">
        <v>78</v>
      </c>
      <c r="AU542" s="11" t="s">
        <v>78</v>
      </c>
      <c r="AV542" s="12">
        <v>41578</v>
      </c>
      <c r="AW542" s="11" t="s">
        <v>85</v>
      </c>
      <c r="AX542" s="11" t="s">
        <v>86</v>
      </c>
      <c r="AY542" s="11" t="s">
        <v>87</v>
      </c>
      <c r="AZ542" s="11" t="b">
        <v>0</v>
      </c>
      <c r="BA542" s="11">
        <v>0</v>
      </c>
      <c r="BB542" s="11">
        <v>0</v>
      </c>
      <c r="BC542" s="28"/>
      <c r="BD542" s="11">
        <v>0</v>
      </c>
      <c r="BE542" s="28"/>
      <c r="BF542" s="54">
        <v>0</v>
      </c>
      <c r="BG542" s="28">
        <v>0</v>
      </c>
      <c r="BH542" s="28">
        <v>10.23</v>
      </c>
      <c r="BI542" s="28">
        <v>10.23</v>
      </c>
      <c r="BJ542" s="28">
        <v>16.45</v>
      </c>
      <c r="BK542" s="30">
        <f t="shared" si="23"/>
        <v>0</v>
      </c>
      <c r="BL542" s="62">
        <f t="shared" si="24"/>
        <v>0</v>
      </c>
      <c r="BM542" s="28">
        <v>1.02</v>
      </c>
      <c r="BN542" s="13">
        <v>0</v>
      </c>
      <c r="BO542" s="11" t="s">
        <v>4705</v>
      </c>
      <c r="BP542" s="11" t="s">
        <v>4706</v>
      </c>
      <c r="BQ542" s="11" t="s">
        <v>4707</v>
      </c>
      <c r="BR542" s="11" t="s">
        <v>4708</v>
      </c>
      <c r="BS542" s="11" t="s">
        <v>4709</v>
      </c>
      <c r="BT542" s="11" t="s">
        <v>4710</v>
      </c>
      <c r="BU542" s="11" t="s">
        <v>4711</v>
      </c>
      <c r="BV542" s="11" t="s">
        <v>4712</v>
      </c>
      <c r="BW542" s="11" t="s">
        <v>4713</v>
      </c>
      <c r="BX542" s="11" t="s">
        <v>4714</v>
      </c>
      <c r="BY542" s="11">
        <v>0</v>
      </c>
      <c r="BZ542" s="11">
        <v>0</v>
      </c>
      <c r="CA542" s="11">
        <v>0</v>
      </c>
      <c r="CB542" s="11">
        <v>0</v>
      </c>
      <c r="CC542" s="11">
        <v>0</v>
      </c>
      <c r="CD542" s="13">
        <v>0</v>
      </c>
    </row>
    <row r="543" spans="1:82" hidden="1" x14ac:dyDescent="0.25">
      <c r="A543" s="72" t="s">
        <v>3866</v>
      </c>
      <c r="B543" s="11" t="s">
        <v>1066</v>
      </c>
      <c r="C543" s="11" t="s">
        <v>1067</v>
      </c>
      <c r="D543" s="11" t="s">
        <v>2563</v>
      </c>
      <c r="E543" s="11" t="s">
        <v>2563</v>
      </c>
      <c r="F543" s="11" t="s">
        <v>1552</v>
      </c>
      <c r="G543" s="11" t="s">
        <v>2563</v>
      </c>
      <c r="H543" s="11" t="s">
        <v>2330</v>
      </c>
      <c r="I543" s="11" t="s">
        <v>1069</v>
      </c>
      <c r="J543" s="11" t="s">
        <v>2516</v>
      </c>
      <c r="K543" s="11">
        <v>72.23</v>
      </c>
      <c r="L543" s="11" t="s">
        <v>67</v>
      </c>
      <c r="M543" s="11" t="s">
        <v>68</v>
      </c>
      <c r="N543" s="11" t="s">
        <v>3418</v>
      </c>
      <c r="O543" s="12">
        <v>41605.351064814815</v>
      </c>
      <c r="P543" s="12">
        <v>45257.351064814815</v>
      </c>
      <c r="Q543" s="11" t="s">
        <v>70</v>
      </c>
      <c r="R543" s="12">
        <v>45257</v>
      </c>
      <c r="S543" s="11" t="s">
        <v>71</v>
      </c>
      <c r="T543" s="11" t="s">
        <v>104</v>
      </c>
      <c r="U543" s="11" t="s">
        <v>3419</v>
      </c>
      <c r="V543" s="11" t="s">
        <v>3419</v>
      </c>
      <c r="W543" s="11" t="s">
        <v>74</v>
      </c>
      <c r="X543" s="11" t="s">
        <v>75</v>
      </c>
      <c r="Y543" s="11" t="s">
        <v>2517</v>
      </c>
      <c r="Z543" s="11" t="s">
        <v>3867</v>
      </c>
      <c r="AA543" s="11" t="s">
        <v>78</v>
      </c>
      <c r="AB543" s="12"/>
      <c r="AC543" s="12"/>
      <c r="AD543" s="11"/>
      <c r="AE543" s="11" t="s">
        <v>78</v>
      </c>
      <c r="AF543" s="11" t="s">
        <v>78</v>
      </c>
      <c r="AG543" s="12"/>
      <c r="AH543" s="11" t="s">
        <v>78</v>
      </c>
      <c r="AI543" s="11" t="s">
        <v>78</v>
      </c>
      <c r="AJ543" s="11" t="b">
        <v>0</v>
      </c>
      <c r="AK543" s="11" t="s">
        <v>3962</v>
      </c>
      <c r="AL543" s="11" t="b">
        <v>0</v>
      </c>
      <c r="AM543" s="11" t="b">
        <v>0</v>
      </c>
      <c r="AN543" s="11" t="b">
        <v>0</v>
      </c>
      <c r="AO543" s="11" t="b">
        <v>0</v>
      </c>
      <c r="AP543" s="11" t="b">
        <v>0</v>
      </c>
      <c r="AQ543" s="11" t="s">
        <v>84</v>
      </c>
      <c r="AR543" s="11" t="b">
        <v>0</v>
      </c>
      <c r="AS543" s="11" t="s">
        <v>78</v>
      </c>
      <c r="AT543" s="11" t="s">
        <v>78</v>
      </c>
      <c r="AU543" s="11" t="s">
        <v>78</v>
      </c>
      <c r="AV543" s="12">
        <v>41576</v>
      </c>
      <c r="AW543" s="11" t="s">
        <v>85</v>
      </c>
      <c r="AX543" s="11" t="s">
        <v>86</v>
      </c>
      <c r="AY543" s="11" t="s">
        <v>87</v>
      </c>
      <c r="AZ543" s="11" t="b">
        <v>0</v>
      </c>
      <c r="BA543" s="11">
        <v>1</v>
      </c>
      <c r="BB543" s="11">
        <v>1</v>
      </c>
      <c r="BC543" s="28">
        <v>882</v>
      </c>
      <c r="BD543" s="11">
        <v>0</v>
      </c>
      <c r="BE543" s="28"/>
      <c r="BF543" s="54">
        <v>0</v>
      </c>
      <c r="BG543" s="28">
        <v>0</v>
      </c>
      <c r="BH543" s="28">
        <v>72.23</v>
      </c>
      <c r="BI543" s="28">
        <v>72.23</v>
      </c>
      <c r="BJ543" s="28">
        <v>84.73</v>
      </c>
      <c r="BK543" s="30">
        <f t="shared" si="23"/>
        <v>0</v>
      </c>
      <c r="BL543" s="62">
        <f t="shared" si="24"/>
        <v>0</v>
      </c>
      <c r="BM543" s="28">
        <v>7.22</v>
      </c>
      <c r="BN543" s="13">
        <v>0</v>
      </c>
      <c r="BO543" s="7" t="s">
        <v>4705</v>
      </c>
      <c r="BP543" s="7" t="s">
        <v>4706</v>
      </c>
      <c r="BQ543" s="7" t="s">
        <v>4707</v>
      </c>
      <c r="BR543" s="7" t="s">
        <v>4708</v>
      </c>
      <c r="BS543" s="7" t="s">
        <v>4709</v>
      </c>
      <c r="BT543" s="7" t="s">
        <v>4710</v>
      </c>
      <c r="BU543" s="7" t="s">
        <v>4711</v>
      </c>
      <c r="BV543" s="7" t="s">
        <v>4712</v>
      </c>
      <c r="BW543" s="7" t="s">
        <v>4713</v>
      </c>
      <c r="BX543" s="7" t="s">
        <v>4714</v>
      </c>
      <c r="BY543" s="7">
        <v>0</v>
      </c>
      <c r="BZ543" s="7">
        <v>0</v>
      </c>
      <c r="CA543" s="7">
        <v>0</v>
      </c>
      <c r="CB543" s="7">
        <v>0</v>
      </c>
      <c r="CC543" s="7">
        <v>0</v>
      </c>
      <c r="CD543" s="9">
        <v>0</v>
      </c>
    </row>
    <row r="544" spans="1:82" hidden="1" x14ac:dyDescent="0.25">
      <c r="A544" s="72" t="s">
        <v>3885</v>
      </c>
      <c r="B544" s="11" t="s">
        <v>1066</v>
      </c>
      <c r="C544" s="11" t="s">
        <v>1067</v>
      </c>
      <c r="D544" s="11" t="s">
        <v>2563</v>
      </c>
      <c r="E544" s="11" t="s">
        <v>2563</v>
      </c>
      <c r="F544" s="11" t="s">
        <v>1552</v>
      </c>
      <c r="G544" s="11" t="s">
        <v>2563</v>
      </c>
      <c r="H544" s="11" t="s">
        <v>2330</v>
      </c>
      <c r="I544" s="11" t="s">
        <v>1126</v>
      </c>
      <c r="J544" s="11" t="s">
        <v>2576</v>
      </c>
      <c r="K544" s="11">
        <v>12.15</v>
      </c>
      <c r="L544" s="11" t="s">
        <v>67</v>
      </c>
      <c r="M544" s="11" t="s">
        <v>68</v>
      </c>
      <c r="N544" s="11" t="s">
        <v>3418</v>
      </c>
      <c r="O544" s="12">
        <v>41621.355347222219</v>
      </c>
      <c r="P544" s="12">
        <v>45273.355347222219</v>
      </c>
      <c r="Q544" s="11" t="s">
        <v>70</v>
      </c>
      <c r="R544" s="12">
        <v>45273</v>
      </c>
      <c r="S544" s="11" t="s">
        <v>71</v>
      </c>
      <c r="T544" s="11" t="s">
        <v>104</v>
      </c>
      <c r="U544" s="11" t="s">
        <v>3419</v>
      </c>
      <c r="V544" s="11" t="s">
        <v>3419</v>
      </c>
      <c r="W544" s="11" t="s">
        <v>74</v>
      </c>
      <c r="X544" s="11" t="s">
        <v>75</v>
      </c>
      <c r="Y544" s="11" t="s">
        <v>1127</v>
      </c>
      <c r="Z544" s="11" t="s">
        <v>3886</v>
      </c>
      <c r="AA544" s="11" t="s">
        <v>78</v>
      </c>
      <c r="AB544" s="12"/>
      <c r="AC544" s="12"/>
      <c r="AD544" s="11"/>
      <c r="AE544" s="11" t="s">
        <v>78</v>
      </c>
      <c r="AF544" s="11" t="s">
        <v>78</v>
      </c>
      <c r="AG544" s="12"/>
      <c r="AH544" s="11" t="s">
        <v>78</v>
      </c>
      <c r="AI544" s="11" t="s">
        <v>78</v>
      </c>
      <c r="AJ544" s="11" t="b">
        <v>0</v>
      </c>
      <c r="AK544" s="11" t="s">
        <v>3963</v>
      </c>
      <c r="AL544" s="11" t="b">
        <v>0</v>
      </c>
      <c r="AM544" s="11" t="b">
        <v>0</v>
      </c>
      <c r="AN544" s="11" t="b">
        <v>0</v>
      </c>
      <c r="AO544" s="11" t="b">
        <v>0</v>
      </c>
      <c r="AP544" s="11" t="b">
        <v>0</v>
      </c>
      <c r="AQ544" s="11" t="s">
        <v>84</v>
      </c>
      <c r="AR544" s="11" t="b">
        <v>0</v>
      </c>
      <c r="AS544" s="11" t="s">
        <v>78</v>
      </c>
      <c r="AT544" s="11" t="s">
        <v>78</v>
      </c>
      <c r="AU544" s="11" t="s">
        <v>78</v>
      </c>
      <c r="AV544" s="12">
        <v>41628</v>
      </c>
      <c r="AW544" s="11" t="s">
        <v>85</v>
      </c>
      <c r="AX544" s="11" t="s">
        <v>86</v>
      </c>
      <c r="AY544" s="11" t="s">
        <v>87</v>
      </c>
      <c r="AZ544" s="11" t="b">
        <v>0</v>
      </c>
      <c r="BA544" s="11">
        <v>0</v>
      </c>
      <c r="BB544" s="11">
        <v>0</v>
      </c>
      <c r="BC544" s="28"/>
      <c r="BD544" s="11">
        <v>0</v>
      </c>
      <c r="BE544" s="28"/>
      <c r="BF544" s="54">
        <v>0</v>
      </c>
      <c r="BG544" s="28">
        <v>0</v>
      </c>
      <c r="BH544" s="28">
        <v>12.15</v>
      </c>
      <c r="BI544" s="28">
        <v>12.15</v>
      </c>
      <c r="BJ544" s="28">
        <v>18.559999999999999</v>
      </c>
      <c r="BK544" s="30">
        <f t="shared" si="23"/>
        <v>0</v>
      </c>
      <c r="BL544" s="62">
        <f t="shared" si="24"/>
        <v>0</v>
      </c>
      <c r="BM544" s="28">
        <v>1.22</v>
      </c>
      <c r="BN544" s="13">
        <v>0</v>
      </c>
      <c r="BO544" s="7" t="s">
        <v>4705</v>
      </c>
      <c r="BP544" s="7" t="s">
        <v>4706</v>
      </c>
      <c r="BQ544" s="7" t="s">
        <v>4707</v>
      </c>
      <c r="BR544" s="7" t="s">
        <v>4708</v>
      </c>
      <c r="BS544" s="7" t="s">
        <v>4709</v>
      </c>
      <c r="BT544" s="7" t="s">
        <v>4710</v>
      </c>
      <c r="BU544" s="7" t="s">
        <v>4711</v>
      </c>
      <c r="BV544" s="7" t="s">
        <v>4712</v>
      </c>
      <c r="BW544" s="7" t="s">
        <v>4713</v>
      </c>
      <c r="BX544" s="7" t="s">
        <v>4714</v>
      </c>
      <c r="BY544" s="7">
        <v>0</v>
      </c>
      <c r="BZ544" s="7">
        <v>0</v>
      </c>
      <c r="CA544" s="7">
        <v>0</v>
      </c>
      <c r="CB544" s="7">
        <v>0</v>
      </c>
      <c r="CC544" s="7">
        <v>0</v>
      </c>
      <c r="CD544" s="9">
        <v>0</v>
      </c>
    </row>
    <row r="545" spans="1:82" hidden="1" x14ac:dyDescent="0.25">
      <c r="A545" s="72" t="s">
        <v>890</v>
      </c>
      <c r="B545" s="11" t="s">
        <v>61</v>
      </c>
      <c r="C545" s="11" t="s">
        <v>62</v>
      </c>
      <c r="D545" s="11" t="s">
        <v>891</v>
      </c>
      <c r="E545" s="11" t="s">
        <v>891</v>
      </c>
      <c r="F545" s="11" t="s">
        <v>64</v>
      </c>
      <c r="G545" s="11" t="s">
        <v>891</v>
      </c>
      <c r="H545" s="11" t="s">
        <v>281</v>
      </c>
      <c r="I545" s="11" t="s">
        <v>66</v>
      </c>
      <c r="J545" s="11" t="s">
        <v>282</v>
      </c>
      <c r="K545" s="11">
        <v>219.92</v>
      </c>
      <c r="L545" s="11" t="s">
        <v>67</v>
      </c>
      <c r="M545" s="11" t="s">
        <v>68</v>
      </c>
      <c r="N545" s="11" t="s">
        <v>69</v>
      </c>
      <c r="O545" s="12">
        <v>44958.524907407409</v>
      </c>
      <c r="P545" s="12">
        <v>45323.316192129627</v>
      </c>
      <c r="Q545" s="11" t="s">
        <v>70</v>
      </c>
      <c r="R545" s="12">
        <v>45323</v>
      </c>
      <c r="S545" s="11" t="s">
        <v>71</v>
      </c>
      <c r="T545" s="11" t="s">
        <v>104</v>
      </c>
      <c r="U545" s="11" t="s">
        <v>73</v>
      </c>
      <c r="V545" s="11" t="s">
        <v>73</v>
      </c>
      <c r="W545" s="11" t="s">
        <v>74</v>
      </c>
      <c r="X545" s="11" t="s">
        <v>75</v>
      </c>
      <c r="Y545" s="11" t="s">
        <v>122</v>
      </c>
      <c r="Z545" s="11" t="s">
        <v>892</v>
      </c>
      <c r="AA545" s="11" t="s">
        <v>78</v>
      </c>
      <c r="AB545" s="12"/>
      <c r="AC545" s="12"/>
      <c r="AD545" s="11"/>
      <c r="AE545" s="11" t="s">
        <v>78</v>
      </c>
      <c r="AF545" s="11" t="s">
        <v>78</v>
      </c>
      <c r="AG545" s="12"/>
      <c r="AH545" s="11" t="s">
        <v>893</v>
      </c>
      <c r="AI545" s="11" t="s">
        <v>78</v>
      </c>
      <c r="AJ545" s="11" t="b">
        <v>0</v>
      </c>
      <c r="AK545" s="11" t="s">
        <v>894</v>
      </c>
      <c r="AL545" s="11" t="b">
        <v>0</v>
      </c>
      <c r="AM545" s="11" t="b">
        <v>0</v>
      </c>
      <c r="AN545" s="11" t="b">
        <v>0</v>
      </c>
      <c r="AO545" s="11" t="b">
        <v>0</v>
      </c>
      <c r="AP545" s="11" t="b">
        <v>0</v>
      </c>
      <c r="AQ545" s="11" t="s">
        <v>84</v>
      </c>
      <c r="AR545" s="11" t="b">
        <v>0</v>
      </c>
      <c r="AS545" s="11" t="s">
        <v>710</v>
      </c>
      <c r="AT545" s="11" t="s">
        <v>78</v>
      </c>
      <c r="AU545" s="11" t="s">
        <v>78</v>
      </c>
      <c r="AV545" s="12">
        <v>44964</v>
      </c>
      <c r="AW545" s="11" t="s">
        <v>85</v>
      </c>
      <c r="AX545" s="11" t="s">
        <v>86</v>
      </c>
      <c r="AY545" s="11" t="s">
        <v>87</v>
      </c>
      <c r="AZ545" s="11" t="b">
        <v>0</v>
      </c>
      <c r="BA545" s="11">
        <v>0</v>
      </c>
      <c r="BB545" s="11">
        <v>0</v>
      </c>
      <c r="BC545" s="28"/>
      <c r="BD545" s="11">
        <v>0</v>
      </c>
      <c r="BE545" s="28"/>
      <c r="BF545" s="54">
        <v>0</v>
      </c>
      <c r="BG545" s="28">
        <v>0</v>
      </c>
      <c r="BH545" s="28">
        <v>219.92</v>
      </c>
      <c r="BI545" s="28">
        <v>219.92</v>
      </c>
      <c r="BJ545" s="28">
        <v>242.04</v>
      </c>
      <c r="BK545" s="30">
        <f t="shared" si="23"/>
        <v>0</v>
      </c>
      <c r="BL545" s="62">
        <f t="shared" si="24"/>
        <v>0</v>
      </c>
      <c r="BM545" s="28">
        <v>52.78</v>
      </c>
      <c r="BN545" s="13">
        <v>0</v>
      </c>
      <c r="BO545" s="7" t="s">
        <v>6821</v>
      </c>
      <c r="BP545" s="7" t="s">
        <v>6822</v>
      </c>
      <c r="BQ545" s="7" t="s">
        <v>4101</v>
      </c>
      <c r="BR545" s="7" t="s">
        <v>4194</v>
      </c>
      <c r="BS545" s="7" t="s">
        <v>4195</v>
      </c>
      <c r="BT545" s="7" t="s">
        <v>5357</v>
      </c>
      <c r="BU545" s="7" t="s">
        <v>6823</v>
      </c>
      <c r="BV545" s="7" t="s">
        <v>6824</v>
      </c>
      <c r="BW545" s="7" t="s">
        <v>6825</v>
      </c>
      <c r="BX545" s="7" t="s">
        <v>4200</v>
      </c>
      <c r="BY545" s="7">
        <v>0</v>
      </c>
      <c r="BZ545" s="7">
        <v>0</v>
      </c>
      <c r="CA545" s="7">
        <v>0</v>
      </c>
      <c r="CB545" s="7">
        <v>0</v>
      </c>
      <c r="CC545" s="7">
        <v>0</v>
      </c>
      <c r="CD545" s="9">
        <v>0</v>
      </c>
    </row>
    <row r="546" spans="1:82" hidden="1" x14ac:dyDescent="0.25">
      <c r="A546" s="72" t="s">
        <v>976</v>
      </c>
      <c r="B546" s="11" t="s">
        <v>61</v>
      </c>
      <c r="C546" s="11" t="s">
        <v>62</v>
      </c>
      <c r="D546" s="11" t="s">
        <v>977</v>
      </c>
      <c r="E546" s="11" t="s">
        <v>977</v>
      </c>
      <c r="F546" s="11" t="s">
        <v>64</v>
      </c>
      <c r="G546" s="11" t="s">
        <v>978</v>
      </c>
      <c r="H546" s="11" t="s">
        <v>281</v>
      </c>
      <c r="I546" s="11" t="s">
        <v>66</v>
      </c>
      <c r="J546" s="11" t="s">
        <v>282</v>
      </c>
      <c r="K546" s="11">
        <v>322</v>
      </c>
      <c r="L546" s="11" t="s">
        <v>67</v>
      </c>
      <c r="M546" s="11" t="s">
        <v>68</v>
      </c>
      <c r="N546" s="11" t="s">
        <v>69</v>
      </c>
      <c r="O546" s="12">
        <v>45093.689421296294</v>
      </c>
      <c r="P546" s="12">
        <v>45459</v>
      </c>
      <c r="Q546" s="11" t="s">
        <v>70</v>
      </c>
      <c r="R546" s="12">
        <v>45276</v>
      </c>
      <c r="S546" s="11" t="s">
        <v>71</v>
      </c>
      <c r="T546" s="11" t="s">
        <v>72</v>
      </c>
      <c r="U546" s="11" t="s">
        <v>73</v>
      </c>
      <c r="V546" s="11" t="s">
        <v>73</v>
      </c>
      <c r="W546" s="11" t="s">
        <v>74</v>
      </c>
      <c r="X546" s="11" t="s">
        <v>75</v>
      </c>
      <c r="Y546" s="11" t="s">
        <v>76</v>
      </c>
      <c r="Z546" s="11" t="s">
        <v>979</v>
      </c>
      <c r="AA546" s="11" t="s">
        <v>78</v>
      </c>
      <c r="AB546" s="12"/>
      <c r="AC546" s="12"/>
      <c r="AD546" s="11"/>
      <c r="AE546" s="11" t="s">
        <v>78</v>
      </c>
      <c r="AF546" s="11" t="s">
        <v>78</v>
      </c>
      <c r="AG546" s="12"/>
      <c r="AH546" s="11" t="s">
        <v>980</v>
      </c>
      <c r="AI546" s="11" t="s">
        <v>78</v>
      </c>
      <c r="AJ546" s="11" t="b">
        <v>0</v>
      </c>
      <c r="AK546" s="11" t="s">
        <v>981</v>
      </c>
      <c r="AL546" s="11" t="b">
        <v>0</v>
      </c>
      <c r="AM546" s="11" t="b">
        <v>0</v>
      </c>
      <c r="AN546" s="11" t="b">
        <v>0</v>
      </c>
      <c r="AO546" s="11" t="b">
        <v>0</v>
      </c>
      <c r="AP546" s="11" t="b">
        <v>0</v>
      </c>
      <c r="AQ546" s="11" t="s">
        <v>84</v>
      </c>
      <c r="AR546" s="11" t="b">
        <v>0</v>
      </c>
      <c r="AS546" s="11" t="s">
        <v>710</v>
      </c>
      <c r="AT546" s="11" t="s">
        <v>78</v>
      </c>
      <c r="AU546" s="11" t="s">
        <v>78</v>
      </c>
      <c r="AV546" s="12">
        <v>45093</v>
      </c>
      <c r="AW546" s="11" t="s">
        <v>85</v>
      </c>
      <c r="AX546" s="11" t="s">
        <v>86</v>
      </c>
      <c r="AY546" s="11" t="s">
        <v>87</v>
      </c>
      <c r="AZ546" s="11" t="b">
        <v>0</v>
      </c>
      <c r="BA546" s="11">
        <v>0</v>
      </c>
      <c r="BB546" s="11">
        <v>0</v>
      </c>
      <c r="BC546" s="28"/>
      <c r="BD546" s="11">
        <v>0</v>
      </c>
      <c r="BE546" s="28"/>
      <c r="BF546" s="54">
        <v>0</v>
      </c>
      <c r="BG546" s="28">
        <v>0</v>
      </c>
      <c r="BH546" s="28">
        <v>322</v>
      </c>
      <c r="BI546" s="28">
        <v>161</v>
      </c>
      <c r="BJ546" s="28">
        <v>176.57</v>
      </c>
      <c r="BK546" s="30">
        <f t="shared" si="23"/>
        <v>161</v>
      </c>
      <c r="BL546" s="63">
        <f t="shared" si="24"/>
        <v>0.5</v>
      </c>
      <c r="BM546" s="28">
        <v>38.64</v>
      </c>
      <c r="BN546" s="13">
        <v>0</v>
      </c>
      <c r="BO546" s="11" t="s">
        <v>6925</v>
      </c>
      <c r="BP546" s="11" t="s">
        <v>6926</v>
      </c>
      <c r="BQ546" s="11" t="s">
        <v>4393</v>
      </c>
      <c r="BR546" s="11" t="s">
        <v>3889</v>
      </c>
      <c r="BS546" s="11" t="s">
        <v>6927</v>
      </c>
      <c r="BT546" s="11" t="s">
        <v>6449</v>
      </c>
      <c r="BU546" s="11" t="s">
        <v>6928</v>
      </c>
      <c r="BV546" s="11" t="s">
        <v>6929</v>
      </c>
      <c r="BW546" s="11" t="s">
        <v>6930</v>
      </c>
      <c r="BX546" s="11" t="s">
        <v>4417</v>
      </c>
      <c r="BY546" s="11">
        <v>0</v>
      </c>
      <c r="BZ546" s="11">
        <v>0</v>
      </c>
      <c r="CA546" s="11">
        <v>0</v>
      </c>
      <c r="CB546" s="11">
        <v>0</v>
      </c>
      <c r="CC546" s="11">
        <v>0</v>
      </c>
      <c r="CD546" s="13">
        <v>0</v>
      </c>
    </row>
    <row r="547" spans="1:82" hidden="1" x14ac:dyDescent="0.25">
      <c r="A547" s="72" t="s">
        <v>1765</v>
      </c>
      <c r="B547" s="11" t="s">
        <v>1736</v>
      </c>
      <c r="C547" s="11" t="s">
        <v>1737</v>
      </c>
      <c r="D547" s="11" t="s">
        <v>1766</v>
      </c>
      <c r="E547" s="11" t="s">
        <v>1766</v>
      </c>
      <c r="F547" s="11" t="s">
        <v>168</v>
      </c>
      <c r="G547" s="11" t="s">
        <v>1766</v>
      </c>
      <c r="H547" s="11" t="s">
        <v>1767</v>
      </c>
      <c r="I547" s="11" t="s">
        <v>1724</v>
      </c>
      <c r="J547" s="11"/>
      <c r="K547" s="11">
        <v>610.79999999999995</v>
      </c>
      <c r="L547" s="11" t="s">
        <v>67</v>
      </c>
      <c r="M547" s="11" t="s">
        <v>68</v>
      </c>
      <c r="N547" s="11" t="s">
        <v>160</v>
      </c>
      <c r="O547" s="12">
        <v>43252</v>
      </c>
      <c r="P547" s="12">
        <v>45444.443101851852</v>
      </c>
      <c r="Q547" s="11" t="s">
        <v>70</v>
      </c>
      <c r="R547" s="12">
        <v>45231</v>
      </c>
      <c r="S547" s="11" t="s">
        <v>91</v>
      </c>
      <c r="T547" s="11" t="s">
        <v>514</v>
      </c>
      <c r="U547" s="11" t="s">
        <v>73</v>
      </c>
      <c r="V547" s="11" t="s">
        <v>73</v>
      </c>
      <c r="W547" s="11" t="s">
        <v>105</v>
      </c>
      <c r="X547" s="11" t="s">
        <v>106</v>
      </c>
      <c r="Y547" s="11" t="s">
        <v>1725</v>
      </c>
      <c r="Z547" s="11" t="s">
        <v>1768</v>
      </c>
      <c r="AA547" s="11" t="s">
        <v>78</v>
      </c>
      <c r="AB547" s="12"/>
      <c r="AC547" s="12"/>
      <c r="AD547" s="11"/>
      <c r="AE547" s="11" t="s">
        <v>78</v>
      </c>
      <c r="AF547" s="11" t="s">
        <v>78</v>
      </c>
      <c r="AG547" s="12"/>
      <c r="AH547" s="11" t="s">
        <v>1769</v>
      </c>
      <c r="AI547" s="11" t="s">
        <v>78</v>
      </c>
      <c r="AJ547" s="11" t="b">
        <v>0</v>
      </c>
      <c r="AK547" s="11" t="s">
        <v>1770</v>
      </c>
      <c r="AL547" s="11" t="b">
        <v>0</v>
      </c>
      <c r="AM547" s="11" t="b">
        <v>0</v>
      </c>
      <c r="AN547" s="11" t="b">
        <v>0</v>
      </c>
      <c r="AO547" s="11" t="b">
        <v>0</v>
      </c>
      <c r="AP547" s="11" t="b">
        <v>0</v>
      </c>
      <c r="AQ547" s="11" t="s">
        <v>96</v>
      </c>
      <c r="AR547" s="11" t="b">
        <v>0</v>
      </c>
      <c r="AS547" s="11" t="s">
        <v>1771</v>
      </c>
      <c r="AT547" s="11" t="s">
        <v>78</v>
      </c>
      <c r="AU547" s="11" t="s">
        <v>78</v>
      </c>
      <c r="AV547" s="12">
        <v>43279</v>
      </c>
      <c r="AW547" s="11" t="s">
        <v>85</v>
      </c>
      <c r="AX547" s="11" t="s">
        <v>86</v>
      </c>
      <c r="AY547" s="11" t="s">
        <v>87</v>
      </c>
      <c r="AZ547" s="11" t="b">
        <v>0</v>
      </c>
      <c r="BA547" s="11">
        <v>0</v>
      </c>
      <c r="BB547" s="11">
        <v>0</v>
      </c>
      <c r="BC547" s="28"/>
      <c r="BD547" s="11">
        <v>0</v>
      </c>
      <c r="BE547" s="28"/>
      <c r="BF547" s="54">
        <v>0</v>
      </c>
      <c r="BG547" s="28">
        <v>0</v>
      </c>
      <c r="BH547" s="28">
        <v>610.79999999999995</v>
      </c>
      <c r="BI547" s="28">
        <v>577.44000000000005</v>
      </c>
      <c r="BJ547" s="28">
        <v>578.49</v>
      </c>
      <c r="BK547" s="30">
        <f t="shared" si="23"/>
        <v>33.3599999999999</v>
      </c>
      <c r="BL547" s="62">
        <f t="shared" si="24"/>
        <v>5.4616895874263105E-2</v>
      </c>
      <c r="BM547" s="28">
        <v>28.88</v>
      </c>
      <c r="BN547" s="13">
        <v>1</v>
      </c>
      <c r="BO547" s="7" t="s">
        <v>5758</v>
      </c>
      <c r="BP547" s="7" t="s">
        <v>5759</v>
      </c>
      <c r="BQ547" s="7" t="s">
        <v>4101</v>
      </c>
      <c r="BR547" s="7" t="s">
        <v>504</v>
      </c>
      <c r="BS547" s="7" t="s">
        <v>4367</v>
      </c>
      <c r="BT547" s="7" t="s">
        <v>5760</v>
      </c>
      <c r="BU547" s="7" t="s">
        <v>5761</v>
      </c>
      <c r="BV547" s="7" t="s">
        <v>5762</v>
      </c>
      <c r="BW547" s="7" t="s">
        <v>5763</v>
      </c>
      <c r="BX547" s="7" t="s">
        <v>4106</v>
      </c>
      <c r="BY547" s="7">
        <v>0</v>
      </c>
      <c r="BZ547" s="7">
        <v>0</v>
      </c>
      <c r="CA547" s="7">
        <v>0</v>
      </c>
      <c r="CB547" s="7">
        <v>0</v>
      </c>
      <c r="CC547" s="7">
        <v>0</v>
      </c>
      <c r="CD547" s="9">
        <v>0</v>
      </c>
    </row>
    <row r="548" spans="1:82" hidden="1" x14ac:dyDescent="0.25">
      <c r="A548" s="72" t="s">
        <v>3059</v>
      </c>
      <c r="B548" s="11" t="s">
        <v>3060</v>
      </c>
      <c r="C548" s="11" t="s">
        <v>3061</v>
      </c>
      <c r="D548" s="11" t="s">
        <v>3062</v>
      </c>
      <c r="E548" s="11" t="s">
        <v>3062</v>
      </c>
      <c r="F548" s="11" t="s">
        <v>64</v>
      </c>
      <c r="G548" s="11" t="s">
        <v>3062</v>
      </c>
      <c r="H548" s="11" t="s">
        <v>2970</v>
      </c>
      <c r="I548" s="11" t="s">
        <v>3063</v>
      </c>
      <c r="J548" s="11"/>
      <c r="K548" s="11">
        <v>160.22999999999999</v>
      </c>
      <c r="L548" s="11" t="s">
        <v>67</v>
      </c>
      <c r="M548" s="11" t="s">
        <v>68</v>
      </c>
      <c r="N548" s="11" t="s">
        <v>69</v>
      </c>
      <c r="O548" s="12">
        <v>42660.521481481483</v>
      </c>
      <c r="P548" s="12">
        <v>45582</v>
      </c>
      <c r="Q548" s="11" t="s">
        <v>70</v>
      </c>
      <c r="R548" s="12">
        <v>45582</v>
      </c>
      <c r="S548" s="11" t="s">
        <v>91</v>
      </c>
      <c r="T548" s="11" t="s">
        <v>104</v>
      </c>
      <c r="U548" s="11" t="s">
        <v>73</v>
      </c>
      <c r="V548" s="11" t="s">
        <v>73</v>
      </c>
      <c r="W548" s="11" t="s">
        <v>105</v>
      </c>
      <c r="X548" s="11" t="s">
        <v>115</v>
      </c>
      <c r="Y548" s="11" t="s">
        <v>3064</v>
      </c>
      <c r="Z548" s="11" t="s">
        <v>3065</v>
      </c>
      <c r="AA548" s="11" t="s">
        <v>78</v>
      </c>
      <c r="AB548" s="12"/>
      <c r="AC548" s="12"/>
      <c r="AD548" s="11"/>
      <c r="AE548" s="11" t="s">
        <v>78</v>
      </c>
      <c r="AF548" s="11" t="s">
        <v>78</v>
      </c>
      <c r="AG548" s="12"/>
      <c r="AH548" s="11" t="s">
        <v>78</v>
      </c>
      <c r="AI548" s="11" t="s">
        <v>78</v>
      </c>
      <c r="AJ548" s="11" t="b">
        <v>0</v>
      </c>
      <c r="AK548" s="11" t="s">
        <v>3066</v>
      </c>
      <c r="AL548" s="11" t="b">
        <v>1</v>
      </c>
      <c r="AM548" s="11" t="b">
        <v>0</v>
      </c>
      <c r="AN548" s="11" t="b">
        <v>0</v>
      </c>
      <c r="AO548" s="11" t="b">
        <v>0</v>
      </c>
      <c r="AP548" s="11" t="b">
        <v>0</v>
      </c>
      <c r="AQ548" s="11" t="s">
        <v>96</v>
      </c>
      <c r="AR548" s="11" t="b">
        <v>0</v>
      </c>
      <c r="AS548" s="11" t="s">
        <v>2980</v>
      </c>
      <c r="AT548" s="11" t="s">
        <v>3067</v>
      </c>
      <c r="AU548" s="11" t="s">
        <v>78</v>
      </c>
      <c r="AV548" s="12">
        <v>42919</v>
      </c>
      <c r="AW548" s="11" t="s">
        <v>85</v>
      </c>
      <c r="AX548" s="11" t="s">
        <v>86</v>
      </c>
      <c r="AY548" s="11" t="s">
        <v>87</v>
      </c>
      <c r="AZ548" s="11" t="b">
        <v>0</v>
      </c>
      <c r="BA548" s="11">
        <v>0</v>
      </c>
      <c r="BB548" s="11">
        <v>0</v>
      </c>
      <c r="BC548" s="28"/>
      <c r="BD548" s="11">
        <v>0</v>
      </c>
      <c r="BE548" s="28"/>
      <c r="BF548" s="54">
        <v>0</v>
      </c>
      <c r="BG548" s="28">
        <v>0</v>
      </c>
      <c r="BH548" s="28">
        <v>160.22999999999999</v>
      </c>
      <c r="BI548" s="28">
        <v>160.22999999999999</v>
      </c>
      <c r="BJ548" s="28">
        <v>173.29</v>
      </c>
      <c r="BK548" s="30">
        <f t="shared" si="23"/>
        <v>0</v>
      </c>
      <c r="BL548" s="62">
        <f t="shared" si="24"/>
        <v>0</v>
      </c>
      <c r="BM548" s="28">
        <v>24.03</v>
      </c>
      <c r="BN548" s="13">
        <v>0</v>
      </c>
      <c r="BO548" s="11" t="s">
        <v>5418</v>
      </c>
      <c r="BP548" s="11" t="s">
        <v>5419</v>
      </c>
      <c r="BQ548" s="11" t="s">
        <v>4101</v>
      </c>
      <c r="BR548" s="11" t="s">
        <v>504</v>
      </c>
      <c r="BS548" s="11" t="s">
        <v>4109</v>
      </c>
      <c r="BT548" s="11" t="s">
        <v>5208</v>
      </c>
      <c r="BU548" s="11" t="s">
        <v>5420</v>
      </c>
      <c r="BV548" s="11" t="s">
        <v>5421</v>
      </c>
      <c r="BW548" s="11" t="s">
        <v>5422</v>
      </c>
      <c r="BX548" s="11" t="s">
        <v>4106</v>
      </c>
      <c r="BY548" s="11">
        <v>0</v>
      </c>
      <c r="BZ548" s="11">
        <v>0</v>
      </c>
      <c r="CA548" s="11">
        <v>0</v>
      </c>
      <c r="CB548" s="11">
        <v>0</v>
      </c>
      <c r="CC548" s="11">
        <v>0</v>
      </c>
      <c r="CD548" s="13">
        <v>0</v>
      </c>
    </row>
    <row r="549" spans="1:82" hidden="1" x14ac:dyDescent="0.25">
      <c r="A549" s="72" t="s">
        <v>2520</v>
      </c>
      <c r="B549" s="11" t="s">
        <v>2513</v>
      </c>
      <c r="C549" s="11" t="s">
        <v>2514</v>
      </c>
      <c r="D549" s="11" t="s">
        <v>2521</v>
      </c>
      <c r="E549" s="11" t="s">
        <v>2521</v>
      </c>
      <c r="F549" s="11" t="s">
        <v>2522</v>
      </c>
      <c r="G549" s="11" t="s">
        <v>939</v>
      </c>
      <c r="H549" s="11" t="s">
        <v>2330</v>
      </c>
      <c r="I549" s="11" t="s">
        <v>1069</v>
      </c>
      <c r="J549" s="11" t="s">
        <v>2516</v>
      </c>
      <c r="K549" s="11">
        <v>105.86</v>
      </c>
      <c r="L549" s="11" t="s">
        <v>67</v>
      </c>
      <c r="M549" s="11" t="s">
        <v>68</v>
      </c>
      <c r="N549" s="11" t="s">
        <v>160</v>
      </c>
      <c r="O549" s="12">
        <v>41792.578263888892</v>
      </c>
      <c r="P549" s="12">
        <v>45445.578263888892</v>
      </c>
      <c r="Q549" s="11" t="s">
        <v>70</v>
      </c>
      <c r="R549" s="12">
        <v>45445</v>
      </c>
      <c r="S549" s="11" t="s">
        <v>71</v>
      </c>
      <c r="T549" s="11" t="s">
        <v>104</v>
      </c>
      <c r="U549" s="11" t="s">
        <v>73</v>
      </c>
      <c r="V549" s="11" t="s">
        <v>73</v>
      </c>
      <c r="W549" s="11" t="s">
        <v>105</v>
      </c>
      <c r="X549" s="11" t="s">
        <v>75</v>
      </c>
      <c r="Y549" s="11" t="s">
        <v>2517</v>
      </c>
      <c r="Z549" s="11" t="s">
        <v>2523</v>
      </c>
      <c r="AA549" s="11" t="s">
        <v>78</v>
      </c>
      <c r="AB549" s="12"/>
      <c r="AC549" s="12"/>
      <c r="AD549" s="11"/>
      <c r="AE549" s="11" t="s">
        <v>78</v>
      </c>
      <c r="AF549" s="11" t="s">
        <v>78</v>
      </c>
      <c r="AG549" s="12"/>
      <c r="AH549" s="11" t="s">
        <v>78</v>
      </c>
      <c r="AI549" s="11" t="s">
        <v>78</v>
      </c>
      <c r="AJ549" s="11" t="b">
        <v>0</v>
      </c>
      <c r="AK549" s="11" t="s">
        <v>2524</v>
      </c>
      <c r="AL549" s="11" t="b">
        <v>0</v>
      </c>
      <c r="AM549" s="11" t="b">
        <v>0</v>
      </c>
      <c r="AN549" s="11" t="b">
        <v>0</v>
      </c>
      <c r="AO549" s="11" t="b">
        <v>0</v>
      </c>
      <c r="AP549" s="11" t="b">
        <v>0</v>
      </c>
      <c r="AQ549" s="11" t="s">
        <v>84</v>
      </c>
      <c r="AR549" s="11" t="b">
        <v>0</v>
      </c>
      <c r="AS549" s="11" t="s">
        <v>1700</v>
      </c>
      <c r="AT549" s="11" t="s">
        <v>78</v>
      </c>
      <c r="AU549" s="11" t="s">
        <v>78</v>
      </c>
      <c r="AV549" s="12">
        <v>41799</v>
      </c>
      <c r="AW549" s="11" t="s">
        <v>85</v>
      </c>
      <c r="AX549" s="11" t="s">
        <v>86</v>
      </c>
      <c r="AY549" s="11" t="s">
        <v>87</v>
      </c>
      <c r="AZ549" s="11" t="b">
        <v>0</v>
      </c>
      <c r="BA549" s="11">
        <v>0</v>
      </c>
      <c r="BB549" s="11">
        <v>0</v>
      </c>
      <c r="BC549" s="28"/>
      <c r="BD549" s="11">
        <v>0</v>
      </c>
      <c r="BE549" s="28"/>
      <c r="BF549" s="54">
        <v>0</v>
      </c>
      <c r="BG549" s="28">
        <v>0</v>
      </c>
      <c r="BH549" s="28">
        <v>105.86</v>
      </c>
      <c r="BI549" s="28">
        <v>105.86</v>
      </c>
      <c r="BJ549" s="28">
        <v>121.11</v>
      </c>
      <c r="BK549" s="30">
        <f t="shared" si="23"/>
        <v>0</v>
      </c>
      <c r="BL549" s="62">
        <f t="shared" si="24"/>
        <v>0</v>
      </c>
      <c r="BM549" s="28">
        <v>10.59</v>
      </c>
      <c r="BN549" s="13">
        <v>0</v>
      </c>
      <c r="BO549" s="7" t="s">
        <v>4897</v>
      </c>
      <c r="BP549" s="7" t="s">
        <v>4898</v>
      </c>
      <c r="BQ549" s="7" t="s">
        <v>4101</v>
      </c>
      <c r="BR549" s="7" t="s">
        <v>4447</v>
      </c>
      <c r="BS549" s="7" t="s">
        <v>4448</v>
      </c>
      <c r="BT549" s="7" t="s">
        <v>4899</v>
      </c>
      <c r="BU549" s="7" t="s">
        <v>78</v>
      </c>
      <c r="BV549" s="7" t="s">
        <v>4900</v>
      </c>
      <c r="BW549" s="7" t="s">
        <v>4901</v>
      </c>
      <c r="BX549" s="7" t="s">
        <v>4138</v>
      </c>
      <c r="BY549" s="7">
        <v>0</v>
      </c>
      <c r="BZ549" s="7">
        <v>0</v>
      </c>
      <c r="CA549" s="7">
        <v>0</v>
      </c>
      <c r="CB549" s="7">
        <v>0</v>
      </c>
      <c r="CC549" s="7">
        <v>0</v>
      </c>
      <c r="CD549" s="9">
        <v>0</v>
      </c>
    </row>
    <row r="550" spans="1:82" hidden="1" x14ac:dyDescent="0.25">
      <c r="A550" s="72" t="s">
        <v>2545</v>
      </c>
      <c r="B550" s="11"/>
      <c r="C550" s="11"/>
      <c r="D550" s="11" t="s">
        <v>2521</v>
      </c>
      <c r="E550" s="11" t="s">
        <v>2521</v>
      </c>
      <c r="F550" s="11" t="s">
        <v>2522</v>
      </c>
      <c r="G550" s="11" t="s">
        <v>939</v>
      </c>
      <c r="H550" s="11" t="s">
        <v>2330</v>
      </c>
      <c r="I550" s="11" t="s">
        <v>1069</v>
      </c>
      <c r="J550" s="11" t="s">
        <v>2516</v>
      </c>
      <c r="K550" s="11">
        <v>11.9</v>
      </c>
      <c r="L550" s="11" t="s">
        <v>67</v>
      </c>
      <c r="M550" s="11" t="s">
        <v>68</v>
      </c>
      <c r="N550" s="11" t="s">
        <v>160</v>
      </c>
      <c r="O550" s="12">
        <v>43559.519988425927</v>
      </c>
      <c r="P550" s="12">
        <v>45386.519988425927</v>
      </c>
      <c r="Q550" s="11" t="s">
        <v>70</v>
      </c>
      <c r="R550" s="12">
        <v>45386</v>
      </c>
      <c r="S550" s="11" t="s">
        <v>71</v>
      </c>
      <c r="T550" s="11" t="s">
        <v>104</v>
      </c>
      <c r="U550" s="11" t="s">
        <v>73</v>
      </c>
      <c r="V550" s="11" t="s">
        <v>73</v>
      </c>
      <c r="W550" s="11" t="s">
        <v>74</v>
      </c>
      <c r="X550" s="11" t="s">
        <v>75</v>
      </c>
      <c r="Y550" s="11" t="s">
        <v>1127</v>
      </c>
      <c r="Z550" s="11" t="s">
        <v>2546</v>
      </c>
      <c r="AA550" s="11" t="s">
        <v>78</v>
      </c>
      <c r="AB550" s="12"/>
      <c r="AC550" s="12"/>
      <c r="AD550" s="11"/>
      <c r="AE550" s="11" t="s">
        <v>78</v>
      </c>
      <c r="AF550" s="11" t="s">
        <v>78</v>
      </c>
      <c r="AG550" s="12"/>
      <c r="AH550" s="11" t="s">
        <v>78</v>
      </c>
      <c r="AI550" s="11" t="s">
        <v>78</v>
      </c>
      <c r="AJ550" s="11" t="b">
        <v>0</v>
      </c>
      <c r="AK550" s="11" t="s">
        <v>2547</v>
      </c>
      <c r="AL550" s="11" t="b">
        <v>0</v>
      </c>
      <c r="AM550" s="11" t="b">
        <v>0</v>
      </c>
      <c r="AN550" s="11" t="b">
        <v>0</v>
      </c>
      <c r="AO550" s="11" t="b">
        <v>0</v>
      </c>
      <c r="AP550" s="11" t="b">
        <v>0</v>
      </c>
      <c r="AQ550" s="11" t="s">
        <v>84</v>
      </c>
      <c r="AR550" s="11" t="b">
        <v>0</v>
      </c>
      <c r="AS550" s="11" t="s">
        <v>2437</v>
      </c>
      <c r="AT550" s="11" t="s">
        <v>78</v>
      </c>
      <c r="AU550" s="11" t="s">
        <v>78</v>
      </c>
      <c r="AV550" s="12">
        <v>43579</v>
      </c>
      <c r="AW550" s="11" t="s">
        <v>85</v>
      </c>
      <c r="AX550" s="11" t="s">
        <v>86</v>
      </c>
      <c r="AY550" s="11" t="s">
        <v>87</v>
      </c>
      <c r="AZ550" s="11" t="b">
        <v>0</v>
      </c>
      <c r="BA550" s="11">
        <v>0</v>
      </c>
      <c r="BB550" s="11">
        <v>0</v>
      </c>
      <c r="BC550" s="28"/>
      <c r="BD550" s="11">
        <v>0</v>
      </c>
      <c r="BE550" s="28"/>
      <c r="BF550" s="54">
        <v>0</v>
      </c>
      <c r="BG550" s="28">
        <v>0</v>
      </c>
      <c r="BH550" s="28">
        <v>11.9</v>
      </c>
      <c r="BI550" s="28">
        <v>11.9</v>
      </c>
      <c r="BJ550" s="28">
        <v>18.29</v>
      </c>
      <c r="BK550" s="30">
        <f t="shared" si="23"/>
        <v>0</v>
      </c>
      <c r="BL550" s="62">
        <f t="shared" si="24"/>
        <v>0</v>
      </c>
      <c r="BM550" s="28">
        <v>1.19</v>
      </c>
      <c r="BN550" s="13">
        <v>0</v>
      </c>
      <c r="BO550" s="11" t="s">
        <v>4897</v>
      </c>
      <c r="BP550" s="11" t="s">
        <v>4898</v>
      </c>
      <c r="BQ550" s="11" t="s">
        <v>4101</v>
      </c>
      <c r="BR550" s="11" t="s">
        <v>4447</v>
      </c>
      <c r="BS550" s="11" t="s">
        <v>4448</v>
      </c>
      <c r="BT550" s="11" t="s">
        <v>4899</v>
      </c>
      <c r="BU550" s="11" t="s">
        <v>78</v>
      </c>
      <c r="BV550" s="11" t="s">
        <v>4900</v>
      </c>
      <c r="BW550" s="11" t="s">
        <v>4901</v>
      </c>
      <c r="BX550" s="11" t="s">
        <v>4138</v>
      </c>
      <c r="BY550" s="11">
        <v>0</v>
      </c>
      <c r="BZ550" s="11">
        <v>0</v>
      </c>
      <c r="CA550" s="11">
        <v>0</v>
      </c>
      <c r="CB550" s="11">
        <v>0</v>
      </c>
      <c r="CC550" s="11">
        <v>0</v>
      </c>
      <c r="CD550" s="13">
        <v>0</v>
      </c>
    </row>
    <row r="551" spans="1:82" hidden="1" x14ac:dyDescent="0.25">
      <c r="A551" s="72" t="s">
        <v>2552</v>
      </c>
      <c r="B551" s="11"/>
      <c r="C551" s="11"/>
      <c r="D551" s="11" t="s">
        <v>2521</v>
      </c>
      <c r="E551" s="11" t="s">
        <v>2521</v>
      </c>
      <c r="F551" s="11" t="s">
        <v>2522</v>
      </c>
      <c r="G551" s="11" t="s">
        <v>939</v>
      </c>
      <c r="H551" s="11" t="s">
        <v>2330</v>
      </c>
      <c r="I551" s="11" t="s">
        <v>1069</v>
      </c>
      <c r="J551" s="11" t="s">
        <v>2516</v>
      </c>
      <c r="K551" s="11">
        <v>67.25</v>
      </c>
      <c r="L551" s="11" t="s">
        <v>67</v>
      </c>
      <c r="M551" s="11" t="s">
        <v>68</v>
      </c>
      <c r="N551" s="11" t="s">
        <v>160</v>
      </c>
      <c r="O551" s="12">
        <v>44062.592106481483</v>
      </c>
      <c r="P551" s="12">
        <v>45523.592106481483</v>
      </c>
      <c r="Q551" s="11" t="s">
        <v>70</v>
      </c>
      <c r="R551" s="12">
        <v>45523</v>
      </c>
      <c r="S551" s="11" t="s">
        <v>71</v>
      </c>
      <c r="T551" s="11" t="s">
        <v>104</v>
      </c>
      <c r="U551" s="11" t="s">
        <v>73</v>
      </c>
      <c r="V551" s="11" t="s">
        <v>73</v>
      </c>
      <c r="W551" s="11" t="s">
        <v>74</v>
      </c>
      <c r="X551" s="11" t="s">
        <v>75</v>
      </c>
      <c r="Y551" s="11" t="s">
        <v>2517</v>
      </c>
      <c r="Z551" s="11" t="s">
        <v>3868</v>
      </c>
      <c r="AA551" s="11" t="s">
        <v>78</v>
      </c>
      <c r="AB551" s="12"/>
      <c r="AC551" s="12"/>
      <c r="AD551" s="11"/>
      <c r="AE551" s="11" t="s">
        <v>78</v>
      </c>
      <c r="AF551" s="11" t="s">
        <v>78</v>
      </c>
      <c r="AG551" s="12"/>
      <c r="AH551" s="11" t="s">
        <v>78</v>
      </c>
      <c r="AI551" s="11" t="s">
        <v>78</v>
      </c>
      <c r="AJ551" s="11" t="b">
        <v>0</v>
      </c>
      <c r="AK551" s="11" t="s">
        <v>2554</v>
      </c>
      <c r="AL551" s="11" t="b">
        <v>0</v>
      </c>
      <c r="AM551" s="11" t="b">
        <v>0</v>
      </c>
      <c r="AN551" s="11" t="b">
        <v>0</v>
      </c>
      <c r="AO551" s="11" t="b">
        <v>0</v>
      </c>
      <c r="AP551" s="11" t="b">
        <v>0</v>
      </c>
      <c r="AQ551" s="11" t="s">
        <v>84</v>
      </c>
      <c r="AR551" s="11" t="b">
        <v>0</v>
      </c>
      <c r="AS551" s="11" t="s">
        <v>1700</v>
      </c>
      <c r="AT551" s="11" t="s">
        <v>78</v>
      </c>
      <c r="AU551" s="11" t="s">
        <v>78</v>
      </c>
      <c r="AV551" s="12">
        <v>44064</v>
      </c>
      <c r="AW551" s="11" t="s">
        <v>85</v>
      </c>
      <c r="AX551" s="11" t="s">
        <v>86</v>
      </c>
      <c r="AY551" s="11" t="s">
        <v>87</v>
      </c>
      <c r="AZ551" s="11" t="b">
        <v>0</v>
      </c>
      <c r="BA551" s="11">
        <v>0</v>
      </c>
      <c r="BB551" s="11">
        <v>0</v>
      </c>
      <c r="BC551" s="28"/>
      <c r="BD551" s="11">
        <v>0</v>
      </c>
      <c r="BE551" s="28"/>
      <c r="BF551" s="54">
        <v>0</v>
      </c>
      <c r="BG551" s="28">
        <v>0</v>
      </c>
      <c r="BH551" s="28">
        <v>67.25</v>
      </c>
      <c r="BI551" s="28">
        <v>67.25</v>
      </c>
      <c r="BJ551" s="28">
        <v>79.27</v>
      </c>
      <c r="BK551" s="30">
        <f t="shared" si="23"/>
        <v>0</v>
      </c>
      <c r="BL551" s="62">
        <f t="shared" si="24"/>
        <v>0</v>
      </c>
      <c r="BM551" s="28">
        <v>6.72</v>
      </c>
      <c r="BN551" s="13">
        <v>0</v>
      </c>
      <c r="BO551" s="7" t="s">
        <v>4897</v>
      </c>
      <c r="BP551" s="7" t="s">
        <v>4898</v>
      </c>
      <c r="BQ551" s="7" t="s">
        <v>4101</v>
      </c>
      <c r="BR551" s="7" t="s">
        <v>4447</v>
      </c>
      <c r="BS551" s="7" t="s">
        <v>4448</v>
      </c>
      <c r="BT551" s="7" t="s">
        <v>4899</v>
      </c>
      <c r="BU551" s="7" t="s">
        <v>78</v>
      </c>
      <c r="BV551" s="7" t="s">
        <v>4900</v>
      </c>
      <c r="BW551" s="7" t="s">
        <v>4901</v>
      </c>
      <c r="BX551" s="7" t="s">
        <v>4138</v>
      </c>
      <c r="BY551" s="7">
        <v>0</v>
      </c>
      <c r="BZ551" s="7">
        <v>0</v>
      </c>
      <c r="CA551" s="7">
        <v>0</v>
      </c>
      <c r="CB551" s="7">
        <v>0</v>
      </c>
      <c r="CC551" s="7">
        <v>0</v>
      </c>
      <c r="CD551" s="9">
        <v>0</v>
      </c>
    </row>
    <row r="552" spans="1:82" hidden="1" x14ac:dyDescent="0.25">
      <c r="A552" s="73" t="s">
        <v>966</v>
      </c>
      <c r="B552" s="7" t="s">
        <v>61</v>
      </c>
      <c r="C552" s="7" t="s">
        <v>62</v>
      </c>
      <c r="D552" s="7" t="s">
        <v>967</v>
      </c>
      <c r="E552" s="7" t="s">
        <v>968</v>
      </c>
      <c r="F552" s="7" t="s">
        <v>64</v>
      </c>
      <c r="G552" s="7" t="s">
        <v>968</v>
      </c>
      <c r="H552" s="7" t="s">
        <v>281</v>
      </c>
      <c r="I552" s="7" t="s">
        <v>66</v>
      </c>
      <c r="J552" s="7" t="s">
        <v>282</v>
      </c>
      <c r="K552" s="7">
        <v>488.23</v>
      </c>
      <c r="L552" s="7" t="s">
        <v>67</v>
      </c>
      <c r="M552" s="7" t="s">
        <v>68</v>
      </c>
      <c r="N552" s="7" t="s">
        <v>69</v>
      </c>
      <c r="O552" s="8">
        <v>45099.413611111115</v>
      </c>
      <c r="P552" s="8">
        <v>45465.298576388886</v>
      </c>
      <c r="Q552" s="7" t="s">
        <v>70</v>
      </c>
      <c r="R552" s="8">
        <v>45465</v>
      </c>
      <c r="S552" s="7" t="s">
        <v>71</v>
      </c>
      <c r="T552" s="7" t="s">
        <v>104</v>
      </c>
      <c r="U552" s="7" t="s">
        <v>73</v>
      </c>
      <c r="V552" s="7" t="s">
        <v>73</v>
      </c>
      <c r="W552" s="7" t="s">
        <v>74</v>
      </c>
      <c r="X552" s="7" t="s">
        <v>75</v>
      </c>
      <c r="Y552" s="7" t="s">
        <v>122</v>
      </c>
      <c r="Z552" s="7" t="s">
        <v>969</v>
      </c>
      <c r="AA552" s="7" t="s">
        <v>78</v>
      </c>
      <c r="AB552" s="8"/>
      <c r="AC552" s="8"/>
      <c r="AD552" s="7"/>
      <c r="AE552" s="7" t="s">
        <v>78</v>
      </c>
      <c r="AF552" s="7" t="s">
        <v>78</v>
      </c>
      <c r="AG552" s="8"/>
      <c r="AH552" s="7" t="s">
        <v>970</v>
      </c>
      <c r="AI552" s="7" t="s">
        <v>78</v>
      </c>
      <c r="AJ552" s="7" t="b">
        <v>0</v>
      </c>
      <c r="AK552" s="7" t="s">
        <v>971</v>
      </c>
      <c r="AL552" s="7" t="b">
        <v>0</v>
      </c>
      <c r="AM552" s="7" t="b">
        <v>0</v>
      </c>
      <c r="AN552" s="7" t="b">
        <v>0</v>
      </c>
      <c r="AO552" s="7" t="b">
        <v>0</v>
      </c>
      <c r="AP552" s="7" t="b">
        <v>0</v>
      </c>
      <c r="AQ552" s="7" t="s">
        <v>84</v>
      </c>
      <c r="AR552" s="7" t="b">
        <v>0</v>
      </c>
      <c r="AS552" s="7" t="s">
        <v>710</v>
      </c>
      <c r="AT552" s="7" t="s">
        <v>78</v>
      </c>
      <c r="AU552" s="7" t="s">
        <v>78</v>
      </c>
      <c r="AV552" s="8">
        <v>45092</v>
      </c>
      <c r="AW552" s="7" t="s">
        <v>85</v>
      </c>
      <c r="AX552" s="7" t="s">
        <v>86</v>
      </c>
      <c r="AY552" s="7" t="s">
        <v>87</v>
      </c>
      <c r="AZ552" s="7" t="b">
        <v>0</v>
      </c>
      <c r="BA552" s="7">
        <v>0</v>
      </c>
      <c r="BB552" s="7">
        <v>0</v>
      </c>
      <c r="BC552" s="33"/>
      <c r="BD552" s="7">
        <v>0</v>
      </c>
      <c r="BE552" s="33"/>
      <c r="BF552" s="55">
        <v>0</v>
      </c>
      <c r="BG552" s="33">
        <v>0</v>
      </c>
      <c r="BH552" s="33">
        <v>488.23</v>
      </c>
      <c r="BI552" s="33">
        <v>488.23</v>
      </c>
      <c r="BJ552" s="33">
        <v>533.12</v>
      </c>
      <c r="BK552" s="30">
        <f t="shared" si="23"/>
        <v>0</v>
      </c>
      <c r="BL552" s="62">
        <f t="shared" si="24"/>
        <v>0</v>
      </c>
      <c r="BM552" s="33">
        <v>117.18</v>
      </c>
      <c r="BN552" s="9">
        <v>0</v>
      </c>
      <c r="BO552" s="11" t="s">
        <v>6551</v>
      </c>
      <c r="BP552" s="11" t="s">
        <v>6552</v>
      </c>
      <c r="BQ552" s="11" t="s">
        <v>4101</v>
      </c>
      <c r="BR552" s="11" t="s">
        <v>504</v>
      </c>
      <c r="BS552" s="11" t="s">
        <v>4203</v>
      </c>
      <c r="BT552" s="11" t="s">
        <v>4605</v>
      </c>
      <c r="BU552" s="11" t="s">
        <v>6553</v>
      </c>
      <c r="BV552" s="11" t="s">
        <v>6554</v>
      </c>
      <c r="BW552" s="11" t="s">
        <v>6924</v>
      </c>
      <c r="BX552" s="11" t="s">
        <v>4138</v>
      </c>
      <c r="BY552" s="11">
        <v>0</v>
      </c>
      <c r="BZ552" s="11">
        <v>0</v>
      </c>
      <c r="CA552" s="11">
        <v>0</v>
      </c>
      <c r="CB552" s="11">
        <v>0</v>
      </c>
      <c r="CC552" s="11">
        <v>0</v>
      </c>
      <c r="CD552" s="13">
        <v>0</v>
      </c>
    </row>
    <row r="553" spans="1:82" hidden="1" x14ac:dyDescent="0.25">
      <c r="A553" s="72" t="s">
        <v>525</v>
      </c>
      <c r="B553" s="11" t="s">
        <v>61</v>
      </c>
      <c r="C553" s="11" t="s">
        <v>62</v>
      </c>
      <c r="D553" s="11" t="s">
        <v>526</v>
      </c>
      <c r="E553" s="11" t="s">
        <v>527</v>
      </c>
      <c r="F553" s="11" t="s">
        <v>64</v>
      </c>
      <c r="G553" s="11" t="s">
        <v>527</v>
      </c>
      <c r="H553" s="11" t="s">
        <v>456</v>
      </c>
      <c r="I553" s="11" t="s">
        <v>66</v>
      </c>
      <c r="J553" s="11"/>
      <c r="K553" s="11">
        <v>219.03</v>
      </c>
      <c r="L553" s="11" t="s">
        <v>67</v>
      </c>
      <c r="M553" s="11" t="s">
        <v>68</v>
      </c>
      <c r="N553" s="11" t="s">
        <v>69</v>
      </c>
      <c r="O553" s="12">
        <v>43664.360752314817</v>
      </c>
      <c r="P553" s="12">
        <v>45491.360752314817</v>
      </c>
      <c r="Q553" s="11" t="s">
        <v>70</v>
      </c>
      <c r="R553" s="12">
        <v>45491</v>
      </c>
      <c r="S553" s="11" t="s">
        <v>91</v>
      </c>
      <c r="T553" s="11" t="s">
        <v>104</v>
      </c>
      <c r="U553" s="11" t="s">
        <v>73</v>
      </c>
      <c r="V553" s="11" t="s">
        <v>73</v>
      </c>
      <c r="W553" s="11" t="s">
        <v>74</v>
      </c>
      <c r="X553" s="11" t="s">
        <v>75</v>
      </c>
      <c r="Y553" s="11" t="s">
        <v>122</v>
      </c>
      <c r="Z553" s="11" t="s">
        <v>528</v>
      </c>
      <c r="AA553" s="11" t="s">
        <v>78</v>
      </c>
      <c r="AB553" s="12"/>
      <c r="AC553" s="12"/>
      <c r="AD553" s="11"/>
      <c r="AE553" s="11" t="s">
        <v>78</v>
      </c>
      <c r="AF553" s="11" t="s">
        <v>78</v>
      </c>
      <c r="AG553" s="12"/>
      <c r="AH553" s="11" t="s">
        <v>78</v>
      </c>
      <c r="AI553" s="11" t="s">
        <v>78</v>
      </c>
      <c r="AJ553" s="11" t="b">
        <v>0</v>
      </c>
      <c r="AK553" s="11" t="s">
        <v>529</v>
      </c>
      <c r="AL553" s="11" t="b">
        <v>0</v>
      </c>
      <c r="AM553" s="11" t="b">
        <v>0</v>
      </c>
      <c r="AN553" s="11" t="b">
        <v>0</v>
      </c>
      <c r="AO553" s="11" t="b">
        <v>0</v>
      </c>
      <c r="AP553" s="11" t="b">
        <v>0</v>
      </c>
      <c r="AQ553" s="11" t="s">
        <v>96</v>
      </c>
      <c r="AR553" s="11" t="b">
        <v>0</v>
      </c>
      <c r="AS553" s="11" t="s">
        <v>78</v>
      </c>
      <c r="AT553" s="11" t="s">
        <v>78</v>
      </c>
      <c r="AU553" s="11" t="s">
        <v>78</v>
      </c>
      <c r="AV553" s="12">
        <v>43651</v>
      </c>
      <c r="AW553" s="11" t="s">
        <v>85</v>
      </c>
      <c r="AX553" s="11" t="s">
        <v>86</v>
      </c>
      <c r="AY553" s="11" t="s">
        <v>87</v>
      </c>
      <c r="AZ553" s="11" t="b">
        <v>0</v>
      </c>
      <c r="BA553" s="11">
        <v>0</v>
      </c>
      <c r="BB553" s="11">
        <v>0</v>
      </c>
      <c r="BC553" s="28"/>
      <c r="BD553" s="11">
        <v>0</v>
      </c>
      <c r="BE553" s="28"/>
      <c r="BF553" s="54">
        <v>0</v>
      </c>
      <c r="BG553" s="28">
        <v>0</v>
      </c>
      <c r="BH553" s="28">
        <v>219.03</v>
      </c>
      <c r="BI553" s="28">
        <v>219.03</v>
      </c>
      <c r="BJ553" s="28">
        <v>240.84</v>
      </c>
      <c r="BK553" s="30">
        <f t="shared" si="23"/>
        <v>0</v>
      </c>
      <c r="BL553" s="62">
        <f t="shared" si="24"/>
        <v>0</v>
      </c>
      <c r="BM553" s="28">
        <v>17.52</v>
      </c>
      <c r="BN553" s="13">
        <v>0</v>
      </c>
      <c r="BO553" s="11" t="s">
        <v>6038</v>
      </c>
      <c r="BP553" s="11" t="s">
        <v>5175</v>
      </c>
      <c r="BQ553" s="11" t="s">
        <v>5176</v>
      </c>
      <c r="BR553" s="11" t="s">
        <v>5177</v>
      </c>
      <c r="BS553" s="11" t="s">
        <v>5178</v>
      </c>
      <c r="BT553" s="11" t="s">
        <v>6039</v>
      </c>
      <c r="BU553" s="11" t="s">
        <v>5179</v>
      </c>
      <c r="BV553" s="11" t="s">
        <v>6040</v>
      </c>
      <c r="BW553" s="11" t="s">
        <v>6041</v>
      </c>
      <c r="BX553" s="11" t="s">
        <v>6042</v>
      </c>
      <c r="BY553" s="11">
        <v>0</v>
      </c>
      <c r="BZ553" s="11">
        <v>0</v>
      </c>
      <c r="CA553" s="11">
        <v>0</v>
      </c>
      <c r="CB553" s="11">
        <v>0</v>
      </c>
      <c r="CC553" s="11">
        <v>0</v>
      </c>
      <c r="CD553" s="13">
        <v>0</v>
      </c>
    </row>
    <row r="554" spans="1:82" hidden="1" x14ac:dyDescent="0.25">
      <c r="A554" s="72" t="s">
        <v>133</v>
      </c>
      <c r="B554" s="11" t="s">
        <v>99</v>
      </c>
      <c r="C554" s="11" t="s">
        <v>100</v>
      </c>
      <c r="D554" s="11" t="s">
        <v>134</v>
      </c>
      <c r="E554" s="11" t="s">
        <v>134</v>
      </c>
      <c r="F554" s="11" t="s">
        <v>64</v>
      </c>
      <c r="G554" s="11" t="s">
        <v>134</v>
      </c>
      <c r="H554" s="11" t="s">
        <v>102</v>
      </c>
      <c r="I554" s="11" t="s">
        <v>128</v>
      </c>
      <c r="J554" s="11"/>
      <c r="K554" s="11">
        <v>42.25</v>
      </c>
      <c r="L554" s="11" t="s">
        <v>67</v>
      </c>
      <c r="M554" s="11" t="s">
        <v>68</v>
      </c>
      <c r="N554" s="11" t="s">
        <v>69</v>
      </c>
      <c r="O554" s="12">
        <v>35187</v>
      </c>
      <c r="P554" s="12">
        <v>45414</v>
      </c>
      <c r="Q554" s="11" t="s">
        <v>70</v>
      </c>
      <c r="R554" s="12">
        <v>45414</v>
      </c>
      <c r="S554" s="11" t="s">
        <v>71</v>
      </c>
      <c r="T554" s="11" t="s">
        <v>104</v>
      </c>
      <c r="U554" s="11" t="s">
        <v>73</v>
      </c>
      <c r="V554" s="11" t="s">
        <v>73</v>
      </c>
      <c r="W554" s="11" t="s">
        <v>135</v>
      </c>
      <c r="X554" s="11" t="s">
        <v>115</v>
      </c>
      <c r="Y554" s="11" t="s">
        <v>136</v>
      </c>
      <c r="Z554" s="11" t="s">
        <v>137</v>
      </c>
      <c r="AA554" s="11" t="s">
        <v>78</v>
      </c>
      <c r="AB554" s="12"/>
      <c r="AC554" s="12"/>
      <c r="AD554" s="11"/>
      <c r="AE554" s="11" t="s">
        <v>78</v>
      </c>
      <c r="AF554" s="11" t="s">
        <v>78</v>
      </c>
      <c r="AG554" s="12"/>
      <c r="AH554" s="11" t="s">
        <v>78</v>
      </c>
      <c r="AI554" s="11" t="s">
        <v>78</v>
      </c>
      <c r="AJ554" s="11" t="b">
        <v>1</v>
      </c>
      <c r="AK554" s="11" t="s">
        <v>138</v>
      </c>
      <c r="AL554" s="11" t="b">
        <v>0</v>
      </c>
      <c r="AM554" s="11" t="b">
        <v>0</v>
      </c>
      <c r="AN554" s="11" t="b">
        <v>0</v>
      </c>
      <c r="AO554" s="11" t="b">
        <v>0</v>
      </c>
      <c r="AP554" s="11" t="b">
        <v>0</v>
      </c>
      <c r="AQ554" s="11" t="s">
        <v>84</v>
      </c>
      <c r="AR554" s="11" t="b">
        <v>0</v>
      </c>
      <c r="AS554" s="11" t="s">
        <v>78</v>
      </c>
      <c r="AT554" s="11" t="s">
        <v>78</v>
      </c>
      <c r="AU554" s="11" t="s">
        <v>78</v>
      </c>
      <c r="AV554" s="12">
        <v>35900</v>
      </c>
      <c r="AW554" s="11" t="s">
        <v>85</v>
      </c>
      <c r="AX554" s="11" t="s">
        <v>86</v>
      </c>
      <c r="AY554" s="11" t="s">
        <v>87</v>
      </c>
      <c r="AZ554" s="11" t="b">
        <v>0</v>
      </c>
      <c r="BA554" s="11">
        <v>1</v>
      </c>
      <c r="BB554" s="11">
        <v>1</v>
      </c>
      <c r="BC554" s="28">
        <v>315</v>
      </c>
      <c r="BD554" s="11">
        <v>0</v>
      </c>
      <c r="BE554" s="28"/>
      <c r="BF554" s="54">
        <v>0</v>
      </c>
      <c r="BG554" s="28">
        <v>0</v>
      </c>
      <c r="BH554" s="28">
        <v>42.25</v>
      </c>
      <c r="BI554" s="28">
        <v>42.25</v>
      </c>
      <c r="BJ554" s="28">
        <v>45.69</v>
      </c>
      <c r="BK554" s="30">
        <f t="shared" si="23"/>
        <v>0</v>
      </c>
      <c r="BL554" s="62">
        <f t="shared" si="24"/>
        <v>0</v>
      </c>
      <c r="BM554" s="28">
        <v>8.4499999999999993</v>
      </c>
      <c r="BN554" s="13">
        <v>0</v>
      </c>
      <c r="BO554" s="11" t="s">
        <v>4146</v>
      </c>
      <c r="BP554" s="11" t="s">
        <v>4147</v>
      </c>
      <c r="BQ554" s="11" t="s">
        <v>4101</v>
      </c>
      <c r="BR554" s="11" t="s">
        <v>504</v>
      </c>
      <c r="BS554" s="11" t="s">
        <v>4148</v>
      </c>
      <c r="BT554" s="11" t="s">
        <v>4149</v>
      </c>
      <c r="BU554" s="11" t="s">
        <v>4150</v>
      </c>
      <c r="BV554" s="11" t="s">
        <v>4151</v>
      </c>
      <c r="BW554" s="11" t="s">
        <v>4152</v>
      </c>
      <c r="BX554" s="11" t="s">
        <v>4138</v>
      </c>
      <c r="BY554" s="11">
        <v>0</v>
      </c>
      <c r="BZ554" s="11">
        <v>0</v>
      </c>
      <c r="CA554" s="11">
        <v>0</v>
      </c>
      <c r="CB554" s="11">
        <v>0</v>
      </c>
      <c r="CC554" s="11">
        <v>0</v>
      </c>
      <c r="CD554" s="13">
        <v>0</v>
      </c>
    </row>
    <row r="555" spans="1:82" hidden="1" x14ac:dyDescent="0.25">
      <c r="A555" s="73" t="s">
        <v>3068</v>
      </c>
      <c r="B555" s="7" t="s">
        <v>3060</v>
      </c>
      <c r="C555" s="7" t="s">
        <v>3061</v>
      </c>
      <c r="D555" s="7" t="s">
        <v>3069</v>
      </c>
      <c r="E555" s="7" t="s">
        <v>3069</v>
      </c>
      <c r="F555" s="7" t="s">
        <v>168</v>
      </c>
      <c r="G555" s="7" t="s">
        <v>3069</v>
      </c>
      <c r="H555" s="7" t="s">
        <v>456</v>
      </c>
      <c r="I555" s="7" t="s">
        <v>3063</v>
      </c>
      <c r="J555" s="7"/>
      <c r="K555" s="7">
        <v>237.17</v>
      </c>
      <c r="L555" s="7" t="s">
        <v>67</v>
      </c>
      <c r="M555" s="7" t="s">
        <v>68</v>
      </c>
      <c r="N555" s="7" t="s">
        <v>160</v>
      </c>
      <c r="O555" s="8">
        <v>43110.517268518517</v>
      </c>
      <c r="P555" s="8">
        <v>45301.517268518517</v>
      </c>
      <c r="Q555" s="7" t="s">
        <v>70</v>
      </c>
      <c r="R555" s="8">
        <v>45301</v>
      </c>
      <c r="S555" s="7" t="s">
        <v>91</v>
      </c>
      <c r="T555" s="7" t="s">
        <v>104</v>
      </c>
      <c r="U555" s="7" t="s">
        <v>73</v>
      </c>
      <c r="V555" s="7" t="s">
        <v>73</v>
      </c>
      <c r="W555" s="7" t="s">
        <v>433</v>
      </c>
      <c r="X555" s="7" t="s">
        <v>115</v>
      </c>
      <c r="Y555" s="7" t="s">
        <v>3070</v>
      </c>
      <c r="Z555" s="7" t="s">
        <v>3071</v>
      </c>
      <c r="AA555" s="7" t="s">
        <v>78</v>
      </c>
      <c r="AB555" s="8"/>
      <c r="AC555" s="8"/>
      <c r="AD555" s="7"/>
      <c r="AE555" s="7" t="s">
        <v>78</v>
      </c>
      <c r="AF555" s="7" t="s">
        <v>78</v>
      </c>
      <c r="AG555" s="8"/>
      <c r="AH555" s="7" t="s">
        <v>78</v>
      </c>
      <c r="AI555" s="7" t="s">
        <v>78</v>
      </c>
      <c r="AJ555" s="7" t="b">
        <v>0</v>
      </c>
      <c r="AK555" s="7" t="s">
        <v>3072</v>
      </c>
      <c r="AL555" s="7" t="b">
        <v>1</v>
      </c>
      <c r="AM555" s="7" t="b">
        <v>0</v>
      </c>
      <c r="AN555" s="7" t="b">
        <v>0</v>
      </c>
      <c r="AO555" s="7" t="b">
        <v>0</v>
      </c>
      <c r="AP555" s="7" t="b">
        <v>0</v>
      </c>
      <c r="AQ555" s="7" t="s">
        <v>96</v>
      </c>
      <c r="AR555" s="7" t="b">
        <v>0</v>
      </c>
      <c r="AS555" s="7" t="s">
        <v>3073</v>
      </c>
      <c r="AT555" s="7" t="s">
        <v>78</v>
      </c>
      <c r="AU555" s="7" t="s">
        <v>78</v>
      </c>
      <c r="AV555" s="8">
        <v>43138</v>
      </c>
      <c r="AW555" s="7" t="s">
        <v>85</v>
      </c>
      <c r="AX555" s="7" t="s">
        <v>86</v>
      </c>
      <c r="AY555" s="7" t="s">
        <v>87</v>
      </c>
      <c r="AZ555" s="7" t="b">
        <v>0</v>
      </c>
      <c r="BA555" s="7">
        <v>0</v>
      </c>
      <c r="BB555" s="7">
        <v>0</v>
      </c>
      <c r="BC555" s="33"/>
      <c r="BD555" s="7">
        <v>0</v>
      </c>
      <c r="BE555" s="33"/>
      <c r="BF555" s="55">
        <v>0</v>
      </c>
      <c r="BG555" s="33">
        <v>0</v>
      </c>
      <c r="BH555" s="33">
        <v>237.17</v>
      </c>
      <c r="BI555" s="33">
        <v>237.17</v>
      </c>
      <c r="BJ555" s="33">
        <v>256.51</v>
      </c>
      <c r="BK555" s="30">
        <f t="shared" si="23"/>
        <v>0</v>
      </c>
      <c r="BL555" s="62">
        <f t="shared" si="24"/>
        <v>0</v>
      </c>
      <c r="BM555" s="33">
        <v>35.58</v>
      </c>
      <c r="BN555" s="9">
        <v>0</v>
      </c>
      <c r="BO555" s="11" t="s">
        <v>5639</v>
      </c>
      <c r="BP555" s="11" t="s">
        <v>5640</v>
      </c>
      <c r="BQ555" s="11" t="s">
        <v>4101</v>
      </c>
      <c r="BR555" s="11" t="s">
        <v>504</v>
      </c>
      <c r="BS555" s="11" t="s">
        <v>4148</v>
      </c>
      <c r="BT555" s="11" t="s">
        <v>5208</v>
      </c>
      <c r="BU555" s="11" t="s">
        <v>5641</v>
      </c>
      <c r="BV555" s="11" t="s">
        <v>5642</v>
      </c>
      <c r="BW555" s="11" t="s">
        <v>5643</v>
      </c>
      <c r="BX555" s="11" t="s">
        <v>4417</v>
      </c>
      <c r="BY555" s="11">
        <v>0</v>
      </c>
      <c r="BZ555" s="11">
        <v>0</v>
      </c>
      <c r="CA555" s="11">
        <v>0</v>
      </c>
      <c r="CB555" s="11">
        <v>0</v>
      </c>
      <c r="CC555" s="11">
        <v>0</v>
      </c>
      <c r="CD555" s="13">
        <v>0</v>
      </c>
    </row>
    <row r="556" spans="1:82" hidden="1" x14ac:dyDescent="0.25">
      <c r="A556" s="72" t="s">
        <v>198</v>
      </c>
      <c r="B556" s="11" t="s">
        <v>61</v>
      </c>
      <c r="C556" s="11" t="s">
        <v>62</v>
      </c>
      <c r="D556" s="11" t="s">
        <v>199</v>
      </c>
      <c r="E556" s="11" t="s">
        <v>199</v>
      </c>
      <c r="F556" s="11" t="s">
        <v>64</v>
      </c>
      <c r="G556" s="11" t="s">
        <v>199</v>
      </c>
      <c r="H556" s="11" t="s">
        <v>200</v>
      </c>
      <c r="I556" s="11" t="s">
        <v>66</v>
      </c>
      <c r="J556" s="11" t="s">
        <v>201</v>
      </c>
      <c r="K556" s="11">
        <v>244.19</v>
      </c>
      <c r="L556" s="11" t="s">
        <v>67</v>
      </c>
      <c r="M556" s="11" t="s">
        <v>68</v>
      </c>
      <c r="N556" s="11" t="s">
        <v>69</v>
      </c>
      <c r="O556" s="12">
        <v>42686.347314814811</v>
      </c>
      <c r="P556" s="12">
        <v>45242.347314814811</v>
      </c>
      <c r="Q556" s="11" t="s">
        <v>70</v>
      </c>
      <c r="R556" s="12">
        <v>45242</v>
      </c>
      <c r="S556" s="11" t="s">
        <v>71</v>
      </c>
      <c r="T556" s="11" t="s">
        <v>104</v>
      </c>
      <c r="U556" s="11" t="s">
        <v>73</v>
      </c>
      <c r="V556" s="11" t="s">
        <v>73</v>
      </c>
      <c r="W556" s="11" t="s">
        <v>74</v>
      </c>
      <c r="X556" s="11" t="s">
        <v>75</v>
      </c>
      <c r="Y556" s="11" t="s">
        <v>76</v>
      </c>
      <c r="Z556" s="11" t="s">
        <v>202</v>
      </c>
      <c r="AA556" s="11" t="s">
        <v>78</v>
      </c>
      <c r="AB556" s="12"/>
      <c r="AC556" s="12"/>
      <c r="AD556" s="11"/>
      <c r="AE556" s="11" t="s">
        <v>78</v>
      </c>
      <c r="AF556" s="11" t="s">
        <v>78</v>
      </c>
      <c r="AG556" s="12"/>
      <c r="AH556" s="11" t="s">
        <v>78</v>
      </c>
      <c r="AI556" s="11" t="s">
        <v>78</v>
      </c>
      <c r="AJ556" s="11" t="b">
        <v>0</v>
      </c>
      <c r="AK556" s="11" t="s">
        <v>203</v>
      </c>
      <c r="AL556" s="11" t="b">
        <v>0</v>
      </c>
      <c r="AM556" s="11" t="b">
        <v>0</v>
      </c>
      <c r="AN556" s="11" t="b">
        <v>0</v>
      </c>
      <c r="AO556" s="11" t="b">
        <v>0</v>
      </c>
      <c r="AP556" s="11" t="b">
        <v>0</v>
      </c>
      <c r="AQ556" s="11" t="s">
        <v>84</v>
      </c>
      <c r="AR556" s="11" t="b">
        <v>0</v>
      </c>
      <c r="AS556" s="11" t="s">
        <v>204</v>
      </c>
      <c r="AT556" s="11" t="s">
        <v>78</v>
      </c>
      <c r="AU556" s="11" t="s">
        <v>78</v>
      </c>
      <c r="AV556" s="12">
        <v>42676</v>
      </c>
      <c r="AW556" s="11" t="s">
        <v>85</v>
      </c>
      <c r="AX556" s="11" t="s">
        <v>86</v>
      </c>
      <c r="AY556" s="11" t="s">
        <v>87</v>
      </c>
      <c r="AZ556" s="11" t="b">
        <v>0</v>
      </c>
      <c r="BA556" s="11">
        <v>0</v>
      </c>
      <c r="BB556" s="11">
        <v>0</v>
      </c>
      <c r="BC556" s="28"/>
      <c r="BD556" s="11">
        <v>0</v>
      </c>
      <c r="BE556" s="28"/>
      <c r="BF556" s="54">
        <v>0</v>
      </c>
      <c r="BG556" s="28">
        <v>0</v>
      </c>
      <c r="BH556" s="28">
        <v>244.19</v>
      </c>
      <c r="BI556" s="28">
        <v>244.19</v>
      </c>
      <c r="BJ556" s="28">
        <v>268.43</v>
      </c>
      <c r="BK556" s="30">
        <f t="shared" si="23"/>
        <v>0</v>
      </c>
      <c r="BL556" s="62">
        <f t="shared" si="24"/>
        <v>0</v>
      </c>
      <c r="BM556" s="28">
        <v>26.86</v>
      </c>
      <c r="BN556" s="13">
        <v>0</v>
      </c>
      <c r="BO556" s="7" t="s">
        <v>5423</v>
      </c>
      <c r="BP556" s="7" t="s">
        <v>5424</v>
      </c>
      <c r="BQ556" s="7" t="s">
        <v>4101</v>
      </c>
      <c r="BR556" s="7" t="s">
        <v>504</v>
      </c>
      <c r="BS556" s="7" t="s">
        <v>4148</v>
      </c>
      <c r="BT556" s="7" t="s">
        <v>5357</v>
      </c>
      <c r="BU556" s="7" t="s">
        <v>5425</v>
      </c>
      <c r="BV556" s="7" t="s">
        <v>5426</v>
      </c>
      <c r="BW556" s="7" t="s">
        <v>5427</v>
      </c>
      <c r="BX556" s="7" t="s">
        <v>4106</v>
      </c>
      <c r="BY556" s="7">
        <v>0</v>
      </c>
      <c r="BZ556" s="7">
        <v>0</v>
      </c>
      <c r="CA556" s="7">
        <v>0</v>
      </c>
      <c r="CB556" s="7">
        <v>0</v>
      </c>
      <c r="CC556" s="7">
        <v>0</v>
      </c>
      <c r="CD556" s="9">
        <v>0</v>
      </c>
    </row>
    <row r="557" spans="1:82" hidden="1" x14ac:dyDescent="0.25">
      <c r="A557" s="72" t="s">
        <v>3863</v>
      </c>
      <c r="B557" s="11"/>
      <c r="C557" s="11"/>
      <c r="D557" s="11" t="s">
        <v>3861</v>
      </c>
      <c r="E557" s="11" t="s">
        <v>3861</v>
      </c>
      <c r="F557" s="11" t="s">
        <v>64</v>
      </c>
      <c r="G557" s="11" t="s">
        <v>3864</v>
      </c>
      <c r="H557" s="11" t="s">
        <v>2330</v>
      </c>
      <c r="I557" s="11" t="s">
        <v>1069</v>
      </c>
      <c r="J557" s="11" t="s">
        <v>2516</v>
      </c>
      <c r="K557" s="11">
        <v>73.55</v>
      </c>
      <c r="L557" s="11" t="s">
        <v>67</v>
      </c>
      <c r="M557" s="11" t="s">
        <v>3402</v>
      </c>
      <c r="N557" s="11" t="s">
        <v>69</v>
      </c>
      <c r="O557" s="12">
        <v>44011.628518518519</v>
      </c>
      <c r="P557" s="12">
        <v>45472.628518518519</v>
      </c>
      <c r="Q557" s="11" t="s">
        <v>70</v>
      </c>
      <c r="R557" s="12">
        <v>45472</v>
      </c>
      <c r="S557" s="11" t="s">
        <v>71</v>
      </c>
      <c r="T557" s="11" t="s">
        <v>104</v>
      </c>
      <c r="U557" s="11" t="s">
        <v>3387</v>
      </c>
      <c r="V557" s="11" t="s">
        <v>3387</v>
      </c>
      <c r="W557" s="11" t="s">
        <v>105</v>
      </c>
      <c r="X557" s="11" t="s">
        <v>75</v>
      </c>
      <c r="Y557" s="11" t="s">
        <v>2517</v>
      </c>
      <c r="Z557" s="11" t="s">
        <v>3865</v>
      </c>
      <c r="AA557" s="11" t="s">
        <v>78</v>
      </c>
      <c r="AB557" s="12"/>
      <c r="AC557" s="12"/>
      <c r="AD557" s="11"/>
      <c r="AE557" s="11" t="s">
        <v>78</v>
      </c>
      <c r="AF557" s="11" t="s">
        <v>78</v>
      </c>
      <c r="AG557" s="12"/>
      <c r="AH557" s="11" t="s">
        <v>78</v>
      </c>
      <c r="AI557" s="11" t="s">
        <v>78</v>
      </c>
      <c r="AJ557" s="11" t="b">
        <v>0</v>
      </c>
      <c r="AK557" s="11" t="s">
        <v>4092</v>
      </c>
      <c r="AL557" s="11" t="b">
        <v>0</v>
      </c>
      <c r="AM557" s="11" t="b">
        <v>0</v>
      </c>
      <c r="AN557" s="11" t="b">
        <v>0</v>
      </c>
      <c r="AO557" s="11" t="b">
        <v>0</v>
      </c>
      <c r="AP557" s="11" t="b">
        <v>0</v>
      </c>
      <c r="AQ557" s="11" t="s">
        <v>84</v>
      </c>
      <c r="AR557" s="11" t="b">
        <v>0</v>
      </c>
      <c r="AS557" s="11" t="s">
        <v>2451</v>
      </c>
      <c r="AT557" s="11" t="s">
        <v>78</v>
      </c>
      <c r="AU557" s="11" t="s">
        <v>78</v>
      </c>
      <c r="AV557" s="12">
        <v>44019</v>
      </c>
      <c r="AW557" s="11" t="s">
        <v>85</v>
      </c>
      <c r="AX557" s="11" t="s">
        <v>86</v>
      </c>
      <c r="AY557" s="11" t="s">
        <v>87</v>
      </c>
      <c r="AZ557" s="11" t="b">
        <v>0</v>
      </c>
      <c r="BA557" s="11">
        <v>0</v>
      </c>
      <c r="BB557" s="11">
        <v>0</v>
      </c>
      <c r="BC557" s="28"/>
      <c r="BD557" s="11">
        <v>0</v>
      </c>
      <c r="BE557" s="28"/>
      <c r="BF557" s="54">
        <v>0</v>
      </c>
      <c r="BG557" s="28">
        <v>0</v>
      </c>
      <c r="BH557" s="28">
        <v>73.55</v>
      </c>
      <c r="BI557" s="28">
        <v>73.55</v>
      </c>
      <c r="BJ557" s="28">
        <v>86.1</v>
      </c>
      <c r="BK557" s="30">
        <f t="shared" si="23"/>
        <v>0</v>
      </c>
      <c r="BL557" s="62">
        <f t="shared" si="24"/>
        <v>0</v>
      </c>
      <c r="BM557" s="28">
        <v>7.36</v>
      </c>
      <c r="BN557" s="13">
        <v>0</v>
      </c>
      <c r="BO557" s="11" t="s">
        <v>6261</v>
      </c>
      <c r="BP557" s="11" t="s">
        <v>6262</v>
      </c>
      <c r="BQ557" s="11" t="s">
        <v>5514</v>
      </c>
      <c r="BR557" s="11" t="s">
        <v>6263</v>
      </c>
      <c r="BS557" s="11" t="s">
        <v>6264</v>
      </c>
      <c r="BT557" s="11" t="s">
        <v>6251</v>
      </c>
      <c r="BU557" s="11" t="s">
        <v>6251</v>
      </c>
      <c r="BV557" s="11" t="s">
        <v>6252</v>
      </c>
      <c r="BW557" s="11" t="s">
        <v>6265</v>
      </c>
      <c r="BX557" s="11" t="s">
        <v>4181</v>
      </c>
      <c r="BY557" s="11">
        <v>0</v>
      </c>
      <c r="BZ557" s="11">
        <v>0</v>
      </c>
      <c r="CA557" s="11">
        <v>0</v>
      </c>
      <c r="CB557" s="11">
        <v>0</v>
      </c>
      <c r="CC557" s="11">
        <v>0</v>
      </c>
      <c r="CD557" s="13">
        <v>0</v>
      </c>
    </row>
    <row r="558" spans="1:82" hidden="1" x14ac:dyDescent="0.25">
      <c r="A558" s="72" t="s">
        <v>3589</v>
      </c>
      <c r="B558" s="11" t="s">
        <v>1395</v>
      </c>
      <c r="C558" s="11" t="s">
        <v>1396</v>
      </c>
      <c r="D558" s="11" t="s">
        <v>3590</v>
      </c>
      <c r="E558" s="11" t="s">
        <v>3591</v>
      </c>
      <c r="F558" s="11" t="s">
        <v>64</v>
      </c>
      <c r="G558" s="11" t="s">
        <v>3591</v>
      </c>
      <c r="H558" s="11" t="s">
        <v>281</v>
      </c>
      <c r="I558" s="11" t="s">
        <v>1397</v>
      </c>
      <c r="J558" s="11" t="s">
        <v>1406</v>
      </c>
      <c r="K558" s="11">
        <v>301.2</v>
      </c>
      <c r="L558" s="11" t="s">
        <v>67</v>
      </c>
      <c r="M558" s="11" t="s">
        <v>68</v>
      </c>
      <c r="N558" s="11" t="s">
        <v>69</v>
      </c>
      <c r="O558" s="12">
        <v>45125.574849537035</v>
      </c>
      <c r="P558" s="12">
        <v>45491.478564814817</v>
      </c>
      <c r="Q558" s="11" t="s">
        <v>70</v>
      </c>
      <c r="R558" s="12">
        <v>45491</v>
      </c>
      <c r="S558" s="11" t="s">
        <v>71</v>
      </c>
      <c r="T558" s="11" t="s">
        <v>104</v>
      </c>
      <c r="U558" s="11" t="s">
        <v>73</v>
      </c>
      <c r="V558" s="11" t="s">
        <v>73</v>
      </c>
      <c r="W558" s="11" t="s">
        <v>287</v>
      </c>
      <c r="X558" s="11" t="s">
        <v>106</v>
      </c>
      <c r="Y558" s="11" t="s">
        <v>1421</v>
      </c>
      <c r="Z558" s="11" t="s">
        <v>3592</v>
      </c>
      <c r="AA558" s="11" t="s">
        <v>78</v>
      </c>
      <c r="AB558" s="12"/>
      <c r="AC558" s="12"/>
      <c r="AD558" s="11"/>
      <c r="AE558" s="11" t="s">
        <v>78</v>
      </c>
      <c r="AF558" s="11" t="s">
        <v>78</v>
      </c>
      <c r="AG558" s="12"/>
      <c r="AH558" s="11" t="s">
        <v>3593</v>
      </c>
      <c r="AI558" s="11" t="s">
        <v>78</v>
      </c>
      <c r="AJ558" s="11" t="b">
        <v>0</v>
      </c>
      <c r="AK558" s="11" t="s">
        <v>4076</v>
      </c>
      <c r="AL558" s="11" t="b">
        <v>0</v>
      </c>
      <c r="AM558" s="11" t="b">
        <v>0</v>
      </c>
      <c r="AN558" s="11" t="b">
        <v>0</v>
      </c>
      <c r="AO558" s="11" t="b">
        <v>0</v>
      </c>
      <c r="AP558" s="11" t="b">
        <v>0</v>
      </c>
      <c r="AQ558" s="11" t="s">
        <v>84</v>
      </c>
      <c r="AR558" s="11" t="b">
        <v>0</v>
      </c>
      <c r="AS558" s="11" t="s">
        <v>710</v>
      </c>
      <c r="AT558" s="11" t="s">
        <v>78</v>
      </c>
      <c r="AU558" s="11" t="s">
        <v>78</v>
      </c>
      <c r="AV558" s="12">
        <v>45135</v>
      </c>
      <c r="AW558" s="11" t="s">
        <v>85</v>
      </c>
      <c r="AX558" s="11" t="s">
        <v>86</v>
      </c>
      <c r="AY558" s="11" t="s">
        <v>87</v>
      </c>
      <c r="AZ558" s="11" t="b">
        <v>0</v>
      </c>
      <c r="BA558" s="11">
        <v>0</v>
      </c>
      <c r="BB558" s="11">
        <v>0</v>
      </c>
      <c r="BC558" s="28"/>
      <c r="BD558" s="11">
        <v>0</v>
      </c>
      <c r="BE558" s="28"/>
      <c r="BF558" s="54">
        <v>1</v>
      </c>
      <c r="BG558" s="28">
        <v>103.84</v>
      </c>
      <c r="BH558" s="28">
        <v>301.2</v>
      </c>
      <c r="BI558" s="28">
        <v>301.2</v>
      </c>
      <c r="BJ558" s="28">
        <v>355.19</v>
      </c>
      <c r="BK558" s="30">
        <f t="shared" si="23"/>
        <v>0</v>
      </c>
      <c r="BL558" s="62">
        <f t="shared" si="24"/>
        <v>0</v>
      </c>
      <c r="BM558" s="28">
        <v>75.3</v>
      </c>
      <c r="BN558" s="13">
        <v>0</v>
      </c>
      <c r="BO558" s="7" t="s">
        <v>6946</v>
      </c>
      <c r="BP558" s="7" t="s">
        <v>6947</v>
      </c>
      <c r="BQ558" s="7" t="s">
        <v>4101</v>
      </c>
      <c r="BR558" s="7" t="s">
        <v>504</v>
      </c>
      <c r="BS558" s="7" t="s">
        <v>4148</v>
      </c>
      <c r="BT558" s="7" t="s">
        <v>6948</v>
      </c>
      <c r="BU558" s="7" t="s">
        <v>6949</v>
      </c>
      <c r="BV558" s="7" t="s">
        <v>6950</v>
      </c>
      <c r="BW558" s="7" t="s">
        <v>6951</v>
      </c>
      <c r="BX558" s="7" t="s">
        <v>4130</v>
      </c>
      <c r="BY558" s="7">
        <v>0</v>
      </c>
      <c r="BZ558" s="7">
        <v>0</v>
      </c>
      <c r="CA558" s="7">
        <v>0</v>
      </c>
      <c r="CB558" s="7">
        <v>0</v>
      </c>
      <c r="CC558" s="7">
        <v>0</v>
      </c>
      <c r="CD558" s="9">
        <v>0</v>
      </c>
    </row>
    <row r="559" spans="1:82" hidden="1" x14ac:dyDescent="0.25">
      <c r="A559" s="72" t="s">
        <v>2532</v>
      </c>
      <c r="B559" s="11" t="s">
        <v>1066</v>
      </c>
      <c r="C559" s="11" t="s">
        <v>1067</v>
      </c>
      <c r="D559" s="11" t="s">
        <v>2533</v>
      </c>
      <c r="E559" s="11" t="s">
        <v>2533</v>
      </c>
      <c r="F559" s="11" t="s">
        <v>168</v>
      </c>
      <c r="G559" s="11" t="s">
        <v>2533</v>
      </c>
      <c r="H559" s="11" t="s">
        <v>2330</v>
      </c>
      <c r="I559" s="11" t="s">
        <v>1069</v>
      </c>
      <c r="J559" s="11" t="s">
        <v>2526</v>
      </c>
      <c r="K559" s="11">
        <v>117.26</v>
      </c>
      <c r="L559" s="11" t="s">
        <v>67</v>
      </c>
      <c r="M559" s="11" t="s">
        <v>68</v>
      </c>
      <c r="N559" s="11" t="s">
        <v>160</v>
      </c>
      <c r="O559" s="12">
        <v>42481</v>
      </c>
      <c r="P559" s="12">
        <v>45403.577233796299</v>
      </c>
      <c r="Q559" s="11" t="s">
        <v>70</v>
      </c>
      <c r="R559" s="12">
        <v>45403</v>
      </c>
      <c r="S559" s="11" t="s">
        <v>71</v>
      </c>
      <c r="T559" s="11" t="s">
        <v>104</v>
      </c>
      <c r="U559" s="11" t="s">
        <v>73</v>
      </c>
      <c r="V559" s="11" t="s">
        <v>73</v>
      </c>
      <c r="W559" s="11" t="s">
        <v>74</v>
      </c>
      <c r="X559" s="11" t="s">
        <v>75</v>
      </c>
      <c r="Y559" s="11" t="s">
        <v>1071</v>
      </c>
      <c r="Z559" s="11" t="s">
        <v>2534</v>
      </c>
      <c r="AA559" s="11" t="s">
        <v>78</v>
      </c>
      <c r="AB559" s="12"/>
      <c r="AC559" s="12"/>
      <c r="AD559" s="11"/>
      <c r="AE559" s="11" t="s">
        <v>78</v>
      </c>
      <c r="AF559" s="11" t="s">
        <v>78</v>
      </c>
      <c r="AG559" s="12"/>
      <c r="AH559" s="11" t="s">
        <v>78</v>
      </c>
      <c r="AI559" s="11" t="s">
        <v>78</v>
      </c>
      <c r="AJ559" s="11" t="b">
        <v>0</v>
      </c>
      <c r="AK559" s="11" t="s">
        <v>2535</v>
      </c>
      <c r="AL559" s="11" t="b">
        <v>0</v>
      </c>
      <c r="AM559" s="11" t="b">
        <v>0</v>
      </c>
      <c r="AN559" s="11" t="b">
        <v>0</v>
      </c>
      <c r="AO559" s="11" t="b">
        <v>0</v>
      </c>
      <c r="AP559" s="11" t="b">
        <v>0</v>
      </c>
      <c r="AQ559" s="11" t="s">
        <v>84</v>
      </c>
      <c r="AR559" s="11" t="b">
        <v>0</v>
      </c>
      <c r="AS559" s="11" t="s">
        <v>1700</v>
      </c>
      <c r="AT559" s="11" t="s">
        <v>78</v>
      </c>
      <c r="AU559" s="11" t="s">
        <v>78</v>
      </c>
      <c r="AV559" s="12">
        <v>42500</v>
      </c>
      <c r="AW559" s="11" t="s">
        <v>85</v>
      </c>
      <c r="AX559" s="11" t="s">
        <v>86</v>
      </c>
      <c r="AY559" s="11" t="s">
        <v>87</v>
      </c>
      <c r="AZ559" s="11" t="b">
        <v>0</v>
      </c>
      <c r="BA559" s="11">
        <v>3</v>
      </c>
      <c r="BB559" s="11">
        <v>3</v>
      </c>
      <c r="BC559" s="28">
        <v>2671</v>
      </c>
      <c r="BD559" s="11">
        <v>1</v>
      </c>
      <c r="BE559" s="28">
        <v>907</v>
      </c>
      <c r="BF559" s="54">
        <v>1</v>
      </c>
      <c r="BG559" s="28">
        <v>907</v>
      </c>
      <c r="BH559" s="28">
        <v>117.26</v>
      </c>
      <c r="BI559" s="28">
        <v>117.26</v>
      </c>
      <c r="BJ559" s="28">
        <v>138.79</v>
      </c>
      <c r="BK559" s="30">
        <f t="shared" si="23"/>
        <v>0</v>
      </c>
      <c r="BL559" s="62">
        <f t="shared" si="24"/>
        <v>0</v>
      </c>
      <c r="BM559" s="28">
        <v>11.73</v>
      </c>
      <c r="BN559" s="13">
        <v>0</v>
      </c>
      <c r="BO559" s="11" t="s">
        <v>5310</v>
      </c>
      <c r="BP559" s="11" t="s">
        <v>5311</v>
      </c>
      <c r="BQ559" s="11" t="s">
        <v>4101</v>
      </c>
      <c r="BR559" s="11" t="s">
        <v>5312</v>
      </c>
      <c r="BS559" s="11" t="s">
        <v>5313</v>
      </c>
      <c r="BT559" s="11" t="s">
        <v>5314</v>
      </c>
      <c r="BU559" s="11" t="s">
        <v>5315</v>
      </c>
      <c r="BV559" s="11" t="s">
        <v>5316</v>
      </c>
      <c r="BW559" s="11" t="s">
        <v>5317</v>
      </c>
      <c r="BX559" s="11" t="s">
        <v>5318</v>
      </c>
      <c r="BY559" s="11">
        <v>0</v>
      </c>
      <c r="BZ559" s="11">
        <v>0</v>
      </c>
      <c r="CA559" s="11">
        <v>0</v>
      </c>
      <c r="CB559" s="11">
        <v>0</v>
      </c>
      <c r="CC559" s="11">
        <v>0</v>
      </c>
      <c r="CD559" s="13">
        <v>0</v>
      </c>
    </row>
    <row r="560" spans="1:82" hidden="1" x14ac:dyDescent="0.25">
      <c r="A560" s="73" t="s">
        <v>2783</v>
      </c>
      <c r="B560" s="7" t="s">
        <v>1395</v>
      </c>
      <c r="C560" s="7" t="s">
        <v>1396</v>
      </c>
      <c r="D560" s="7" t="s">
        <v>2784</v>
      </c>
      <c r="E560" s="7" t="s">
        <v>2784</v>
      </c>
      <c r="F560" s="7" t="s">
        <v>64</v>
      </c>
      <c r="G560" s="7" t="s">
        <v>2784</v>
      </c>
      <c r="H560" s="7" t="s">
        <v>2330</v>
      </c>
      <c r="I560" s="7" t="s">
        <v>1397</v>
      </c>
      <c r="J560" s="7" t="s">
        <v>2691</v>
      </c>
      <c r="K560" s="7">
        <v>462.08</v>
      </c>
      <c r="L560" s="7" t="s">
        <v>67</v>
      </c>
      <c r="M560" s="7" t="s">
        <v>68</v>
      </c>
      <c r="N560" s="7" t="s">
        <v>69</v>
      </c>
      <c r="O560" s="8">
        <v>42581.411469907405</v>
      </c>
      <c r="P560" s="8">
        <v>45503.411469907405</v>
      </c>
      <c r="Q560" s="7" t="s">
        <v>70</v>
      </c>
      <c r="R560" s="8">
        <v>45503</v>
      </c>
      <c r="S560" s="7" t="s">
        <v>71</v>
      </c>
      <c r="T560" s="7" t="s">
        <v>104</v>
      </c>
      <c r="U560" s="7" t="s">
        <v>73</v>
      </c>
      <c r="V560" s="7" t="s">
        <v>73</v>
      </c>
      <c r="W560" s="7" t="s">
        <v>105</v>
      </c>
      <c r="X560" s="7" t="s">
        <v>106</v>
      </c>
      <c r="Y560" s="7" t="s">
        <v>1421</v>
      </c>
      <c r="Z560" s="7" t="s">
        <v>2785</v>
      </c>
      <c r="AA560" s="7" t="s">
        <v>2786</v>
      </c>
      <c r="AB560" s="8"/>
      <c r="AC560" s="8"/>
      <c r="AD560" s="7"/>
      <c r="AE560" s="7" t="s">
        <v>78</v>
      </c>
      <c r="AF560" s="7" t="s">
        <v>78</v>
      </c>
      <c r="AG560" s="8"/>
      <c r="AH560" s="7" t="s">
        <v>78</v>
      </c>
      <c r="AI560" s="7" t="s">
        <v>78</v>
      </c>
      <c r="AJ560" s="7" t="b">
        <v>0</v>
      </c>
      <c r="AK560" s="7" t="s">
        <v>2787</v>
      </c>
      <c r="AL560" s="7" t="b">
        <v>0</v>
      </c>
      <c r="AM560" s="7" t="b">
        <v>0</v>
      </c>
      <c r="AN560" s="7" t="b">
        <v>0</v>
      </c>
      <c r="AO560" s="7" t="b">
        <v>0</v>
      </c>
      <c r="AP560" s="7" t="b">
        <v>0</v>
      </c>
      <c r="AQ560" s="7" t="s">
        <v>84</v>
      </c>
      <c r="AR560" s="7" t="b">
        <v>0</v>
      </c>
      <c r="AS560" s="7" t="s">
        <v>1700</v>
      </c>
      <c r="AT560" s="7" t="s">
        <v>78</v>
      </c>
      <c r="AU560" s="7" t="s">
        <v>78</v>
      </c>
      <c r="AV560" s="8">
        <v>42536</v>
      </c>
      <c r="AW560" s="7" t="s">
        <v>85</v>
      </c>
      <c r="AX560" s="7" t="s">
        <v>86</v>
      </c>
      <c r="AY560" s="7" t="s">
        <v>87</v>
      </c>
      <c r="AZ560" s="7" t="b">
        <v>0</v>
      </c>
      <c r="BA560" s="7">
        <v>9</v>
      </c>
      <c r="BB560" s="7">
        <v>9</v>
      </c>
      <c r="BC560" s="33">
        <v>1525.26</v>
      </c>
      <c r="BD560" s="7">
        <v>0</v>
      </c>
      <c r="BE560" s="33"/>
      <c r="BF560" s="55">
        <v>0</v>
      </c>
      <c r="BG560" s="33">
        <v>0</v>
      </c>
      <c r="BH560" s="33">
        <v>462.08</v>
      </c>
      <c r="BI560" s="33">
        <v>462.08</v>
      </c>
      <c r="BJ560" s="33">
        <v>543.07000000000005</v>
      </c>
      <c r="BK560" s="30">
        <f t="shared" si="23"/>
        <v>0</v>
      </c>
      <c r="BL560" s="62">
        <f t="shared" si="24"/>
        <v>0</v>
      </c>
      <c r="BM560" s="33">
        <v>115.52</v>
      </c>
      <c r="BN560" s="9">
        <v>0</v>
      </c>
      <c r="BO560" s="7" t="s">
        <v>5348</v>
      </c>
      <c r="BP560" s="7" t="s">
        <v>5349</v>
      </c>
      <c r="BQ560" s="7" t="s">
        <v>4101</v>
      </c>
      <c r="BR560" s="7" t="s">
        <v>504</v>
      </c>
      <c r="BS560" s="7" t="s">
        <v>4120</v>
      </c>
      <c r="BT560" s="7" t="s">
        <v>4110</v>
      </c>
      <c r="BU560" s="7" t="s">
        <v>5350</v>
      </c>
      <c r="BV560" s="7" t="s">
        <v>5351</v>
      </c>
      <c r="BW560" s="7" t="s">
        <v>5352</v>
      </c>
      <c r="BX560" s="7" t="s">
        <v>4123</v>
      </c>
      <c r="BY560" s="7">
        <v>0</v>
      </c>
      <c r="BZ560" s="7">
        <v>0</v>
      </c>
      <c r="CA560" s="7">
        <v>0</v>
      </c>
      <c r="CB560" s="7">
        <v>0</v>
      </c>
      <c r="CC560" s="7">
        <v>0</v>
      </c>
      <c r="CD560" s="9">
        <v>0</v>
      </c>
    </row>
    <row r="561" spans="1:82" hidden="1" x14ac:dyDescent="0.25">
      <c r="A561" s="73" t="s">
        <v>3337</v>
      </c>
      <c r="B561" s="7" t="s">
        <v>2271</v>
      </c>
      <c r="C561" s="7" t="s">
        <v>2272</v>
      </c>
      <c r="D561" s="7" t="s">
        <v>746</v>
      </c>
      <c r="E561" s="7" t="s">
        <v>746</v>
      </c>
      <c r="F561" s="7" t="s">
        <v>64</v>
      </c>
      <c r="G561" s="7" t="s">
        <v>746</v>
      </c>
      <c r="H561" s="7" t="s">
        <v>2330</v>
      </c>
      <c r="I561" s="7" t="s">
        <v>2274</v>
      </c>
      <c r="J561" s="7" t="s">
        <v>3318</v>
      </c>
      <c r="K561" s="7">
        <v>226.56</v>
      </c>
      <c r="L561" s="7" t="s">
        <v>67</v>
      </c>
      <c r="M561" s="7" t="s">
        <v>68</v>
      </c>
      <c r="N561" s="7" t="s">
        <v>69</v>
      </c>
      <c r="O561" s="8">
        <v>42767</v>
      </c>
      <c r="P561" s="8">
        <v>45323</v>
      </c>
      <c r="Q561" s="7" t="s">
        <v>70</v>
      </c>
      <c r="R561" s="8">
        <v>45231</v>
      </c>
      <c r="S561" s="7" t="s">
        <v>71</v>
      </c>
      <c r="T561" s="7" t="s">
        <v>1223</v>
      </c>
      <c r="U561" s="7" t="s">
        <v>73</v>
      </c>
      <c r="V561" s="7" t="s">
        <v>73</v>
      </c>
      <c r="W561" s="7" t="s">
        <v>105</v>
      </c>
      <c r="X561" s="7" t="s">
        <v>106</v>
      </c>
      <c r="Y561" s="7" t="s">
        <v>2276</v>
      </c>
      <c r="Z561" s="7" t="s">
        <v>3338</v>
      </c>
      <c r="AA561" s="7" t="s">
        <v>78</v>
      </c>
      <c r="AB561" s="8"/>
      <c r="AC561" s="8"/>
      <c r="AD561" s="7"/>
      <c r="AE561" s="7" t="s">
        <v>78</v>
      </c>
      <c r="AF561" s="7" t="s">
        <v>78</v>
      </c>
      <c r="AG561" s="8"/>
      <c r="AH561" s="7" t="s">
        <v>3339</v>
      </c>
      <c r="AI561" s="7" t="s">
        <v>78</v>
      </c>
      <c r="AJ561" s="7" t="b">
        <v>0</v>
      </c>
      <c r="AK561" s="7" t="s">
        <v>3340</v>
      </c>
      <c r="AL561" s="7" t="b">
        <v>0</v>
      </c>
      <c r="AM561" s="7" t="b">
        <v>0</v>
      </c>
      <c r="AN561" s="7" t="b">
        <v>0</v>
      </c>
      <c r="AO561" s="7" t="b">
        <v>0</v>
      </c>
      <c r="AP561" s="7" t="b">
        <v>0</v>
      </c>
      <c r="AQ561" s="7" t="s">
        <v>84</v>
      </c>
      <c r="AR561" s="7" t="b">
        <v>0</v>
      </c>
      <c r="AS561" s="7" t="s">
        <v>1700</v>
      </c>
      <c r="AT561" s="7" t="s">
        <v>78</v>
      </c>
      <c r="AU561" s="7" t="s">
        <v>78</v>
      </c>
      <c r="AV561" s="8">
        <v>42772</v>
      </c>
      <c r="AW561" s="7" t="s">
        <v>85</v>
      </c>
      <c r="AX561" s="7" t="s">
        <v>86</v>
      </c>
      <c r="AY561" s="7" t="s">
        <v>87</v>
      </c>
      <c r="AZ561" s="7" t="b">
        <v>0</v>
      </c>
      <c r="BA561" s="7">
        <v>0</v>
      </c>
      <c r="BB561" s="7">
        <v>0</v>
      </c>
      <c r="BC561" s="33"/>
      <c r="BD561" s="7">
        <v>0</v>
      </c>
      <c r="BE561" s="33"/>
      <c r="BF561" s="55">
        <v>0</v>
      </c>
      <c r="BG561" s="33">
        <v>0</v>
      </c>
      <c r="BH561" s="33">
        <v>226.56</v>
      </c>
      <c r="BI561" s="33">
        <v>218.92</v>
      </c>
      <c r="BJ561" s="33">
        <v>243.9</v>
      </c>
      <c r="BK561" s="30">
        <f t="shared" si="23"/>
        <v>7.6400000000000148</v>
      </c>
      <c r="BL561" s="62">
        <f t="shared" si="24"/>
        <v>3.3721751412429446E-2</v>
      </c>
      <c r="BM561" s="33">
        <v>43.79</v>
      </c>
      <c r="BN561" s="9">
        <v>0</v>
      </c>
      <c r="BO561" s="7" t="s">
        <v>5483</v>
      </c>
      <c r="BP561" s="7" t="s">
        <v>5484</v>
      </c>
      <c r="BQ561" s="7" t="s">
        <v>4101</v>
      </c>
      <c r="BR561" s="7" t="s">
        <v>504</v>
      </c>
      <c r="BS561" s="7" t="s">
        <v>4120</v>
      </c>
      <c r="BT561" s="7" t="s">
        <v>5485</v>
      </c>
      <c r="BU561" s="7" t="s">
        <v>5486</v>
      </c>
      <c r="BV561" s="7" t="s">
        <v>5487</v>
      </c>
      <c r="BW561" s="7" t="s">
        <v>5488</v>
      </c>
      <c r="BX561" s="7" t="s">
        <v>4138</v>
      </c>
      <c r="BY561" s="7">
        <v>0</v>
      </c>
      <c r="BZ561" s="7">
        <v>0</v>
      </c>
      <c r="CA561" s="7">
        <v>0</v>
      </c>
      <c r="CB561" s="7">
        <v>0</v>
      </c>
      <c r="CC561" s="7">
        <v>0</v>
      </c>
      <c r="CD561" s="9">
        <v>0</v>
      </c>
    </row>
    <row r="562" spans="1:82" hidden="1" x14ac:dyDescent="0.25">
      <c r="A562" s="73" t="s">
        <v>745</v>
      </c>
      <c r="B562" s="7" t="s">
        <v>61</v>
      </c>
      <c r="C562" s="7" t="s">
        <v>62</v>
      </c>
      <c r="D562" s="7" t="s">
        <v>746</v>
      </c>
      <c r="E562" s="7" t="s">
        <v>746</v>
      </c>
      <c r="F562" s="7" t="s">
        <v>64</v>
      </c>
      <c r="G562" s="7" t="s">
        <v>746</v>
      </c>
      <c r="H562" s="7" t="s">
        <v>281</v>
      </c>
      <c r="I562" s="7" t="s">
        <v>66</v>
      </c>
      <c r="J562" s="7" t="s">
        <v>282</v>
      </c>
      <c r="K562" s="7">
        <v>159.85</v>
      </c>
      <c r="L562" s="7" t="s">
        <v>67</v>
      </c>
      <c r="M562" s="7" t="s">
        <v>68</v>
      </c>
      <c r="N562" s="7" t="s">
        <v>69</v>
      </c>
      <c r="O562" s="8">
        <v>44872.347812499997</v>
      </c>
      <c r="P562" s="8">
        <v>45237.326261574075</v>
      </c>
      <c r="Q562" s="7" t="s">
        <v>70</v>
      </c>
      <c r="R562" s="8">
        <v>45237</v>
      </c>
      <c r="S562" s="7" t="s">
        <v>71</v>
      </c>
      <c r="T562" s="7" t="s">
        <v>104</v>
      </c>
      <c r="U562" s="7" t="s">
        <v>73</v>
      </c>
      <c r="V562" s="7" t="s">
        <v>73</v>
      </c>
      <c r="W562" s="7" t="s">
        <v>74</v>
      </c>
      <c r="X562" s="7" t="s">
        <v>75</v>
      </c>
      <c r="Y562" s="7" t="s">
        <v>122</v>
      </c>
      <c r="Z562" s="7" t="s">
        <v>747</v>
      </c>
      <c r="AA562" s="7" t="s">
        <v>78</v>
      </c>
      <c r="AB562" s="8"/>
      <c r="AC562" s="8"/>
      <c r="AD562" s="7"/>
      <c r="AE562" s="7" t="s">
        <v>78</v>
      </c>
      <c r="AF562" s="7" t="s">
        <v>78</v>
      </c>
      <c r="AG562" s="8"/>
      <c r="AH562" s="7" t="s">
        <v>748</v>
      </c>
      <c r="AI562" s="7" t="s">
        <v>78</v>
      </c>
      <c r="AJ562" s="7" t="b">
        <v>0</v>
      </c>
      <c r="AK562" s="7" t="s">
        <v>749</v>
      </c>
      <c r="AL562" s="7" t="b">
        <v>0</v>
      </c>
      <c r="AM562" s="7" t="b">
        <v>0</v>
      </c>
      <c r="AN562" s="7" t="b">
        <v>0</v>
      </c>
      <c r="AO562" s="7" t="b">
        <v>0</v>
      </c>
      <c r="AP562" s="7" t="b">
        <v>0</v>
      </c>
      <c r="AQ562" s="7" t="s">
        <v>84</v>
      </c>
      <c r="AR562" s="7" t="b">
        <v>0</v>
      </c>
      <c r="AS562" s="7" t="s">
        <v>710</v>
      </c>
      <c r="AT562" s="7" t="s">
        <v>78</v>
      </c>
      <c r="AU562" s="7" t="s">
        <v>78</v>
      </c>
      <c r="AV562" s="8">
        <v>44838</v>
      </c>
      <c r="AW562" s="7" t="s">
        <v>85</v>
      </c>
      <c r="AX562" s="7" t="s">
        <v>86</v>
      </c>
      <c r="AY562" s="7" t="s">
        <v>87</v>
      </c>
      <c r="AZ562" s="7" t="b">
        <v>0</v>
      </c>
      <c r="BA562" s="7">
        <v>0</v>
      </c>
      <c r="BB562" s="7">
        <v>0</v>
      </c>
      <c r="BC562" s="33"/>
      <c r="BD562" s="7">
        <v>0</v>
      </c>
      <c r="BE562" s="33"/>
      <c r="BF562" s="55">
        <v>0</v>
      </c>
      <c r="BG562" s="33">
        <v>0</v>
      </c>
      <c r="BH562" s="33">
        <v>159.85</v>
      </c>
      <c r="BI562" s="33">
        <v>159.85</v>
      </c>
      <c r="BJ562" s="33">
        <v>176.35</v>
      </c>
      <c r="BK562" s="30">
        <f t="shared" si="23"/>
        <v>0</v>
      </c>
      <c r="BL562" s="62">
        <f t="shared" si="24"/>
        <v>0</v>
      </c>
      <c r="BM562" s="33">
        <v>31.97</v>
      </c>
      <c r="BN562" s="9">
        <v>0</v>
      </c>
      <c r="BO562" s="7" t="s">
        <v>5483</v>
      </c>
      <c r="BP562" s="7" t="s">
        <v>5484</v>
      </c>
      <c r="BQ562" s="7" t="s">
        <v>4101</v>
      </c>
      <c r="BR562" s="7" t="s">
        <v>504</v>
      </c>
      <c r="BS562" s="7" t="s">
        <v>4120</v>
      </c>
      <c r="BT562" s="7" t="s">
        <v>5485</v>
      </c>
      <c r="BU562" s="7" t="s">
        <v>5486</v>
      </c>
      <c r="BV562" s="7" t="s">
        <v>5487</v>
      </c>
      <c r="BW562" s="7" t="s">
        <v>5488</v>
      </c>
      <c r="BX562" s="7" t="s">
        <v>4138</v>
      </c>
      <c r="BY562" s="7">
        <v>0</v>
      </c>
      <c r="BZ562" s="7">
        <v>0</v>
      </c>
      <c r="CA562" s="7">
        <v>0</v>
      </c>
      <c r="CB562" s="7">
        <v>0</v>
      </c>
      <c r="CC562" s="7">
        <v>0</v>
      </c>
      <c r="CD562" s="9">
        <v>0</v>
      </c>
    </row>
    <row r="563" spans="1:82" hidden="1" x14ac:dyDescent="0.25">
      <c r="A563" s="73" t="s">
        <v>3817</v>
      </c>
      <c r="B563" s="7" t="s">
        <v>1359</v>
      </c>
      <c r="C563" s="7" t="s">
        <v>1360</v>
      </c>
      <c r="D563" s="7" t="s">
        <v>2347</v>
      </c>
      <c r="E563" s="7" t="s">
        <v>2347</v>
      </c>
      <c r="F563" s="7" t="s">
        <v>64</v>
      </c>
      <c r="G563" s="7" t="s">
        <v>2347</v>
      </c>
      <c r="H563" s="7" t="s">
        <v>3525</v>
      </c>
      <c r="I563" s="7" t="s">
        <v>3818</v>
      </c>
      <c r="J563" s="7"/>
      <c r="K563" s="7">
        <v>482.64</v>
      </c>
      <c r="L563" s="7" t="s">
        <v>67</v>
      </c>
      <c r="M563" s="7" t="s">
        <v>68</v>
      </c>
      <c r="N563" s="7" t="s">
        <v>69</v>
      </c>
      <c r="O563" s="8">
        <v>38718</v>
      </c>
      <c r="P563" s="8">
        <v>45292</v>
      </c>
      <c r="Q563" s="11" t="s">
        <v>70</v>
      </c>
      <c r="R563" s="8">
        <v>45231</v>
      </c>
      <c r="S563" s="7" t="s">
        <v>91</v>
      </c>
      <c r="T563" s="7" t="s">
        <v>514</v>
      </c>
      <c r="U563" s="7" t="s">
        <v>73</v>
      </c>
      <c r="V563" s="7" t="s">
        <v>73</v>
      </c>
      <c r="W563" s="7" t="s">
        <v>74</v>
      </c>
      <c r="X563" s="7" t="s">
        <v>106</v>
      </c>
      <c r="Y563" s="7" t="s">
        <v>3819</v>
      </c>
      <c r="Z563" s="7" t="s">
        <v>3820</v>
      </c>
      <c r="AA563" s="7" t="s">
        <v>78</v>
      </c>
      <c r="AB563" s="8"/>
      <c r="AC563" s="8"/>
      <c r="AD563" s="7"/>
      <c r="AE563" s="7" t="s">
        <v>78</v>
      </c>
      <c r="AF563" s="7" t="s">
        <v>78</v>
      </c>
      <c r="AG563" s="8"/>
      <c r="AH563" s="7" t="s">
        <v>78</v>
      </c>
      <c r="AI563" s="7" t="s">
        <v>78</v>
      </c>
      <c r="AJ563" s="7" t="b">
        <v>1</v>
      </c>
      <c r="AK563" s="7" t="s">
        <v>3935</v>
      </c>
      <c r="AL563" s="7" t="b">
        <v>0</v>
      </c>
      <c r="AM563" s="7" t="b">
        <v>0</v>
      </c>
      <c r="AN563" s="7" t="b">
        <v>0</v>
      </c>
      <c r="AO563" s="7" t="b">
        <v>0</v>
      </c>
      <c r="AP563" s="7" t="b">
        <v>0</v>
      </c>
      <c r="AQ563" s="7" t="s">
        <v>96</v>
      </c>
      <c r="AR563" s="7" t="b">
        <v>0</v>
      </c>
      <c r="AS563" s="7" t="s">
        <v>78</v>
      </c>
      <c r="AT563" s="7" t="s">
        <v>78</v>
      </c>
      <c r="AU563" s="7" t="s">
        <v>78</v>
      </c>
      <c r="AV563" s="8">
        <v>38708</v>
      </c>
      <c r="AW563" s="7" t="s">
        <v>85</v>
      </c>
      <c r="AX563" s="7" t="s">
        <v>86</v>
      </c>
      <c r="AY563" s="7" t="s">
        <v>87</v>
      </c>
      <c r="AZ563" s="7" t="b">
        <v>0</v>
      </c>
      <c r="BA563" s="7">
        <v>0</v>
      </c>
      <c r="BB563" s="7">
        <v>0</v>
      </c>
      <c r="BC563" s="33"/>
      <c r="BD563" s="7">
        <v>0</v>
      </c>
      <c r="BE563" s="33"/>
      <c r="BF563" s="55">
        <v>0</v>
      </c>
      <c r="BG563" s="33">
        <v>0</v>
      </c>
      <c r="BH563" s="33">
        <v>482.64</v>
      </c>
      <c r="BI563" s="33">
        <v>502.26</v>
      </c>
      <c r="BJ563" s="33">
        <v>502.26</v>
      </c>
      <c r="BK563" s="30">
        <f t="shared" si="23"/>
        <v>-19.620000000000005</v>
      </c>
      <c r="BL563" s="62">
        <f t="shared" si="24"/>
        <v>-4.0651417205370473E-2</v>
      </c>
      <c r="BM563" s="33">
        <v>10.44</v>
      </c>
      <c r="BN563" s="9">
        <v>2</v>
      </c>
      <c r="BO563" s="7" t="s">
        <v>4249</v>
      </c>
      <c r="BP563" s="7" t="s">
        <v>4250</v>
      </c>
      <c r="BQ563" s="7" t="s">
        <v>4101</v>
      </c>
      <c r="BR563" s="7" t="s">
        <v>504</v>
      </c>
      <c r="BS563" s="7" t="s">
        <v>4133</v>
      </c>
      <c r="BT563" s="7" t="s">
        <v>4251</v>
      </c>
      <c r="BU563" s="7" t="s">
        <v>4252</v>
      </c>
      <c r="BV563" s="7" t="s">
        <v>4253</v>
      </c>
      <c r="BW563" s="7" t="s">
        <v>4254</v>
      </c>
      <c r="BX563" s="7" t="s">
        <v>4236</v>
      </c>
      <c r="BY563" s="7">
        <v>0</v>
      </c>
      <c r="BZ563" s="7">
        <v>0</v>
      </c>
      <c r="CA563" s="7">
        <v>0</v>
      </c>
      <c r="CB563" s="7">
        <v>0</v>
      </c>
      <c r="CC563" s="7">
        <v>0</v>
      </c>
      <c r="CD563" s="9">
        <v>0</v>
      </c>
    </row>
    <row r="564" spans="1:82" hidden="1" x14ac:dyDescent="0.25">
      <c r="A564" s="72" t="s">
        <v>2346</v>
      </c>
      <c r="B564" s="11" t="s">
        <v>61</v>
      </c>
      <c r="C564" s="11" t="s">
        <v>62</v>
      </c>
      <c r="D564" s="11" t="s">
        <v>2347</v>
      </c>
      <c r="E564" s="11" t="s">
        <v>2347</v>
      </c>
      <c r="F564" s="11" t="s">
        <v>64</v>
      </c>
      <c r="G564" s="11" t="s">
        <v>2347</v>
      </c>
      <c r="H564" s="11" t="s">
        <v>2330</v>
      </c>
      <c r="I564" s="11" t="s">
        <v>66</v>
      </c>
      <c r="J564" s="11" t="s">
        <v>2342</v>
      </c>
      <c r="K564" s="11">
        <v>369.7</v>
      </c>
      <c r="L564" s="11" t="s">
        <v>67</v>
      </c>
      <c r="M564" s="11" t="s">
        <v>68</v>
      </c>
      <c r="N564" s="11" t="s">
        <v>69</v>
      </c>
      <c r="O564" s="12">
        <v>41548.609930555554</v>
      </c>
      <c r="P564" s="12">
        <v>45566.609930555554</v>
      </c>
      <c r="Q564" s="11" t="s">
        <v>70</v>
      </c>
      <c r="R564" s="12">
        <v>45566</v>
      </c>
      <c r="S564" s="11" t="s">
        <v>71</v>
      </c>
      <c r="T564" s="11" t="s">
        <v>104</v>
      </c>
      <c r="U564" s="11" t="s">
        <v>73</v>
      </c>
      <c r="V564" s="11" t="s">
        <v>73</v>
      </c>
      <c r="W564" s="11" t="s">
        <v>92</v>
      </c>
      <c r="X564" s="11" t="s">
        <v>75</v>
      </c>
      <c r="Y564" s="11" t="s">
        <v>122</v>
      </c>
      <c r="Z564" s="11" t="s">
        <v>2348</v>
      </c>
      <c r="AA564" s="11" t="s">
        <v>78</v>
      </c>
      <c r="AB564" s="12"/>
      <c r="AC564" s="12"/>
      <c r="AD564" s="11"/>
      <c r="AE564" s="11" t="s">
        <v>78</v>
      </c>
      <c r="AF564" s="11" t="s">
        <v>78</v>
      </c>
      <c r="AG564" s="12"/>
      <c r="AH564" s="11" t="s">
        <v>2349</v>
      </c>
      <c r="AI564" s="11" t="s">
        <v>78</v>
      </c>
      <c r="AJ564" s="11" t="b">
        <v>0</v>
      </c>
      <c r="AK564" s="11" t="s">
        <v>2350</v>
      </c>
      <c r="AL564" s="11" t="b">
        <v>0</v>
      </c>
      <c r="AM564" s="11" t="b">
        <v>0</v>
      </c>
      <c r="AN564" s="11" t="b">
        <v>0</v>
      </c>
      <c r="AO564" s="11" t="b">
        <v>0</v>
      </c>
      <c r="AP564" s="11" t="b">
        <v>0</v>
      </c>
      <c r="AQ564" s="11" t="s">
        <v>84</v>
      </c>
      <c r="AR564" s="11" t="b">
        <v>0</v>
      </c>
      <c r="AS564" s="11" t="s">
        <v>2351</v>
      </c>
      <c r="AT564" s="11" t="s">
        <v>1700</v>
      </c>
      <c r="AU564" s="11" t="s">
        <v>78</v>
      </c>
      <c r="AV564" s="12">
        <v>41551</v>
      </c>
      <c r="AW564" s="11" t="s">
        <v>85</v>
      </c>
      <c r="AX564" s="11" t="s">
        <v>86</v>
      </c>
      <c r="AY564" s="11" t="s">
        <v>87</v>
      </c>
      <c r="AZ564" s="11" t="b">
        <v>0</v>
      </c>
      <c r="BA564" s="11">
        <v>0</v>
      </c>
      <c r="BB564" s="11">
        <v>0</v>
      </c>
      <c r="BC564" s="28"/>
      <c r="BD564" s="11">
        <v>0</v>
      </c>
      <c r="BE564" s="28"/>
      <c r="BF564" s="54">
        <v>0</v>
      </c>
      <c r="BG564" s="28">
        <v>0</v>
      </c>
      <c r="BH564" s="28">
        <v>369.7</v>
      </c>
      <c r="BI564" s="28">
        <v>369.7</v>
      </c>
      <c r="BJ564" s="28">
        <v>405.57</v>
      </c>
      <c r="BK564" s="30">
        <f t="shared" si="23"/>
        <v>0</v>
      </c>
      <c r="BL564" s="62">
        <f t="shared" si="24"/>
        <v>0</v>
      </c>
      <c r="BM564" s="28">
        <v>44.36</v>
      </c>
      <c r="BN564" s="13">
        <v>0</v>
      </c>
      <c r="BO564" s="11" t="s">
        <v>4249</v>
      </c>
      <c r="BP564" s="11" t="s">
        <v>4250</v>
      </c>
      <c r="BQ564" s="11" t="s">
        <v>4101</v>
      </c>
      <c r="BR564" s="11" t="s">
        <v>504</v>
      </c>
      <c r="BS564" s="11" t="s">
        <v>4133</v>
      </c>
      <c r="BT564" s="11" t="s">
        <v>4251</v>
      </c>
      <c r="BU564" s="11" t="s">
        <v>4252</v>
      </c>
      <c r="BV564" s="11" t="s">
        <v>4253</v>
      </c>
      <c r="BW564" s="11" t="s">
        <v>4254</v>
      </c>
      <c r="BX564" s="11" t="s">
        <v>4236</v>
      </c>
      <c r="BY564" s="11">
        <v>0</v>
      </c>
      <c r="BZ564" s="11">
        <v>0</v>
      </c>
      <c r="CA564" s="11">
        <v>0</v>
      </c>
      <c r="CB564" s="11">
        <v>0</v>
      </c>
      <c r="CC564" s="11">
        <v>0</v>
      </c>
      <c r="CD564" s="13">
        <v>0</v>
      </c>
    </row>
    <row r="565" spans="1:82" hidden="1" x14ac:dyDescent="0.25">
      <c r="A565" s="73" t="s">
        <v>2201</v>
      </c>
      <c r="B565" s="7" t="s">
        <v>2188</v>
      </c>
      <c r="C565" s="7" t="s">
        <v>2189</v>
      </c>
      <c r="D565" s="7" t="s">
        <v>624</v>
      </c>
      <c r="E565" s="7" t="s">
        <v>625</v>
      </c>
      <c r="F565" s="7" t="s">
        <v>64</v>
      </c>
      <c r="G565" s="7" t="s">
        <v>625</v>
      </c>
      <c r="H565" s="7" t="s">
        <v>281</v>
      </c>
      <c r="I565" s="7" t="s">
        <v>2191</v>
      </c>
      <c r="J565" s="7" t="s">
        <v>2197</v>
      </c>
      <c r="K565" s="7">
        <v>37.619999999999997</v>
      </c>
      <c r="L565" s="7" t="s">
        <v>67</v>
      </c>
      <c r="M565" s="7" t="s">
        <v>68</v>
      </c>
      <c r="N565" s="7" t="s">
        <v>69</v>
      </c>
      <c r="O565" s="8">
        <v>41922.394594907404</v>
      </c>
      <c r="P565" s="8">
        <v>45575.394594907404</v>
      </c>
      <c r="Q565" s="7" t="s">
        <v>70</v>
      </c>
      <c r="R565" s="8">
        <v>45575</v>
      </c>
      <c r="S565" s="7" t="s">
        <v>71</v>
      </c>
      <c r="T565" s="7" t="s">
        <v>104</v>
      </c>
      <c r="U565" s="7" t="s">
        <v>73</v>
      </c>
      <c r="V565" s="7" t="s">
        <v>73</v>
      </c>
      <c r="W565" s="7" t="s">
        <v>74</v>
      </c>
      <c r="X565" s="7" t="s">
        <v>106</v>
      </c>
      <c r="Y565" s="7" t="s">
        <v>2192</v>
      </c>
      <c r="Z565" s="7" t="s">
        <v>2202</v>
      </c>
      <c r="AA565" s="7" t="s">
        <v>78</v>
      </c>
      <c r="AB565" s="8"/>
      <c r="AC565" s="8"/>
      <c r="AD565" s="7"/>
      <c r="AE565" s="7" t="s">
        <v>78</v>
      </c>
      <c r="AF565" s="7" t="s">
        <v>78</v>
      </c>
      <c r="AG565" s="8"/>
      <c r="AH565" s="7" t="s">
        <v>78</v>
      </c>
      <c r="AI565" s="7" t="s">
        <v>78</v>
      </c>
      <c r="AJ565" s="7" t="b">
        <v>0</v>
      </c>
      <c r="AK565" s="7" t="s">
        <v>2203</v>
      </c>
      <c r="AL565" s="7" t="b">
        <v>0</v>
      </c>
      <c r="AM565" s="7" t="b">
        <v>0</v>
      </c>
      <c r="AN565" s="7" t="b">
        <v>0</v>
      </c>
      <c r="AO565" s="7" t="b">
        <v>0</v>
      </c>
      <c r="AP565" s="7" t="b">
        <v>0</v>
      </c>
      <c r="AQ565" s="7" t="s">
        <v>84</v>
      </c>
      <c r="AR565" s="7" t="b">
        <v>0</v>
      </c>
      <c r="AS565" s="7" t="s">
        <v>317</v>
      </c>
      <c r="AT565" s="7" t="s">
        <v>78</v>
      </c>
      <c r="AU565" s="7" t="s">
        <v>78</v>
      </c>
      <c r="AV565" s="8">
        <v>41932</v>
      </c>
      <c r="AW565" s="7" t="s">
        <v>85</v>
      </c>
      <c r="AX565" s="7" t="s">
        <v>86</v>
      </c>
      <c r="AY565" s="7" t="s">
        <v>87</v>
      </c>
      <c r="AZ565" s="7" t="b">
        <v>0</v>
      </c>
      <c r="BA565" s="7">
        <v>0</v>
      </c>
      <c r="BB565" s="7">
        <v>0</v>
      </c>
      <c r="BC565" s="33"/>
      <c r="BD565" s="7">
        <v>0</v>
      </c>
      <c r="BE565" s="33"/>
      <c r="BF565" s="55">
        <v>0</v>
      </c>
      <c r="BG565" s="33">
        <v>0</v>
      </c>
      <c r="BH565" s="33">
        <v>37.619999999999997</v>
      </c>
      <c r="BI565" s="33">
        <v>37.619999999999997</v>
      </c>
      <c r="BJ565" s="33">
        <v>40.69</v>
      </c>
      <c r="BK565" s="30">
        <f t="shared" si="23"/>
        <v>0</v>
      </c>
      <c r="BL565" s="62">
        <f t="shared" si="24"/>
        <v>0</v>
      </c>
      <c r="BM565" s="33">
        <v>6.58</v>
      </c>
      <c r="BN565" s="9">
        <v>0</v>
      </c>
      <c r="BO565" s="11" t="s">
        <v>4984</v>
      </c>
      <c r="BP565" s="11" t="s">
        <v>4985</v>
      </c>
      <c r="BQ565" s="11" t="s">
        <v>4101</v>
      </c>
      <c r="BR565" s="11" t="s">
        <v>504</v>
      </c>
      <c r="BS565" s="11" t="s">
        <v>4203</v>
      </c>
      <c r="BT565" s="11" t="s">
        <v>4986</v>
      </c>
      <c r="BU565" s="11" t="s">
        <v>4987</v>
      </c>
      <c r="BV565" s="11" t="s">
        <v>4988</v>
      </c>
      <c r="BW565" s="11" t="s">
        <v>4989</v>
      </c>
      <c r="BX565" s="11" t="s">
        <v>4106</v>
      </c>
      <c r="BY565" s="11">
        <v>0</v>
      </c>
      <c r="BZ565" s="11">
        <v>0</v>
      </c>
      <c r="CA565" s="11">
        <v>0</v>
      </c>
      <c r="CB565" s="11">
        <v>0</v>
      </c>
      <c r="CC565" s="11">
        <v>0</v>
      </c>
      <c r="CD565" s="13">
        <v>0</v>
      </c>
    </row>
    <row r="566" spans="1:82" hidden="1" x14ac:dyDescent="0.25">
      <c r="A566" s="72" t="s">
        <v>2299</v>
      </c>
      <c r="B566" s="11" t="s">
        <v>2271</v>
      </c>
      <c r="C566" s="11" t="s">
        <v>2272</v>
      </c>
      <c r="D566" s="11" t="s">
        <v>624</v>
      </c>
      <c r="E566" s="11" t="s">
        <v>625</v>
      </c>
      <c r="F566" s="11" t="s">
        <v>64</v>
      </c>
      <c r="G566" s="11" t="s">
        <v>625</v>
      </c>
      <c r="H566" s="11" t="s">
        <v>281</v>
      </c>
      <c r="I566" s="11" t="s">
        <v>2274</v>
      </c>
      <c r="J566" s="11" t="s">
        <v>2275</v>
      </c>
      <c r="K566" s="11">
        <v>75.94</v>
      </c>
      <c r="L566" s="11" t="s">
        <v>67</v>
      </c>
      <c r="M566" s="11" t="s">
        <v>68</v>
      </c>
      <c r="N566" s="11" t="s">
        <v>69</v>
      </c>
      <c r="O566" s="12">
        <v>42675.437071759261</v>
      </c>
      <c r="P566" s="12">
        <v>45231</v>
      </c>
      <c r="Q566" s="11" t="s">
        <v>70</v>
      </c>
      <c r="R566" s="12">
        <v>45231</v>
      </c>
      <c r="S566" s="11" t="s">
        <v>71</v>
      </c>
      <c r="T566" s="11" t="s">
        <v>104</v>
      </c>
      <c r="U566" s="11" t="s">
        <v>73</v>
      </c>
      <c r="V566" s="11" t="s">
        <v>73</v>
      </c>
      <c r="W566" s="11" t="s">
        <v>74</v>
      </c>
      <c r="X566" s="11" t="s">
        <v>106</v>
      </c>
      <c r="Y566" s="11" t="s">
        <v>2276</v>
      </c>
      <c r="Z566" s="11" t="s">
        <v>2300</v>
      </c>
      <c r="AA566" s="11" t="s">
        <v>78</v>
      </c>
      <c r="AB566" s="12"/>
      <c r="AC566" s="12"/>
      <c r="AD566" s="11"/>
      <c r="AE566" s="11" t="s">
        <v>78</v>
      </c>
      <c r="AF566" s="11" t="s">
        <v>78</v>
      </c>
      <c r="AG566" s="12"/>
      <c r="AH566" s="11" t="s">
        <v>78</v>
      </c>
      <c r="AI566" s="11" t="s">
        <v>78</v>
      </c>
      <c r="AJ566" s="11" t="b">
        <v>0</v>
      </c>
      <c r="AK566" s="11" t="s">
        <v>2301</v>
      </c>
      <c r="AL566" s="11" t="b">
        <v>0</v>
      </c>
      <c r="AM566" s="11" t="b">
        <v>0</v>
      </c>
      <c r="AN566" s="11" t="b">
        <v>0</v>
      </c>
      <c r="AO566" s="11" t="b">
        <v>0</v>
      </c>
      <c r="AP566" s="11" t="b">
        <v>0</v>
      </c>
      <c r="AQ566" s="11" t="s">
        <v>84</v>
      </c>
      <c r="AR566" s="11" t="b">
        <v>0</v>
      </c>
      <c r="AS566" s="11" t="s">
        <v>317</v>
      </c>
      <c r="AT566" s="11" t="s">
        <v>78</v>
      </c>
      <c r="AU566" s="11" t="s">
        <v>78</v>
      </c>
      <c r="AV566" s="12">
        <v>42685</v>
      </c>
      <c r="AW566" s="11" t="s">
        <v>85</v>
      </c>
      <c r="AX566" s="11" t="s">
        <v>86</v>
      </c>
      <c r="AY566" s="11" t="s">
        <v>87</v>
      </c>
      <c r="AZ566" s="11" t="b">
        <v>0</v>
      </c>
      <c r="BA566" s="11">
        <v>0</v>
      </c>
      <c r="BB566" s="11">
        <v>0</v>
      </c>
      <c r="BC566" s="28"/>
      <c r="BD566" s="11">
        <v>0</v>
      </c>
      <c r="BE566" s="28"/>
      <c r="BF566" s="54">
        <v>0</v>
      </c>
      <c r="BG566" s="28">
        <v>0</v>
      </c>
      <c r="BH566" s="28">
        <v>75.94</v>
      </c>
      <c r="BI566" s="28">
        <v>75.94</v>
      </c>
      <c r="BJ566" s="28">
        <v>82.13</v>
      </c>
      <c r="BK566" s="30">
        <f t="shared" si="23"/>
        <v>0</v>
      </c>
      <c r="BL566" s="62">
        <f t="shared" si="24"/>
        <v>0</v>
      </c>
      <c r="BM566" s="28">
        <v>17.09</v>
      </c>
      <c r="BN566" s="13">
        <v>0</v>
      </c>
      <c r="BO566" s="11" t="s">
        <v>4984</v>
      </c>
      <c r="BP566" s="11" t="s">
        <v>4985</v>
      </c>
      <c r="BQ566" s="11" t="s">
        <v>4101</v>
      </c>
      <c r="BR566" s="11" t="s">
        <v>504</v>
      </c>
      <c r="BS566" s="11" t="s">
        <v>4203</v>
      </c>
      <c r="BT566" s="11" t="s">
        <v>4986</v>
      </c>
      <c r="BU566" s="11" t="s">
        <v>4987</v>
      </c>
      <c r="BV566" s="11" t="s">
        <v>4988</v>
      </c>
      <c r="BW566" s="11" t="s">
        <v>4989</v>
      </c>
      <c r="BX566" s="11" t="s">
        <v>4106</v>
      </c>
      <c r="BY566" s="11">
        <v>0</v>
      </c>
      <c r="BZ566" s="11">
        <v>0</v>
      </c>
      <c r="CA566" s="11">
        <v>0</v>
      </c>
      <c r="CB566" s="11">
        <v>0</v>
      </c>
      <c r="CC566" s="11">
        <v>0</v>
      </c>
      <c r="CD566" s="13">
        <v>0</v>
      </c>
    </row>
    <row r="567" spans="1:82" hidden="1" x14ac:dyDescent="0.25">
      <c r="A567" s="73" t="s">
        <v>1255</v>
      </c>
      <c r="B567" s="7" t="s">
        <v>1174</v>
      </c>
      <c r="C567" s="7" t="s">
        <v>1175</v>
      </c>
      <c r="D567" s="7" t="s">
        <v>624</v>
      </c>
      <c r="E567" s="7" t="s">
        <v>625</v>
      </c>
      <c r="F567" s="7" t="s">
        <v>64</v>
      </c>
      <c r="G567" s="7" t="s">
        <v>625</v>
      </c>
      <c r="H567" s="7" t="s">
        <v>281</v>
      </c>
      <c r="I567" s="7" t="s">
        <v>1176</v>
      </c>
      <c r="J567" s="7" t="s">
        <v>1177</v>
      </c>
      <c r="K567" s="7">
        <v>155.4</v>
      </c>
      <c r="L567" s="7" t="s">
        <v>67</v>
      </c>
      <c r="M567" s="7" t="s">
        <v>68</v>
      </c>
      <c r="N567" s="7" t="s">
        <v>69</v>
      </c>
      <c r="O567" s="8">
        <v>42678.445775462962</v>
      </c>
      <c r="P567" s="8">
        <v>45234.445775462962</v>
      </c>
      <c r="Q567" s="7" t="s">
        <v>70</v>
      </c>
      <c r="R567" s="8">
        <v>45234</v>
      </c>
      <c r="S567" s="7" t="s">
        <v>71</v>
      </c>
      <c r="T567" s="7" t="s">
        <v>104</v>
      </c>
      <c r="U567" s="7" t="s">
        <v>73</v>
      </c>
      <c r="V567" s="7" t="s">
        <v>73</v>
      </c>
      <c r="W567" s="7" t="s">
        <v>74</v>
      </c>
      <c r="X567" s="7" t="s">
        <v>106</v>
      </c>
      <c r="Y567" s="7" t="s">
        <v>1178</v>
      </c>
      <c r="Z567" s="7" t="s">
        <v>1256</v>
      </c>
      <c r="AA567" s="7" t="s">
        <v>78</v>
      </c>
      <c r="AB567" s="8"/>
      <c r="AC567" s="8"/>
      <c r="AD567" s="7"/>
      <c r="AE567" s="7" t="s">
        <v>78</v>
      </c>
      <c r="AF567" s="7" t="s">
        <v>78</v>
      </c>
      <c r="AG567" s="8"/>
      <c r="AH567" s="7" t="s">
        <v>78</v>
      </c>
      <c r="AI567" s="7" t="s">
        <v>78</v>
      </c>
      <c r="AJ567" s="7" t="b">
        <v>0</v>
      </c>
      <c r="AK567" s="7" t="s">
        <v>1257</v>
      </c>
      <c r="AL567" s="7" t="b">
        <v>0</v>
      </c>
      <c r="AM567" s="7" t="b">
        <v>0</v>
      </c>
      <c r="AN567" s="7" t="b">
        <v>0</v>
      </c>
      <c r="AO567" s="7" t="b">
        <v>0</v>
      </c>
      <c r="AP567" s="7" t="b">
        <v>0</v>
      </c>
      <c r="AQ567" s="7" t="s">
        <v>84</v>
      </c>
      <c r="AR567" s="7" t="b">
        <v>0</v>
      </c>
      <c r="AS567" s="7" t="s">
        <v>1258</v>
      </c>
      <c r="AT567" s="7" t="s">
        <v>78</v>
      </c>
      <c r="AU567" s="7" t="s">
        <v>78</v>
      </c>
      <c r="AV567" s="8">
        <v>42689</v>
      </c>
      <c r="AW567" s="7" t="s">
        <v>85</v>
      </c>
      <c r="AX567" s="7" t="s">
        <v>86</v>
      </c>
      <c r="AY567" s="7" t="s">
        <v>87</v>
      </c>
      <c r="AZ567" s="7" t="b">
        <v>0</v>
      </c>
      <c r="BA567" s="7">
        <v>0</v>
      </c>
      <c r="BB567" s="7">
        <v>0</v>
      </c>
      <c r="BC567" s="33"/>
      <c r="BD567" s="7">
        <v>0</v>
      </c>
      <c r="BE567" s="33"/>
      <c r="BF567" s="55">
        <v>0</v>
      </c>
      <c r="BG567" s="33">
        <v>0</v>
      </c>
      <c r="BH567" s="33">
        <v>155.4</v>
      </c>
      <c r="BI567" s="33">
        <v>155.4</v>
      </c>
      <c r="BJ567" s="33">
        <v>161.82</v>
      </c>
      <c r="BK567" s="30">
        <f t="shared" si="23"/>
        <v>0</v>
      </c>
      <c r="BL567" s="62">
        <f t="shared" si="24"/>
        <v>0</v>
      </c>
      <c r="BM567" s="33">
        <v>31.08</v>
      </c>
      <c r="BN567" s="9">
        <v>0</v>
      </c>
      <c r="BO567" s="7" t="s">
        <v>4984</v>
      </c>
      <c r="BP567" s="7" t="s">
        <v>4985</v>
      </c>
      <c r="BQ567" s="7" t="s">
        <v>4101</v>
      </c>
      <c r="BR567" s="7" t="s">
        <v>504</v>
      </c>
      <c r="BS567" s="7" t="s">
        <v>4203</v>
      </c>
      <c r="BT567" s="7" t="s">
        <v>4986</v>
      </c>
      <c r="BU567" s="7" t="s">
        <v>4987</v>
      </c>
      <c r="BV567" s="7" t="s">
        <v>4988</v>
      </c>
      <c r="BW567" s="7" t="s">
        <v>4989</v>
      </c>
      <c r="BX567" s="7" t="s">
        <v>4106</v>
      </c>
      <c r="BY567" s="7">
        <v>0</v>
      </c>
      <c r="BZ567" s="7">
        <v>0</v>
      </c>
      <c r="CA567" s="7">
        <v>0</v>
      </c>
      <c r="CB567" s="7">
        <v>0</v>
      </c>
      <c r="CC567" s="7">
        <v>0</v>
      </c>
      <c r="CD567" s="9">
        <v>0</v>
      </c>
    </row>
    <row r="568" spans="1:82" hidden="1" x14ac:dyDescent="0.25">
      <c r="A568" s="73" t="s">
        <v>1271</v>
      </c>
      <c r="B568" s="7" t="s">
        <v>1174</v>
      </c>
      <c r="C568" s="7" t="s">
        <v>1175</v>
      </c>
      <c r="D568" s="7" t="s">
        <v>624</v>
      </c>
      <c r="E568" s="7" t="s">
        <v>625</v>
      </c>
      <c r="F568" s="7" t="s">
        <v>64</v>
      </c>
      <c r="G568" s="7" t="s">
        <v>625</v>
      </c>
      <c r="H568" s="7" t="s">
        <v>281</v>
      </c>
      <c r="I568" s="7" t="s">
        <v>1176</v>
      </c>
      <c r="J568" s="7" t="s">
        <v>1177</v>
      </c>
      <c r="K568" s="7">
        <v>77.7</v>
      </c>
      <c r="L568" s="7" t="s">
        <v>67</v>
      </c>
      <c r="M568" s="7" t="s">
        <v>68</v>
      </c>
      <c r="N568" s="7" t="s">
        <v>69</v>
      </c>
      <c r="O568" s="8">
        <v>42804.445775462962</v>
      </c>
      <c r="P568" s="8">
        <v>45361.388171296298</v>
      </c>
      <c r="Q568" s="7" t="s">
        <v>70</v>
      </c>
      <c r="R568" s="8">
        <v>45361</v>
      </c>
      <c r="S568" s="7" t="s">
        <v>71</v>
      </c>
      <c r="T568" s="7" t="s">
        <v>104</v>
      </c>
      <c r="U568" s="7" t="s">
        <v>73</v>
      </c>
      <c r="V568" s="7" t="s">
        <v>73</v>
      </c>
      <c r="W568" s="7" t="s">
        <v>74</v>
      </c>
      <c r="X568" s="7" t="s">
        <v>106</v>
      </c>
      <c r="Y568" s="7" t="s">
        <v>1178</v>
      </c>
      <c r="Z568" s="7" t="s">
        <v>1256</v>
      </c>
      <c r="AA568" s="7" t="s">
        <v>78</v>
      </c>
      <c r="AB568" s="8"/>
      <c r="AC568" s="8"/>
      <c r="AD568" s="7"/>
      <c r="AE568" s="7" t="s">
        <v>78</v>
      </c>
      <c r="AF568" s="7" t="s">
        <v>78</v>
      </c>
      <c r="AG568" s="8"/>
      <c r="AH568" s="7" t="s">
        <v>78</v>
      </c>
      <c r="AI568" s="7" t="s">
        <v>78</v>
      </c>
      <c r="AJ568" s="7" t="b">
        <v>0</v>
      </c>
      <c r="AK568" s="7" t="s">
        <v>1272</v>
      </c>
      <c r="AL568" s="7" t="b">
        <v>0</v>
      </c>
      <c r="AM568" s="7" t="b">
        <v>0</v>
      </c>
      <c r="AN568" s="7" t="b">
        <v>0</v>
      </c>
      <c r="AO568" s="7" t="b">
        <v>0</v>
      </c>
      <c r="AP568" s="7" t="b">
        <v>0</v>
      </c>
      <c r="AQ568" s="7" t="s">
        <v>84</v>
      </c>
      <c r="AR568" s="7" t="b">
        <v>0</v>
      </c>
      <c r="AS568" s="7" t="s">
        <v>317</v>
      </c>
      <c r="AT568" s="7" t="s">
        <v>78</v>
      </c>
      <c r="AU568" s="7" t="s">
        <v>78</v>
      </c>
      <c r="AV568" s="8">
        <v>42814</v>
      </c>
      <c r="AW568" s="7" t="s">
        <v>85</v>
      </c>
      <c r="AX568" s="7" t="s">
        <v>86</v>
      </c>
      <c r="AY568" s="7" t="s">
        <v>87</v>
      </c>
      <c r="AZ568" s="7" t="b">
        <v>0</v>
      </c>
      <c r="BA568" s="7">
        <v>0</v>
      </c>
      <c r="BB568" s="7">
        <v>0</v>
      </c>
      <c r="BC568" s="33"/>
      <c r="BD568" s="7">
        <v>0</v>
      </c>
      <c r="BE568" s="33"/>
      <c r="BF568" s="55">
        <v>0</v>
      </c>
      <c r="BG568" s="33">
        <v>0</v>
      </c>
      <c r="BH568" s="33">
        <v>77.7</v>
      </c>
      <c r="BI568" s="33">
        <v>77.7</v>
      </c>
      <c r="BJ568" s="33">
        <v>80.92</v>
      </c>
      <c r="BK568" s="30">
        <f t="shared" si="23"/>
        <v>0</v>
      </c>
      <c r="BL568" s="62">
        <f t="shared" si="24"/>
        <v>0</v>
      </c>
      <c r="BM568" s="33">
        <v>15.54</v>
      </c>
      <c r="BN568" s="9">
        <v>0</v>
      </c>
      <c r="BO568" s="7" t="s">
        <v>4984</v>
      </c>
      <c r="BP568" s="7" t="s">
        <v>4985</v>
      </c>
      <c r="BQ568" s="7" t="s">
        <v>4101</v>
      </c>
      <c r="BR568" s="7" t="s">
        <v>504</v>
      </c>
      <c r="BS568" s="7" t="s">
        <v>4203</v>
      </c>
      <c r="BT568" s="7" t="s">
        <v>4986</v>
      </c>
      <c r="BU568" s="7" t="s">
        <v>4987</v>
      </c>
      <c r="BV568" s="7" t="s">
        <v>4988</v>
      </c>
      <c r="BW568" s="7" t="s">
        <v>4989</v>
      </c>
      <c r="BX568" s="7" t="s">
        <v>4106</v>
      </c>
      <c r="BY568" s="7">
        <v>0</v>
      </c>
      <c r="BZ568" s="7">
        <v>0</v>
      </c>
      <c r="CA568" s="7">
        <v>0</v>
      </c>
      <c r="CB568" s="7">
        <v>0</v>
      </c>
      <c r="CC568" s="7">
        <v>0</v>
      </c>
      <c r="CD568" s="9">
        <v>0</v>
      </c>
    </row>
    <row r="569" spans="1:82" hidden="1" x14ac:dyDescent="0.25">
      <c r="A569" s="73" t="s">
        <v>623</v>
      </c>
      <c r="B569" s="7" t="s">
        <v>61</v>
      </c>
      <c r="C569" s="7" t="s">
        <v>62</v>
      </c>
      <c r="D569" s="7" t="s">
        <v>624</v>
      </c>
      <c r="E569" s="7" t="s">
        <v>625</v>
      </c>
      <c r="F569" s="7" t="s">
        <v>64</v>
      </c>
      <c r="G569" s="7" t="s">
        <v>625</v>
      </c>
      <c r="H569" s="7" t="s">
        <v>281</v>
      </c>
      <c r="I569" s="7" t="s">
        <v>66</v>
      </c>
      <c r="J569" s="7" t="s">
        <v>282</v>
      </c>
      <c r="K569" s="7">
        <v>412.93</v>
      </c>
      <c r="L569" s="7" t="s">
        <v>67</v>
      </c>
      <c r="M569" s="7" t="s">
        <v>68</v>
      </c>
      <c r="N569" s="7" t="s">
        <v>69</v>
      </c>
      <c r="O569" s="8">
        <v>44350.489965277775</v>
      </c>
      <c r="P569" s="8">
        <v>45446.489965277775</v>
      </c>
      <c r="Q569" s="7" t="s">
        <v>70</v>
      </c>
      <c r="R569" s="8">
        <v>45446</v>
      </c>
      <c r="S569" s="7" t="s">
        <v>71</v>
      </c>
      <c r="T569" s="7" t="s">
        <v>104</v>
      </c>
      <c r="U569" s="7" t="s">
        <v>73</v>
      </c>
      <c r="V569" s="7" t="s">
        <v>73</v>
      </c>
      <c r="W569" s="7" t="s">
        <v>74</v>
      </c>
      <c r="X569" s="7" t="s">
        <v>75</v>
      </c>
      <c r="Y569" s="7" t="s">
        <v>122</v>
      </c>
      <c r="Z569" s="7" t="s">
        <v>626</v>
      </c>
      <c r="AA569" s="7" t="s">
        <v>78</v>
      </c>
      <c r="AB569" s="8"/>
      <c r="AC569" s="8"/>
      <c r="AD569" s="7"/>
      <c r="AE569" s="7" t="s">
        <v>78</v>
      </c>
      <c r="AF569" s="7" t="s">
        <v>78</v>
      </c>
      <c r="AG569" s="8"/>
      <c r="AH569" s="7" t="s">
        <v>78</v>
      </c>
      <c r="AI569" s="7" t="s">
        <v>78</v>
      </c>
      <c r="AJ569" s="7" t="b">
        <v>0</v>
      </c>
      <c r="AK569" s="7" t="s">
        <v>627</v>
      </c>
      <c r="AL569" s="7" t="b">
        <v>0</v>
      </c>
      <c r="AM569" s="7" t="b">
        <v>0</v>
      </c>
      <c r="AN569" s="7" t="b">
        <v>0</v>
      </c>
      <c r="AO569" s="7" t="b">
        <v>0</v>
      </c>
      <c r="AP569" s="7" t="b">
        <v>0</v>
      </c>
      <c r="AQ569" s="7" t="s">
        <v>84</v>
      </c>
      <c r="AR569" s="7" t="b">
        <v>0</v>
      </c>
      <c r="AS569" s="7" t="s">
        <v>317</v>
      </c>
      <c r="AT569" s="7" t="s">
        <v>78</v>
      </c>
      <c r="AU569" s="7" t="s">
        <v>78</v>
      </c>
      <c r="AV569" s="8">
        <v>44357</v>
      </c>
      <c r="AW569" s="7" t="s">
        <v>85</v>
      </c>
      <c r="AX569" s="7" t="s">
        <v>86</v>
      </c>
      <c r="AY569" s="7" t="s">
        <v>87</v>
      </c>
      <c r="AZ569" s="7" t="b">
        <v>0</v>
      </c>
      <c r="BA569" s="7">
        <v>0</v>
      </c>
      <c r="BB569" s="7">
        <v>0</v>
      </c>
      <c r="BC569" s="33"/>
      <c r="BD569" s="7">
        <v>0</v>
      </c>
      <c r="BE569" s="33"/>
      <c r="BF569" s="55">
        <v>0</v>
      </c>
      <c r="BG569" s="33">
        <v>0</v>
      </c>
      <c r="BH569" s="33">
        <v>412.93</v>
      </c>
      <c r="BI569" s="33">
        <v>412.93</v>
      </c>
      <c r="BJ569" s="33">
        <v>451</v>
      </c>
      <c r="BK569" s="30">
        <f t="shared" si="23"/>
        <v>0</v>
      </c>
      <c r="BL569" s="62">
        <f t="shared" si="24"/>
        <v>0</v>
      </c>
      <c r="BM569" s="33">
        <v>59.83</v>
      </c>
      <c r="BN569" s="9">
        <v>0</v>
      </c>
      <c r="BO569" s="11" t="s">
        <v>4984</v>
      </c>
      <c r="BP569" s="11" t="s">
        <v>4985</v>
      </c>
      <c r="BQ569" s="11" t="s">
        <v>4101</v>
      </c>
      <c r="BR569" s="11" t="s">
        <v>504</v>
      </c>
      <c r="BS569" s="11" t="s">
        <v>4203</v>
      </c>
      <c r="BT569" s="11" t="s">
        <v>4986</v>
      </c>
      <c r="BU569" s="11" t="s">
        <v>4987</v>
      </c>
      <c r="BV569" s="11" t="s">
        <v>4988</v>
      </c>
      <c r="BW569" s="11" t="s">
        <v>4989</v>
      </c>
      <c r="BX569" s="11" t="s">
        <v>4106</v>
      </c>
      <c r="BY569" s="11">
        <v>0</v>
      </c>
      <c r="BZ569" s="11">
        <v>0</v>
      </c>
      <c r="CA569" s="11">
        <v>0</v>
      </c>
      <c r="CB569" s="11">
        <v>0</v>
      </c>
      <c r="CC569" s="11">
        <v>0</v>
      </c>
      <c r="CD569" s="13">
        <v>0</v>
      </c>
    </row>
    <row r="570" spans="1:82" hidden="1" x14ac:dyDescent="0.25">
      <c r="A570" s="73" t="s">
        <v>786</v>
      </c>
      <c r="B570" s="7" t="s">
        <v>61</v>
      </c>
      <c r="C570" s="7" t="s">
        <v>62</v>
      </c>
      <c r="D570" s="7" t="s">
        <v>624</v>
      </c>
      <c r="E570" s="7" t="s">
        <v>625</v>
      </c>
      <c r="F570" s="7" t="s">
        <v>64</v>
      </c>
      <c r="G570" s="7" t="s">
        <v>625</v>
      </c>
      <c r="H570" s="7" t="s">
        <v>281</v>
      </c>
      <c r="I570" s="7" t="s">
        <v>66</v>
      </c>
      <c r="J570" s="7" t="s">
        <v>282</v>
      </c>
      <c r="K570" s="7">
        <v>200.78</v>
      </c>
      <c r="L570" s="7" t="s">
        <v>67</v>
      </c>
      <c r="M570" s="7" t="s">
        <v>68</v>
      </c>
      <c r="N570" s="7" t="s">
        <v>69</v>
      </c>
      <c r="O570" s="8">
        <v>44908.484722222223</v>
      </c>
      <c r="P570" s="8">
        <v>45273.484722222223</v>
      </c>
      <c r="Q570" s="7" t="s">
        <v>70</v>
      </c>
      <c r="R570" s="8">
        <v>45273</v>
      </c>
      <c r="S570" s="7" t="s">
        <v>71</v>
      </c>
      <c r="T570" s="7" t="s">
        <v>104</v>
      </c>
      <c r="U570" s="7" t="s">
        <v>73</v>
      </c>
      <c r="V570" s="7" t="s">
        <v>73</v>
      </c>
      <c r="W570" s="7" t="s">
        <v>74</v>
      </c>
      <c r="X570" s="7" t="s">
        <v>75</v>
      </c>
      <c r="Y570" s="7" t="s">
        <v>76</v>
      </c>
      <c r="Z570" s="7" t="s">
        <v>787</v>
      </c>
      <c r="AA570" s="7" t="s">
        <v>78</v>
      </c>
      <c r="AB570" s="8"/>
      <c r="AC570" s="8"/>
      <c r="AD570" s="7"/>
      <c r="AE570" s="7" t="s">
        <v>78</v>
      </c>
      <c r="AF570" s="7" t="s">
        <v>78</v>
      </c>
      <c r="AG570" s="8"/>
      <c r="AH570" s="7" t="s">
        <v>78</v>
      </c>
      <c r="AI570" s="7" t="s">
        <v>78</v>
      </c>
      <c r="AJ570" s="7" t="b">
        <v>0</v>
      </c>
      <c r="AK570" s="7" t="s">
        <v>788</v>
      </c>
      <c r="AL570" s="7" t="b">
        <v>0</v>
      </c>
      <c r="AM570" s="7" t="b">
        <v>0</v>
      </c>
      <c r="AN570" s="7" t="b">
        <v>0</v>
      </c>
      <c r="AO570" s="7" t="b">
        <v>0</v>
      </c>
      <c r="AP570" s="7" t="b">
        <v>0</v>
      </c>
      <c r="AQ570" s="7" t="s">
        <v>84</v>
      </c>
      <c r="AR570" s="7" t="b">
        <v>0</v>
      </c>
      <c r="AS570" s="7" t="s">
        <v>710</v>
      </c>
      <c r="AT570" s="7" t="s">
        <v>78</v>
      </c>
      <c r="AU570" s="7" t="s">
        <v>78</v>
      </c>
      <c r="AV570" s="8">
        <v>44916</v>
      </c>
      <c r="AW570" s="7" t="s">
        <v>85</v>
      </c>
      <c r="AX570" s="7" t="s">
        <v>86</v>
      </c>
      <c r="AY570" s="7" t="s">
        <v>87</v>
      </c>
      <c r="AZ570" s="7" t="b">
        <v>0</v>
      </c>
      <c r="BA570" s="7">
        <v>0</v>
      </c>
      <c r="BB570" s="7">
        <v>0</v>
      </c>
      <c r="BC570" s="33"/>
      <c r="BD570" s="7">
        <v>0</v>
      </c>
      <c r="BE570" s="33"/>
      <c r="BF570" s="55">
        <v>0</v>
      </c>
      <c r="BG570" s="33">
        <v>0</v>
      </c>
      <c r="BH570" s="33">
        <v>200.78</v>
      </c>
      <c r="BI570" s="33">
        <v>200.78</v>
      </c>
      <c r="BJ570" s="33">
        <v>221</v>
      </c>
      <c r="BK570" s="30">
        <f t="shared" si="23"/>
        <v>0</v>
      </c>
      <c r="BL570" s="62">
        <f t="shared" si="24"/>
        <v>0</v>
      </c>
      <c r="BM570" s="33">
        <v>40.15</v>
      </c>
      <c r="BN570" s="9">
        <v>0</v>
      </c>
      <c r="BO570" s="11" t="s">
        <v>4984</v>
      </c>
      <c r="BP570" s="11" t="s">
        <v>4985</v>
      </c>
      <c r="BQ570" s="11" t="s">
        <v>4101</v>
      </c>
      <c r="BR570" s="11" t="s">
        <v>504</v>
      </c>
      <c r="BS570" s="11" t="s">
        <v>4203</v>
      </c>
      <c r="BT570" s="11" t="s">
        <v>4986</v>
      </c>
      <c r="BU570" s="11" t="s">
        <v>4987</v>
      </c>
      <c r="BV570" s="11" t="s">
        <v>4988</v>
      </c>
      <c r="BW570" s="11" t="s">
        <v>4989</v>
      </c>
      <c r="BX570" s="11" t="s">
        <v>4106</v>
      </c>
      <c r="BY570" s="11">
        <v>0</v>
      </c>
      <c r="BZ570" s="11">
        <v>0</v>
      </c>
      <c r="CA570" s="11">
        <v>0</v>
      </c>
      <c r="CB570" s="11">
        <v>0</v>
      </c>
      <c r="CC570" s="11">
        <v>0</v>
      </c>
      <c r="CD570" s="13">
        <v>0</v>
      </c>
    </row>
    <row r="571" spans="1:82" hidden="1" x14ac:dyDescent="0.25">
      <c r="A571" s="72" t="s">
        <v>3307</v>
      </c>
      <c r="B571" s="11" t="s">
        <v>2271</v>
      </c>
      <c r="C571" s="11" t="s">
        <v>2272</v>
      </c>
      <c r="D571" s="11" t="s">
        <v>3308</v>
      </c>
      <c r="E571" s="11" t="s">
        <v>1618</v>
      </c>
      <c r="F571" s="11" t="s">
        <v>64</v>
      </c>
      <c r="G571" s="11" t="s">
        <v>1618</v>
      </c>
      <c r="H571" s="11" t="s">
        <v>2330</v>
      </c>
      <c r="I571" s="11" t="s">
        <v>2274</v>
      </c>
      <c r="J571" s="11" t="s">
        <v>3286</v>
      </c>
      <c r="K571" s="11">
        <v>443.77</v>
      </c>
      <c r="L571" s="11" t="s">
        <v>67</v>
      </c>
      <c r="M571" s="11" t="s">
        <v>68</v>
      </c>
      <c r="N571" s="11" t="s">
        <v>69</v>
      </c>
      <c r="O571" s="12">
        <v>41710.779293981483</v>
      </c>
      <c r="P571" s="12">
        <v>45363.779293981483</v>
      </c>
      <c r="Q571" s="11" t="s">
        <v>70</v>
      </c>
      <c r="R571" s="12">
        <v>45363</v>
      </c>
      <c r="S571" s="11" t="s">
        <v>71</v>
      </c>
      <c r="T571" s="11" t="s">
        <v>104</v>
      </c>
      <c r="U571" s="11" t="s">
        <v>73</v>
      </c>
      <c r="V571" s="11" t="s">
        <v>73</v>
      </c>
      <c r="W571" s="11" t="s">
        <v>314</v>
      </c>
      <c r="X571" s="11" t="s">
        <v>106</v>
      </c>
      <c r="Y571" s="11" t="s">
        <v>2276</v>
      </c>
      <c r="Z571" s="11" t="s">
        <v>3309</v>
      </c>
      <c r="AA571" s="11" t="s">
        <v>78</v>
      </c>
      <c r="AB571" s="12"/>
      <c r="AC571" s="12"/>
      <c r="AD571" s="11"/>
      <c r="AE571" s="11" t="s">
        <v>78</v>
      </c>
      <c r="AF571" s="11" t="s">
        <v>78</v>
      </c>
      <c r="AG571" s="12"/>
      <c r="AH571" s="11" t="s">
        <v>3310</v>
      </c>
      <c r="AI571" s="11" t="s">
        <v>78</v>
      </c>
      <c r="AJ571" s="11" t="b">
        <v>0</v>
      </c>
      <c r="AK571" s="11" t="s">
        <v>3311</v>
      </c>
      <c r="AL571" s="11" t="b">
        <v>0</v>
      </c>
      <c r="AM571" s="11" t="b">
        <v>0</v>
      </c>
      <c r="AN571" s="11" t="b">
        <v>0</v>
      </c>
      <c r="AO571" s="11" t="b">
        <v>0</v>
      </c>
      <c r="AP571" s="11" t="b">
        <v>0</v>
      </c>
      <c r="AQ571" s="11" t="s">
        <v>84</v>
      </c>
      <c r="AR571" s="11" t="b">
        <v>0</v>
      </c>
      <c r="AS571" s="11" t="s">
        <v>1700</v>
      </c>
      <c r="AT571" s="11" t="s">
        <v>2351</v>
      </c>
      <c r="AU571" s="11" t="s">
        <v>2695</v>
      </c>
      <c r="AV571" s="12">
        <v>41722</v>
      </c>
      <c r="AW571" s="11" t="s">
        <v>85</v>
      </c>
      <c r="AX571" s="11" t="s">
        <v>86</v>
      </c>
      <c r="AY571" s="11" t="s">
        <v>87</v>
      </c>
      <c r="AZ571" s="11" t="b">
        <v>0</v>
      </c>
      <c r="BA571" s="11">
        <v>0</v>
      </c>
      <c r="BB571" s="11">
        <v>0</v>
      </c>
      <c r="BC571" s="28"/>
      <c r="BD571" s="11">
        <v>0</v>
      </c>
      <c r="BE571" s="28"/>
      <c r="BF571" s="54">
        <v>0</v>
      </c>
      <c r="BG571" s="28">
        <v>0</v>
      </c>
      <c r="BH571" s="28">
        <v>443.77</v>
      </c>
      <c r="BI571" s="28">
        <v>443.77</v>
      </c>
      <c r="BJ571" s="28">
        <v>477.16</v>
      </c>
      <c r="BK571" s="30">
        <f t="shared" si="23"/>
        <v>0</v>
      </c>
      <c r="BL571" s="62">
        <f t="shared" si="24"/>
        <v>0</v>
      </c>
      <c r="BM571" s="28">
        <v>88.75</v>
      </c>
      <c r="BN571" s="13">
        <v>0</v>
      </c>
      <c r="BO571" s="11" t="s">
        <v>4818</v>
      </c>
      <c r="BP571" s="11" t="s">
        <v>4819</v>
      </c>
      <c r="BQ571" s="11" t="s">
        <v>4101</v>
      </c>
      <c r="BR571" s="11" t="s">
        <v>504</v>
      </c>
      <c r="BS571" s="11" t="s">
        <v>4126</v>
      </c>
      <c r="BT571" s="11" t="s">
        <v>4820</v>
      </c>
      <c r="BU571" s="11" t="s">
        <v>4821</v>
      </c>
      <c r="BV571" s="11" t="s">
        <v>4822</v>
      </c>
      <c r="BW571" s="11" t="s">
        <v>4823</v>
      </c>
      <c r="BX571" s="11" t="s">
        <v>4106</v>
      </c>
      <c r="BY571" s="11">
        <v>0</v>
      </c>
      <c r="BZ571" s="11">
        <v>0</v>
      </c>
      <c r="CA571" s="11">
        <v>0</v>
      </c>
      <c r="CB571" s="11">
        <v>0</v>
      </c>
      <c r="CC571" s="11">
        <v>0</v>
      </c>
      <c r="CD571" s="13">
        <v>0</v>
      </c>
    </row>
    <row r="572" spans="1:82" hidden="1" x14ac:dyDescent="0.25">
      <c r="A572" s="72" t="s">
        <v>1617</v>
      </c>
      <c r="B572" s="11" t="s">
        <v>1395</v>
      </c>
      <c r="C572" s="11" t="s">
        <v>1396</v>
      </c>
      <c r="D572" s="11" t="s">
        <v>1618</v>
      </c>
      <c r="E572" s="11" t="s">
        <v>1618</v>
      </c>
      <c r="F572" s="11" t="s">
        <v>64</v>
      </c>
      <c r="G572" s="11" t="s">
        <v>1618</v>
      </c>
      <c r="H572" s="11" t="s">
        <v>281</v>
      </c>
      <c r="I572" s="11" t="s">
        <v>1397</v>
      </c>
      <c r="J572" s="11" t="s">
        <v>1406</v>
      </c>
      <c r="K572" s="11">
        <v>391.88</v>
      </c>
      <c r="L572" s="11" t="s">
        <v>67</v>
      </c>
      <c r="M572" s="11" t="s">
        <v>68</v>
      </c>
      <c r="N572" s="11" t="s">
        <v>69</v>
      </c>
      <c r="O572" s="12">
        <v>42647.357025462959</v>
      </c>
      <c r="P572" s="12">
        <v>45569.357025462959</v>
      </c>
      <c r="Q572" s="11" t="s">
        <v>70</v>
      </c>
      <c r="R572" s="12">
        <v>45569</v>
      </c>
      <c r="S572" s="11" t="s">
        <v>71</v>
      </c>
      <c r="T572" s="11" t="s">
        <v>104</v>
      </c>
      <c r="U572" s="11" t="s">
        <v>73</v>
      </c>
      <c r="V572" s="11" t="s">
        <v>73</v>
      </c>
      <c r="W572" s="11" t="s">
        <v>74</v>
      </c>
      <c r="X572" s="11" t="s">
        <v>106</v>
      </c>
      <c r="Y572" s="11" t="s">
        <v>1619</v>
      </c>
      <c r="Z572" s="11" t="s">
        <v>1620</v>
      </c>
      <c r="AA572" s="11" t="s">
        <v>78</v>
      </c>
      <c r="AB572" s="12"/>
      <c r="AC572" s="12"/>
      <c r="AD572" s="11"/>
      <c r="AE572" s="11" t="s">
        <v>78</v>
      </c>
      <c r="AF572" s="11" t="s">
        <v>78</v>
      </c>
      <c r="AG572" s="12"/>
      <c r="AH572" s="11" t="s">
        <v>1621</v>
      </c>
      <c r="AI572" s="11" t="s">
        <v>78</v>
      </c>
      <c r="AJ572" s="11" t="b">
        <v>0</v>
      </c>
      <c r="AK572" s="11" t="s">
        <v>1622</v>
      </c>
      <c r="AL572" s="11" t="b">
        <v>0</v>
      </c>
      <c r="AM572" s="11" t="b">
        <v>0</v>
      </c>
      <c r="AN572" s="11" t="b">
        <v>0</v>
      </c>
      <c r="AO572" s="11" t="b">
        <v>0</v>
      </c>
      <c r="AP572" s="11" t="b">
        <v>0</v>
      </c>
      <c r="AQ572" s="11" t="s">
        <v>84</v>
      </c>
      <c r="AR572" s="11" t="b">
        <v>0</v>
      </c>
      <c r="AS572" s="11" t="s">
        <v>78</v>
      </c>
      <c r="AT572" s="11" t="s">
        <v>78</v>
      </c>
      <c r="AU572" s="11" t="s">
        <v>78</v>
      </c>
      <c r="AV572" s="12">
        <v>42620</v>
      </c>
      <c r="AW572" s="11" t="s">
        <v>85</v>
      </c>
      <c r="AX572" s="11" t="s">
        <v>86</v>
      </c>
      <c r="AY572" s="11" t="s">
        <v>87</v>
      </c>
      <c r="AZ572" s="11" t="b">
        <v>0</v>
      </c>
      <c r="BA572" s="11">
        <v>1</v>
      </c>
      <c r="BB572" s="11">
        <v>1</v>
      </c>
      <c r="BC572" s="28">
        <v>1698.44</v>
      </c>
      <c r="BD572" s="11">
        <v>0</v>
      </c>
      <c r="BE572" s="28"/>
      <c r="BF572" s="54">
        <v>0</v>
      </c>
      <c r="BG572" s="28">
        <v>0</v>
      </c>
      <c r="BH572" s="28">
        <v>391.88</v>
      </c>
      <c r="BI572" s="28">
        <v>391.88</v>
      </c>
      <c r="BJ572" s="28">
        <v>451.1</v>
      </c>
      <c r="BK572" s="30">
        <f t="shared" si="23"/>
        <v>0</v>
      </c>
      <c r="BL572" s="62">
        <f t="shared" si="24"/>
        <v>0</v>
      </c>
      <c r="BM572" s="28">
        <v>107.77</v>
      </c>
      <c r="BN572" s="13">
        <v>0</v>
      </c>
      <c r="BO572" s="11" t="s">
        <v>5401</v>
      </c>
      <c r="BP572" s="11" t="s">
        <v>5402</v>
      </c>
      <c r="BQ572" s="11" t="s">
        <v>4101</v>
      </c>
      <c r="BR572" s="11" t="s">
        <v>504</v>
      </c>
      <c r="BS572" s="11" t="s">
        <v>4126</v>
      </c>
      <c r="BT572" s="11" t="s">
        <v>4820</v>
      </c>
      <c r="BU572" s="11" t="s">
        <v>4821</v>
      </c>
      <c r="BV572" s="11" t="s">
        <v>4822</v>
      </c>
      <c r="BW572" s="11" t="s">
        <v>4823</v>
      </c>
      <c r="BX572" s="11" t="s">
        <v>4106</v>
      </c>
      <c r="BY572" s="11">
        <v>0</v>
      </c>
      <c r="BZ572" s="11">
        <v>0</v>
      </c>
      <c r="CA572" s="11">
        <v>0</v>
      </c>
      <c r="CB572" s="11">
        <v>0</v>
      </c>
      <c r="CC572" s="11">
        <v>0</v>
      </c>
      <c r="CD572" s="13">
        <v>0</v>
      </c>
    </row>
    <row r="573" spans="1:82" hidden="1" x14ac:dyDescent="0.25">
      <c r="A573" s="72" t="s">
        <v>2841</v>
      </c>
      <c r="B573" s="11" t="s">
        <v>1395</v>
      </c>
      <c r="C573" s="11" t="s">
        <v>1396</v>
      </c>
      <c r="D573" s="11" t="s">
        <v>804</v>
      </c>
      <c r="E573" s="11" t="s">
        <v>804</v>
      </c>
      <c r="F573" s="11" t="s">
        <v>64</v>
      </c>
      <c r="G573" s="11" t="s">
        <v>804</v>
      </c>
      <c r="H573" s="11" t="s">
        <v>2330</v>
      </c>
      <c r="I573" s="11" t="s">
        <v>1397</v>
      </c>
      <c r="J573" s="11" t="s">
        <v>2691</v>
      </c>
      <c r="K573" s="11">
        <v>274.58999999999997</v>
      </c>
      <c r="L573" s="11" t="s">
        <v>67</v>
      </c>
      <c r="M573" s="11" t="s">
        <v>68</v>
      </c>
      <c r="N573" s="11" t="s">
        <v>69</v>
      </c>
      <c r="O573" s="12">
        <v>43151.495995370373</v>
      </c>
      <c r="P573" s="12">
        <v>45404.495995370373</v>
      </c>
      <c r="Q573" s="11" t="s">
        <v>70</v>
      </c>
      <c r="R573" s="12">
        <v>45404</v>
      </c>
      <c r="S573" s="11" t="s">
        <v>71</v>
      </c>
      <c r="T573" s="11" t="s">
        <v>104</v>
      </c>
      <c r="U573" s="11" t="s">
        <v>73</v>
      </c>
      <c r="V573" s="11" t="s">
        <v>73</v>
      </c>
      <c r="W573" s="11" t="s">
        <v>433</v>
      </c>
      <c r="X573" s="11" t="s">
        <v>106</v>
      </c>
      <c r="Y573" s="11" t="s">
        <v>1958</v>
      </c>
      <c r="Z573" s="11" t="s">
        <v>2842</v>
      </c>
      <c r="AA573" s="11" t="s">
        <v>78</v>
      </c>
      <c r="AB573" s="12"/>
      <c r="AC573" s="12"/>
      <c r="AD573" s="11"/>
      <c r="AE573" s="11" t="s">
        <v>78</v>
      </c>
      <c r="AF573" s="11" t="s">
        <v>78</v>
      </c>
      <c r="AG573" s="12"/>
      <c r="AH573" s="11" t="s">
        <v>2843</v>
      </c>
      <c r="AI573" s="11" t="s">
        <v>78</v>
      </c>
      <c r="AJ573" s="11" t="b">
        <v>0</v>
      </c>
      <c r="AK573" s="11" t="s">
        <v>2844</v>
      </c>
      <c r="AL573" s="11" t="b">
        <v>0</v>
      </c>
      <c r="AM573" s="11" t="b">
        <v>0</v>
      </c>
      <c r="AN573" s="11" t="b">
        <v>0</v>
      </c>
      <c r="AO573" s="11" t="b">
        <v>0</v>
      </c>
      <c r="AP573" s="11" t="b">
        <v>0</v>
      </c>
      <c r="AQ573" s="11" t="s">
        <v>84</v>
      </c>
      <c r="AR573" s="11" t="b">
        <v>0</v>
      </c>
      <c r="AS573" s="11" t="s">
        <v>1700</v>
      </c>
      <c r="AT573" s="11" t="s">
        <v>78</v>
      </c>
      <c r="AU573" s="11" t="s">
        <v>78</v>
      </c>
      <c r="AV573" s="12">
        <v>43168</v>
      </c>
      <c r="AW573" s="11" t="s">
        <v>85</v>
      </c>
      <c r="AX573" s="11" t="s">
        <v>86</v>
      </c>
      <c r="AY573" s="11" t="s">
        <v>87</v>
      </c>
      <c r="AZ573" s="11" t="b">
        <v>0</v>
      </c>
      <c r="BA573" s="11">
        <v>5</v>
      </c>
      <c r="BB573" s="11">
        <v>5</v>
      </c>
      <c r="BC573" s="28">
        <v>1061.8599999999999</v>
      </c>
      <c r="BD573" s="11">
        <v>0</v>
      </c>
      <c r="BE573" s="28"/>
      <c r="BF573" s="54">
        <v>0</v>
      </c>
      <c r="BG573" s="28">
        <v>0</v>
      </c>
      <c r="BH573" s="28">
        <v>274.58999999999997</v>
      </c>
      <c r="BI573" s="28">
        <v>274.58999999999997</v>
      </c>
      <c r="BJ573" s="28">
        <v>315.56</v>
      </c>
      <c r="BK573" s="30">
        <f t="shared" si="23"/>
        <v>0</v>
      </c>
      <c r="BL573" s="62">
        <f t="shared" si="24"/>
        <v>0</v>
      </c>
      <c r="BM573" s="28">
        <v>68.650000000000006</v>
      </c>
      <c r="BN573" s="13">
        <v>0</v>
      </c>
      <c r="BO573" s="11" t="s">
        <v>5673</v>
      </c>
      <c r="BP573" s="11" t="s">
        <v>5674</v>
      </c>
      <c r="BQ573" s="11" t="s">
        <v>4101</v>
      </c>
      <c r="BR573" s="11" t="s">
        <v>504</v>
      </c>
      <c r="BS573" s="11" t="s">
        <v>4374</v>
      </c>
      <c r="BT573" s="11" t="s">
        <v>5675</v>
      </c>
      <c r="BU573" s="11" t="s">
        <v>5675</v>
      </c>
      <c r="BV573" s="11" t="s">
        <v>5676</v>
      </c>
      <c r="BW573" s="11" t="s">
        <v>5677</v>
      </c>
      <c r="BX573" s="11" t="s">
        <v>4138</v>
      </c>
      <c r="BY573" s="11">
        <v>0</v>
      </c>
      <c r="BZ573" s="11">
        <v>0</v>
      </c>
      <c r="CA573" s="11">
        <v>0</v>
      </c>
      <c r="CB573" s="11">
        <v>0</v>
      </c>
      <c r="CC573" s="11">
        <v>0</v>
      </c>
      <c r="CD573" s="13">
        <v>0</v>
      </c>
    </row>
    <row r="574" spans="1:82" hidden="1" x14ac:dyDescent="0.25">
      <c r="A574" s="73" t="s">
        <v>1131</v>
      </c>
      <c r="B574" s="7" t="s">
        <v>234</v>
      </c>
      <c r="C574" s="7" t="s">
        <v>235</v>
      </c>
      <c r="D574" s="7" t="s">
        <v>804</v>
      </c>
      <c r="E574" s="7" t="s">
        <v>804</v>
      </c>
      <c r="F574" s="7" t="s">
        <v>64</v>
      </c>
      <c r="G574" s="7" t="s">
        <v>804</v>
      </c>
      <c r="H574" s="7" t="s">
        <v>532</v>
      </c>
      <c r="I574" s="7" t="s">
        <v>237</v>
      </c>
      <c r="J574" s="7"/>
      <c r="K574" s="7">
        <v>130.58000000000001</v>
      </c>
      <c r="L574" s="7" t="s">
        <v>67</v>
      </c>
      <c r="M574" s="7" t="s">
        <v>68</v>
      </c>
      <c r="N574" s="7" t="s">
        <v>69</v>
      </c>
      <c r="O574" s="8">
        <v>43360.484120370369</v>
      </c>
      <c r="P574" s="8">
        <v>45536.484120370369</v>
      </c>
      <c r="Q574" s="7" t="s">
        <v>70</v>
      </c>
      <c r="R574" s="8">
        <v>45536</v>
      </c>
      <c r="S574" s="7" t="s">
        <v>91</v>
      </c>
      <c r="T574" s="7" t="s">
        <v>104</v>
      </c>
      <c r="U574" s="7" t="s">
        <v>73</v>
      </c>
      <c r="V574" s="7" t="s">
        <v>73</v>
      </c>
      <c r="W574" s="7" t="s">
        <v>74</v>
      </c>
      <c r="X574" s="7" t="s">
        <v>75</v>
      </c>
      <c r="Y574" s="7" t="s">
        <v>1044</v>
      </c>
      <c r="Z574" s="7" t="s">
        <v>1132</v>
      </c>
      <c r="AA574" s="7" t="s">
        <v>78</v>
      </c>
      <c r="AB574" s="8"/>
      <c r="AC574" s="8"/>
      <c r="AD574" s="7"/>
      <c r="AE574" s="7" t="s">
        <v>78</v>
      </c>
      <c r="AF574" s="7" t="s">
        <v>78</v>
      </c>
      <c r="AG574" s="8"/>
      <c r="AH574" s="7" t="s">
        <v>78</v>
      </c>
      <c r="AI574" s="7" t="s">
        <v>78</v>
      </c>
      <c r="AJ574" s="7" t="b">
        <v>0</v>
      </c>
      <c r="AK574" s="7" t="s">
        <v>1133</v>
      </c>
      <c r="AL574" s="7" t="b">
        <v>0</v>
      </c>
      <c r="AM574" s="7" t="b">
        <v>0</v>
      </c>
      <c r="AN574" s="7" t="b">
        <v>0</v>
      </c>
      <c r="AO574" s="7" t="b">
        <v>0</v>
      </c>
      <c r="AP574" s="7" t="b">
        <v>0</v>
      </c>
      <c r="AQ574" s="7" t="s">
        <v>96</v>
      </c>
      <c r="AR574" s="7" t="b">
        <v>0</v>
      </c>
      <c r="AS574" s="7" t="s">
        <v>78</v>
      </c>
      <c r="AT574" s="7" t="s">
        <v>78</v>
      </c>
      <c r="AU574" s="7" t="s">
        <v>78</v>
      </c>
      <c r="AV574" s="8">
        <v>43369</v>
      </c>
      <c r="AW574" s="7" t="s">
        <v>85</v>
      </c>
      <c r="AX574" s="7" t="s">
        <v>86</v>
      </c>
      <c r="AY574" s="7" t="s">
        <v>87</v>
      </c>
      <c r="AZ574" s="7" t="b">
        <v>0</v>
      </c>
      <c r="BA574" s="7">
        <v>0</v>
      </c>
      <c r="BB574" s="7">
        <v>0</v>
      </c>
      <c r="BC574" s="33"/>
      <c r="BD574" s="7">
        <v>0</v>
      </c>
      <c r="BE574" s="33"/>
      <c r="BF574" s="55">
        <v>0</v>
      </c>
      <c r="BG574" s="33">
        <v>0</v>
      </c>
      <c r="BH574" s="33">
        <v>130.58000000000001</v>
      </c>
      <c r="BI574" s="33">
        <v>130.58000000000001</v>
      </c>
      <c r="BJ574" s="33">
        <v>143.91999999999999</v>
      </c>
      <c r="BK574" s="30">
        <f t="shared" si="23"/>
        <v>0</v>
      </c>
      <c r="BL574" s="62">
        <f t="shared" si="24"/>
        <v>0</v>
      </c>
      <c r="BM574" s="33">
        <v>16.98</v>
      </c>
      <c r="BN574" s="9">
        <v>0</v>
      </c>
      <c r="BO574" s="11" t="s">
        <v>5673</v>
      </c>
      <c r="BP574" s="11" t="s">
        <v>5674</v>
      </c>
      <c r="BQ574" s="11" t="s">
        <v>4101</v>
      </c>
      <c r="BR574" s="11" t="s">
        <v>504</v>
      </c>
      <c r="BS574" s="11" t="s">
        <v>4374</v>
      </c>
      <c r="BT574" s="11" t="s">
        <v>5675</v>
      </c>
      <c r="BU574" s="11" t="s">
        <v>5675</v>
      </c>
      <c r="BV574" s="11" t="s">
        <v>5676</v>
      </c>
      <c r="BW574" s="11" t="s">
        <v>5677</v>
      </c>
      <c r="BX574" s="11" t="s">
        <v>4138</v>
      </c>
      <c r="BY574" s="11">
        <v>0</v>
      </c>
      <c r="BZ574" s="11">
        <v>0</v>
      </c>
      <c r="CA574" s="11">
        <v>0</v>
      </c>
      <c r="CB574" s="11">
        <v>0</v>
      </c>
      <c r="CC574" s="11">
        <v>0</v>
      </c>
      <c r="CD574" s="13">
        <v>0</v>
      </c>
    </row>
    <row r="575" spans="1:82" hidden="1" x14ac:dyDescent="0.25">
      <c r="A575" s="73" t="s">
        <v>803</v>
      </c>
      <c r="B575" s="7" t="s">
        <v>61</v>
      </c>
      <c r="C575" s="7" t="s">
        <v>62</v>
      </c>
      <c r="D575" s="7" t="s">
        <v>804</v>
      </c>
      <c r="E575" s="7" t="s">
        <v>804</v>
      </c>
      <c r="F575" s="7" t="s">
        <v>64</v>
      </c>
      <c r="G575" s="7" t="s">
        <v>804</v>
      </c>
      <c r="H575" s="7" t="s">
        <v>281</v>
      </c>
      <c r="I575" s="7" t="s">
        <v>66</v>
      </c>
      <c r="J575" s="7" t="s">
        <v>282</v>
      </c>
      <c r="K575" s="7">
        <v>261.67</v>
      </c>
      <c r="L575" s="7" t="s">
        <v>67</v>
      </c>
      <c r="M575" s="7" t="s">
        <v>68</v>
      </c>
      <c r="N575" s="7" t="s">
        <v>69</v>
      </c>
      <c r="O575" s="8">
        <v>44929.426145833335</v>
      </c>
      <c r="P575" s="8">
        <v>45294.461365740739</v>
      </c>
      <c r="Q575" s="7" t="s">
        <v>70</v>
      </c>
      <c r="R575" s="8">
        <v>45294</v>
      </c>
      <c r="S575" s="7" t="s">
        <v>71</v>
      </c>
      <c r="T575" s="7" t="s">
        <v>104</v>
      </c>
      <c r="U575" s="7" t="s">
        <v>73</v>
      </c>
      <c r="V575" s="7" t="s">
        <v>73</v>
      </c>
      <c r="W575" s="7" t="s">
        <v>135</v>
      </c>
      <c r="X575" s="7" t="s">
        <v>75</v>
      </c>
      <c r="Y575" s="7" t="s">
        <v>122</v>
      </c>
      <c r="Z575" s="7" t="s">
        <v>805</v>
      </c>
      <c r="AA575" s="7" t="s">
        <v>78</v>
      </c>
      <c r="AB575" s="8"/>
      <c r="AC575" s="8"/>
      <c r="AD575" s="7"/>
      <c r="AE575" s="7" t="s">
        <v>78</v>
      </c>
      <c r="AF575" s="7" t="s">
        <v>78</v>
      </c>
      <c r="AG575" s="8"/>
      <c r="AH575" s="7" t="s">
        <v>806</v>
      </c>
      <c r="AI575" s="7" t="s">
        <v>78</v>
      </c>
      <c r="AJ575" s="7" t="b">
        <v>0</v>
      </c>
      <c r="AK575" s="7" t="s">
        <v>807</v>
      </c>
      <c r="AL575" s="7" t="b">
        <v>0</v>
      </c>
      <c r="AM575" s="7" t="b">
        <v>0</v>
      </c>
      <c r="AN575" s="7" t="b">
        <v>0</v>
      </c>
      <c r="AO575" s="7" t="b">
        <v>0</v>
      </c>
      <c r="AP575" s="7" t="b">
        <v>0</v>
      </c>
      <c r="AQ575" s="7" t="s">
        <v>84</v>
      </c>
      <c r="AR575" s="7" t="b">
        <v>0</v>
      </c>
      <c r="AS575" s="7" t="s">
        <v>710</v>
      </c>
      <c r="AT575" s="7" t="s">
        <v>78</v>
      </c>
      <c r="AU575" s="7" t="s">
        <v>78</v>
      </c>
      <c r="AV575" s="8">
        <v>44922</v>
      </c>
      <c r="AW575" s="7" t="s">
        <v>85</v>
      </c>
      <c r="AX575" s="7" t="s">
        <v>86</v>
      </c>
      <c r="AY575" s="7" t="s">
        <v>87</v>
      </c>
      <c r="AZ575" s="7" t="b">
        <v>0</v>
      </c>
      <c r="BA575" s="7">
        <v>0</v>
      </c>
      <c r="BB575" s="7">
        <v>0</v>
      </c>
      <c r="BC575" s="33"/>
      <c r="BD575" s="7">
        <v>0</v>
      </c>
      <c r="BE575" s="33"/>
      <c r="BF575" s="55">
        <v>0</v>
      </c>
      <c r="BG575" s="33">
        <v>0</v>
      </c>
      <c r="BH575" s="33">
        <v>261.67</v>
      </c>
      <c r="BI575" s="33">
        <v>261.67</v>
      </c>
      <c r="BJ575" s="33">
        <v>287.74</v>
      </c>
      <c r="BK575" s="30">
        <f t="shared" si="23"/>
        <v>0</v>
      </c>
      <c r="BL575" s="62">
        <f t="shared" si="24"/>
        <v>0</v>
      </c>
      <c r="BM575" s="33">
        <v>62.8</v>
      </c>
      <c r="BN575" s="9">
        <v>0</v>
      </c>
      <c r="BO575" s="11" t="s">
        <v>5673</v>
      </c>
      <c r="BP575" s="11" t="s">
        <v>5674</v>
      </c>
      <c r="BQ575" s="11" t="s">
        <v>4101</v>
      </c>
      <c r="BR575" s="11" t="s">
        <v>504</v>
      </c>
      <c r="BS575" s="11" t="s">
        <v>4374</v>
      </c>
      <c r="BT575" s="11" t="s">
        <v>5675</v>
      </c>
      <c r="BU575" s="11" t="s">
        <v>5675</v>
      </c>
      <c r="BV575" s="11" t="s">
        <v>5676</v>
      </c>
      <c r="BW575" s="11" t="s">
        <v>5677</v>
      </c>
      <c r="BX575" s="11" t="s">
        <v>4138</v>
      </c>
      <c r="BY575" s="11">
        <v>0</v>
      </c>
      <c r="BZ575" s="11">
        <v>0</v>
      </c>
      <c r="CA575" s="11">
        <v>0</v>
      </c>
      <c r="CB575" s="11">
        <v>0</v>
      </c>
      <c r="CC575" s="11">
        <v>0</v>
      </c>
      <c r="CD575" s="13">
        <v>0</v>
      </c>
    </row>
    <row r="576" spans="1:82" hidden="1" x14ac:dyDescent="0.25">
      <c r="A576" s="72" t="s">
        <v>2414</v>
      </c>
      <c r="B576" s="11" t="s">
        <v>61</v>
      </c>
      <c r="C576" s="11" t="s">
        <v>62</v>
      </c>
      <c r="D576" s="11" t="s">
        <v>633</v>
      </c>
      <c r="E576" s="11" t="s">
        <v>633</v>
      </c>
      <c r="F576" s="11" t="s">
        <v>64</v>
      </c>
      <c r="G576" s="11" t="s">
        <v>633</v>
      </c>
      <c r="H576" s="11" t="s">
        <v>2330</v>
      </c>
      <c r="I576" s="11" t="s">
        <v>66</v>
      </c>
      <c r="J576" s="11" t="s">
        <v>2342</v>
      </c>
      <c r="K576" s="11">
        <v>256.69</v>
      </c>
      <c r="L576" s="11" t="s">
        <v>67</v>
      </c>
      <c r="M576" s="11" t="s">
        <v>68</v>
      </c>
      <c r="N576" s="11" t="s">
        <v>69</v>
      </c>
      <c r="O576" s="12">
        <v>42393.706053240741</v>
      </c>
      <c r="P576" s="12">
        <v>45315.706053240741</v>
      </c>
      <c r="Q576" s="11" t="s">
        <v>70</v>
      </c>
      <c r="R576" s="12">
        <v>45315</v>
      </c>
      <c r="S576" s="11" t="s">
        <v>71</v>
      </c>
      <c r="T576" s="11" t="s">
        <v>104</v>
      </c>
      <c r="U576" s="11" t="s">
        <v>73</v>
      </c>
      <c r="V576" s="11" t="s">
        <v>73</v>
      </c>
      <c r="W576" s="11" t="s">
        <v>74</v>
      </c>
      <c r="X576" s="11" t="s">
        <v>75</v>
      </c>
      <c r="Y576" s="11" t="s">
        <v>76</v>
      </c>
      <c r="Z576" s="11" t="s">
        <v>2415</v>
      </c>
      <c r="AA576" s="11" t="s">
        <v>78</v>
      </c>
      <c r="AB576" s="12"/>
      <c r="AC576" s="12"/>
      <c r="AD576" s="11"/>
      <c r="AE576" s="11" t="s">
        <v>78</v>
      </c>
      <c r="AF576" s="11" t="s">
        <v>78</v>
      </c>
      <c r="AG576" s="12"/>
      <c r="AH576" s="11" t="s">
        <v>2416</v>
      </c>
      <c r="AI576" s="11" t="s">
        <v>78</v>
      </c>
      <c r="AJ576" s="11" t="b">
        <v>0</v>
      </c>
      <c r="AK576" s="11" t="s">
        <v>2417</v>
      </c>
      <c r="AL576" s="11" t="b">
        <v>0</v>
      </c>
      <c r="AM576" s="11" t="b">
        <v>0</v>
      </c>
      <c r="AN576" s="11" t="b">
        <v>0</v>
      </c>
      <c r="AO576" s="11" t="b">
        <v>0</v>
      </c>
      <c r="AP576" s="11" t="b">
        <v>0</v>
      </c>
      <c r="AQ576" s="11" t="s">
        <v>84</v>
      </c>
      <c r="AR576" s="11" t="b">
        <v>0</v>
      </c>
      <c r="AS576" s="11" t="s">
        <v>1700</v>
      </c>
      <c r="AT576" s="11" t="s">
        <v>78</v>
      </c>
      <c r="AU576" s="11" t="s">
        <v>78</v>
      </c>
      <c r="AV576" s="12">
        <v>42405</v>
      </c>
      <c r="AW576" s="11" t="s">
        <v>85</v>
      </c>
      <c r="AX576" s="11" t="s">
        <v>86</v>
      </c>
      <c r="AY576" s="11" t="s">
        <v>87</v>
      </c>
      <c r="AZ576" s="11" t="b">
        <v>0</v>
      </c>
      <c r="BA576" s="11">
        <v>6</v>
      </c>
      <c r="BB576" s="11">
        <v>6</v>
      </c>
      <c r="BC576" s="28">
        <v>4014.94</v>
      </c>
      <c r="BD576" s="11">
        <v>1</v>
      </c>
      <c r="BE576" s="28">
        <v>1012</v>
      </c>
      <c r="BF576" s="54">
        <v>1</v>
      </c>
      <c r="BG576" s="28">
        <v>1012</v>
      </c>
      <c r="BH576" s="28">
        <v>256.69</v>
      </c>
      <c r="BI576" s="28">
        <v>256.69</v>
      </c>
      <c r="BJ576" s="28">
        <v>282.64</v>
      </c>
      <c r="BK576" s="30">
        <f t="shared" si="23"/>
        <v>0</v>
      </c>
      <c r="BL576" s="62">
        <f t="shared" si="24"/>
        <v>0</v>
      </c>
      <c r="BM576" s="28">
        <v>30.8</v>
      </c>
      <c r="BN576" s="13">
        <v>0</v>
      </c>
      <c r="BO576" s="7" t="s">
        <v>5269</v>
      </c>
      <c r="BP576" s="7" t="s">
        <v>5270</v>
      </c>
      <c r="BQ576" s="7" t="s">
        <v>4101</v>
      </c>
      <c r="BR576" s="7" t="s">
        <v>504</v>
      </c>
      <c r="BS576" s="7" t="s">
        <v>4133</v>
      </c>
      <c r="BT576" s="7" t="s">
        <v>5271</v>
      </c>
      <c r="BU576" s="7" t="s">
        <v>5272</v>
      </c>
      <c r="BV576" s="7" t="s">
        <v>5273</v>
      </c>
      <c r="BW576" s="7" t="s">
        <v>5274</v>
      </c>
      <c r="BX576" s="7" t="s">
        <v>4123</v>
      </c>
      <c r="BY576" s="7">
        <v>0</v>
      </c>
      <c r="BZ576" s="7">
        <v>0</v>
      </c>
      <c r="CA576" s="7">
        <v>0</v>
      </c>
      <c r="CB576" s="7">
        <v>1</v>
      </c>
      <c r="CC576" s="7">
        <v>0</v>
      </c>
      <c r="CD576" s="9">
        <v>0</v>
      </c>
    </row>
    <row r="577" spans="1:82" hidden="1" x14ac:dyDescent="0.25">
      <c r="A577" s="73" t="s">
        <v>632</v>
      </c>
      <c r="B577" s="7" t="s">
        <v>61</v>
      </c>
      <c r="C577" s="7" t="s">
        <v>62</v>
      </c>
      <c r="D577" s="7" t="s">
        <v>633</v>
      </c>
      <c r="E577" s="7" t="s">
        <v>633</v>
      </c>
      <c r="F577" s="7" t="s">
        <v>64</v>
      </c>
      <c r="G577" s="7" t="s">
        <v>633</v>
      </c>
      <c r="H577" s="7" t="s">
        <v>281</v>
      </c>
      <c r="I577" s="7" t="s">
        <v>66</v>
      </c>
      <c r="J577" s="7" t="s">
        <v>282</v>
      </c>
      <c r="K577" s="7">
        <v>230.52</v>
      </c>
      <c r="L577" s="7" t="s">
        <v>67</v>
      </c>
      <c r="M577" s="7" t="s">
        <v>68</v>
      </c>
      <c r="N577" s="7" t="s">
        <v>69</v>
      </c>
      <c r="O577" s="8">
        <v>44418</v>
      </c>
      <c r="P577" s="8">
        <v>45522.568287037036</v>
      </c>
      <c r="Q577" s="7" t="s">
        <v>70</v>
      </c>
      <c r="R577" s="8">
        <v>45522</v>
      </c>
      <c r="S577" s="7" t="s">
        <v>71</v>
      </c>
      <c r="T577" s="7" t="s">
        <v>104</v>
      </c>
      <c r="U577" s="7" t="s">
        <v>73</v>
      </c>
      <c r="V577" s="7" t="s">
        <v>73</v>
      </c>
      <c r="W577" s="7" t="s">
        <v>74</v>
      </c>
      <c r="X577" s="7" t="s">
        <v>75</v>
      </c>
      <c r="Y577" s="7" t="s">
        <v>76</v>
      </c>
      <c r="Z577" s="7" t="s">
        <v>634</v>
      </c>
      <c r="AA577" s="7" t="s">
        <v>78</v>
      </c>
      <c r="AB577" s="8"/>
      <c r="AC577" s="8"/>
      <c r="AD577" s="7"/>
      <c r="AE577" s="7" t="s">
        <v>78</v>
      </c>
      <c r="AF577" s="7" t="s">
        <v>78</v>
      </c>
      <c r="AG577" s="8"/>
      <c r="AH577" s="7" t="s">
        <v>635</v>
      </c>
      <c r="AI577" s="7" t="s">
        <v>78</v>
      </c>
      <c r="AJ577" s="7" t="b">
        <v>0</v>
      </c>
      <c r="AK577" s="7" t="s">
        <v>636</v>
      </c>
      <c r="AL577" s="7" t="b">
        <v>0</v>
      </c>
      <c r="AM577" s="7" t="b">
        <v>0</v>
      </c>
      <c r="AN577" s="7" t="b">
        <v>0</v>
      </c>
      <c r="AO577" s="7" t="b">
        <v>0</v>
      </c>
      <c r="AP577" s="7" t="b">
        <v>0</v>
      </c>
      <c r="AQ577" s="7" t="s">
        <v>84</v>
      </c>
      <c r="AR577" s="7" t="b">
        <v>0</v>
      </c>
      <c r="AS577" s="7" t="s">
        <v>317</v>
      </c>
      <c r="AT577" s="7" t="s">
        <v>78</v>
      </c>
      <c r="AU577" s="7" t="s">
        <v>78</v>
      </c>
      <c r="AV577" s="8">
        <v>44419</v>
      </c>
      <c r="AW577" s="7" t="s">
        <v>85</v>
      </c>
      <c r="AX577" s="7" t="s">
        <v>86</v>
      </c>
      <c r="AY577" s="7" t="s">
        <v>87</v>
      </c>
      <c r="AZ577" s="7" t="b">
        <v>0</v>
      </c>
      <c r="BA577" s="7">
        <v>0</v>
      </c>
      <c r="BB577" s="7">
        <v>0</v>
      </c>
      <c r="BC577" s="33"/>
      <c r="BD577" s="7">
        <v>0</v>
      </c>
      <c r="BE577" s="33"/>
      <c r="BF577" s="55">
        <v>0</v>
      </c>
      <c r="BG577" s="33">
        <v>0</v>
      </c>
      <c r="BH577" s="33">
        <v>230.52</v>
      </c>
      <c r="BI577" s="33">
        <v>230.52</v>
      </c>
      <c r="BJ577" s="33">
        <v>253.69</v>
      </c>
      <c r="BK577" s="30">
        <f t="shared" si="23"/>
        <v>0</v>
      </c>
      <c r="BL577" s="62">
        <f t="shared" si="24"/>
        <v>0</v>
      </c>
      <c r="BM577" s="33">
        <v>33.4</v>
      </c>
      <c r="BN577" s="9">
        <v>0</v>
      </c>
      <c r="BO577" s="7" t="s">
        <v>5269</v>
      </c>
      <c r="BP577" s="7" t="s">
        <v>5270</v>
      </c>
      <c r="BQ577" s="7" t="s">
        <v>4101</v>
      </c>
      <c r="BR577" s="7" t="s">
        <v>504</v>
      </c>
      <c r="BS577" s="7" t="s">
        <v>4133</v>
      </c>
      <c r="BT577" s="7" t="s">
        <v>5271</v>
      </c>
      <c r="BU577" s="7" t="s">
        <v>5272</v>
      </c>
      <c r="BV577" s="7" t="s">
        <v>5273</v>
      </c>
      <c r="BW577" s="7" t="s">
        <v>5274</v>
      </c>
      <c r="BX577" s="7" t="s">
        <v>4123</v>
      </c>
      <c r="BY577" s="7">
        <v>0</v>
      </c>
      <c r="BZ577" s="7">
        <v>0</v>
      </c>
      <c r="CA577" s="7">
        <v>0</v>
      </c>
      <c r="CB577" s="7">
        <v>0</v>
      </c>
      <c r="CC577" s="7">
        <v>0</v>
      </c>
      <c r="CD577" s="9">
        <v>0</v>
      </c>
    </row>
    <row r="578" spans="1:82" hidden="1" x14ac:dyDescent="0.25">
      <c r="A578" s="72" t="s">
        <v>139</v>
      </c>
      <c r="B578" s="11" t="s">
        <v>99</v>
      </c>
      <c r="C578" s="11" t="s">
        <v>100</v>
      </c>
      <c r="D578" s="11" t="s">
        <v>140</v>
      </c>
      <c r="E578" s="11" t="s">
        <v>140</v>
      </c>
      <c r="F578" s="11" t="s">
        <v>64</v>
      </c>
      <c r="G578" s="11" t="s">
        <v>140</v>
      </c>
      <c r="H578" s="11" t="s">
        <v>102</v>
      </c>
      <c r="I578" s="11" t="s">
        <v>128</v>
      </c>
      <c r="J578" s="11"/>
      <c r="K578" s="11">
        <v>42.25</v>
      </c>
      <c r="L578" s="11" t="s">
        <v>67</v>
      </c>
      <c r="M578" s="11" t="s">
        <v>68</v>
      </c>
      <c r="N578" s="11" t="s">
        <v>69</v>
      </c>
      <c r="O578" s="12">
        <v>35187</v>
      </c>
      <c r="P578" s="12">
        <v>45414</v>
      </c>
      <c r="Q578" s="11" t="s">
        <v>70</v>
      </c>
      <c r="R578" s="12">
        <v>45414</v>
      </c>
      <c r="S578" s="11" t="s">
        <v>71</v>
      </c>
      <c r="T578" s="11" t="s">
        <v>104</v>
      </c>
      <c r="U578" s="11" t="s">
        <v>73</v>
      </c>
      <c r="V578" s="11" t="s">
        <v>73</v>
      </c>
      <c r="W578" s="11" t="s">
        <v>74</v>
      </c>
      <c r="X578" s="11" t="s">
        <v>115</v>
      </c>
      <c r="Y578" s="11" t="s">
        <v>141</v>
      </c>
      <c r="Z578" s="11" t="s">
        <v>142</v>
      </c>
      <c r="AA578" s="11" t="s">
        <v>78</v>
      </c>
      <c r="AB578" s="12"/>
      <c r="AC578" s="12"/>
      <c r="AD578" s="11"/>
      <c r="AE578" s="11" t="s">
        <v>78</v>
      </c>
      <c r="AF578" s="11" t="s">
        <v>78</v>
      </c>
      <c r="AG578" s="12"/>
      <c r="AH578" s="11" t="s">
        <v>78</v>
      </c>
      <c r="AI578" s="11" t="s">
        <v>78</v>
      </c>
      <c r="AJ578" s="11" t="b">
        <v>1</v>
      </c>
      <c r="AK578" s="11" t="s">
        <v>143</v>
      </c>
      <c r="AL578" s="11" t="b">
        <v>0</v>
      </c>
      <c r="AM578" s="11" t="b">
        <v>0</v>
      </c>
      <c r="AN578" s="11" t="b">
        <v>0</v>
      </c>
      <c r="AO578" s="11" t="b">
        <v>0</v>
      </c>
      <c r="AP578" s="11" t="b">
        <v>0</v>
      </c>
      <c r="AQ578" s="11" t="s">
        <v>84</v>
      </c>
      <c r="AR578" s="11" t="b">
        <v>0</v>
      </c>
      <c r="AS578" s="11" t="s">
        <v>78</v>
      </c>
      <c r="AT578" s="11" t="s">
        <v>78</v>
      </c>
      <c r="AU578" s="11" t="s">
        <v>78</v>
      </c>
      <c r="AV578" s="12">
        <v>35919</v>
      </c>
      <c r="AW578" s="11" t="s">
        <v>85</v>
      </c>
      <c r="AX578" s="11" t="s">
        <v>86</v>
      </c>
      <c r="AY578" s="11" t="s">
        <v>87</v>
      </c>
      <c r="AZ578" s="11" t="b">
        <v>0</v>
      </c>
      <c r="BA578" s="11">
        <v>0</v>
      </c>
      <c r="BB578" s="11">
        <v>0</v>
      </c>
      <c r="BC578" s="28"/>
      <c r="BD578" s="11">
        <v>0</v>
      </c>
      <c r="BE578" s="28"/>
      <c r="BF578" s="54">
        <v>0</v>
      </c>
      <c r="BG578" s="28">
        <v>0</v>
      </c>
      <c r="BH578" s="28">
        <v>42.25</v>
      </c>
      <c r="BI578" s="28">
        <v>42.25</v>
      </c>
      <c r="BJ578" s="28">
        <v>45.69</v>
      </c>
      <c r="BK578" s="30">
        <f t="shared" si="23"/>
        <v>0</v>
      </c>
      <c r="BL578" s="62">
        <f t="shared" si="24"/>
        <v>0</v>
      </c>
      <c r="BM578" s="28">
        <v>8.4499999999999993</v>
      </c>
      <c r="BN578" s="13">
        <v>0</v>
      </c>
      <c r="BO578" s="7" t="s">
        <v>4153</v>
      </c>
      <c r="BP578" s="7" t="s">
        <v>4154</v>
      </c>
      <c r="BQ578" s="7" t="s">
        <v>4101</v>
      </c>
      <c r="BR578" s="7" t="s">
        <v>504</v>
      </c>
      <c r="BS578" s="7" t="s">
        <v>4148</v>
      </c>
      <c r="BT578" s="7" t="s">
        <v>4155</v>
      </c>
      <c r="BU578" s="7" t="s">
        <v>4156</v>
      </c>
      <c r="BV578" s="7" t="s">
        <v>4157</v>
      </c>
      <c r="BW578" s="7" t="s">
        <v>4158</v>
      </c>
      <c r="BX578" s="7" t="s">
        <v>4123</v>
      </c>
      <c r="BY578" s="7">
        <v>0</v>
      </c>
      <c r="BZ578" s="7">
        <v>0</v>
      </c>
      <c r="CA578" s="7">
        <v>0</v>
      </c>
      <c r="CB578" s="7">
        <v>0</v>
      </c>
      <c r="CC578" s="7">
        <v>0</v>
      </c>
      <c r="CD578" s="9">
        <v>0</v>
      </c>
    </row>
    <row r="579" spans="1:82" hidden="1" x14ac:dyDescent="0.25">
      <c r="A579" s="72" t="s">
        <v>2418</v>
      </c>
      <c r="B579" s="11" t="s">
        <v>61</v>
      </c>
      <c r="C579" s="11" t="s">
        <v>62</v>
      </c>
      <c r="D579" s="11" t="s">
        <v>782</v>
      </c>
      <c r="E579" s="11" t="s">
        <v>782</v>
      </c>
      <c r="F579" s="11" t="s">
        <v>64</v>
      </c>
      <c r="G579" s="11" t="s">
        <v>782</v>
      </c>
      <c r="H579" s="11" t="s">
        <v>2330</v>
      </c>
      <c r="I579" s="11" t="s">
        <v>66</v>
      </c>
      <c r="J579" s="11" t="s">
        <v>2342</v>
      </c>
      <c r="K579" s="11">
        <v>149.46</v>
      </c>
      <c r="L579" s="11" t="s">
        <v>67</v>
      </c>
      <c r="M579" s="11" t="s">
        <v>68</v>
      </c>
      <c r="N579" s="11" t="s">
        <v>69</v>
      </c>
      <c r="O579" s="12">
        <v>42494</v>
      </c>
      <c r="P579" s="12">
        <v>45538.802199074074</v>
      </c>
      <c r="Q579" s="11" t="s">
        <v>70</v>
      </c>
      <c r="R579" s="12">
        <v>45538</v>
      </c>
      <c r="S579" s="11" t="s">
        <v>71</v>
      </c>
      <c r="T579" s="11" t="s">
        <v>104</v>
      </c>
      <c r="U579" s="11" t="s">
        <v>73</v>
      </c>
      <c r="V579" s="11" t="s">
        <v>73</v>
      </c>
      <c r="W579" s="11" t="s">
        <v>74</v>
      </c>
      <c r="X579" s="11" t="s">
        <v>75</v>
      </c>
      <c r="Y579" s="11" t="s">
        <v>122</v>
      </c>
      <c r="Z579" s="11" t="s">
        <v>2419</v>
      </c>
      <c r="AA579" s="11" t="s">
        <v>78</v>
      </c>
      <c r="AB579" s="12"/>
      <c r="AC579" s="12"/>
      <c r="AD579" s="11"/>
      <c r="AE579" s="11" t="s">
        <v>78</v>
      </c>
      <c r="AF579" s="11" t="s">
        <v>78</v>
      </c>
      <c r="AG579" s="12"/>
      <c r="AH579" s="11" t="s">
        <v>2420</v>
      </c>
      <c r="AI579" s="11" t="s">
        <v>78</v>
      </c>
      <c r="AJ579" s="11" t="b">
        <v>0</v>
      </c>
      <c r="AK579" s="11" t="s">
        <v>2421</v>
      </c>
      <c r="AL579" s="11" t="b">
        <v>0</v>
      </c>
      <c r="AM579" s="11" t="b">
        <v>0</v>
      </c>
      <c r="AN579" s="11" t="b">
        <v>0</v>
      </c>
      <c r="AO579" s="11" t="b">
        <v>0</v>
      </c>
      <c r="AP579" s="11" t="b">
        <v>0</v>
      </c>
      <c r="AQ579" s="11" t="s">
        <v>84</v>
      </c>
      <c r="AR579" s="11" t="b">
        <v>0</v>
      </c>
      <c r="AS579" s="11" t="s">
        <v>1700</v>
      </c>
      <c r="AT579" s="11" t="s">
        <v>78</v>
      </c>
      <c r="AU579" s="11" t="s">
        <v>78</v>
      </c>
      <c r="AV579" s="12">
        <v>42509</v>
      </c>
      <c r="AW579" s="11" t="s">
        <v>85</v>
      </c>
      <c r="AX579" s="11" t="s">
        <v>86</v>
      </c>
      <c r="AY579" s="11" t="s">
        <v>87</v>
      </c>
      <c r="AZ579" s="11" t="b">
        <v>0</v>
      </c>
      <c r="BA579" s="11">
        <v>0</v>
      </c>
      <c r="BB579" s="11">
        <v>0</v>
      </c>
      <c r="BC579" s="28"/>
      <c r="BD579" s="11">
        <v>0</v>
      </c>
      <c r="BE579" s="28"/>
      <c r="BF579" s="54">
        <v>0</v>
      </c>
      <c r="BG579" s="28">
        <v>0</v>
      </c>
      <c r="BH579" s="28">
        <v>149.46</v>
      </c>
      <c r="BI579" s="28">
        <v>149.46</v>
      </c>
      <c r="BJ579" s="28">
        <v>165.45</v>
      </c>
      <c r="BK579" s="30">
        <f t="shared" si="23"/>
        <v>0</v>
      </c>
      <c r="BL579" s="62">
        <f t="shared" si="24"/>
        <v>0</v>
      </c>
      <c r="BM579" s="28">
        <v>17.940000000000001</v>
      </c>
      <c r="BN579" s="13">
        <v>0</v>
      </c>
      <c r="BO579" s="7" t="s">
        <v>5319</v>
      </c>
      <c r="BP579" s="7" t="s">
        <v>5320</v>
      </c>
      <c r="BQ579" s="7" t="s">
        <v>4101</v>
      </c>
      <c r="BR579" s="7" t="s">
        <v>5321</v>
      </c>
      <c r="BS579" s="7" t="s">
        <v>5322</v>
      </c>
      <c r="BT579" s="7" t="s">
        <v>5323</v>
      </c>
      <c r="BU579" s="7" t="s">
        <v>5324</v>
      </c>
      <c r="BV579" s="7" t="s">
        <v>5325</v>
      </c>
      <c r="BW579" s="7" t="s">
        <v>5326</v>
      </c>
      <c r="BX579" s="7" t="s">
        <v>4138</v>
      </c>
      <c r="BY579" s="7">
        <v>0</v>
      </c>
      <c r="BZ579" s="7">
        <v>0</v>
      </c>
      <c r="CA579" s="7">
        <v>0</v>
      </c>
      <c r="CB579" s="7">
        <v>0</v>
      </c>
      <c r="CC579" s="7">
        <v>0</v>
      </c>
      <c r="CD579" s="9">
        <v>0</v>
      </c>
    </row>
    <row r="580" spans="1:82" hidden="1" x14ac:dyDescent="0.25">
      <c r="A580" s="72" t="s">
        <v>781</v>
      </c>
      <c r="B580" s="11" t="s">
        <v>61</v>
      </c>
      <c r="C580" s="11" t="s">
        <v>62</v>
      </c>
      <c r="D580" s="11" t="s">
        <v>782</v>
      </c>
      <c r="E580" s="11" t="s">
        <v>782</v>
      </c>
      <c r="F580" s="11" t="s">
        <v>64</v>
      </c>
      <c r="G580" s="11" t="s">
        <v>782</v>
      </c>
      <c r="H580" s="11" t="s">
        <v>281</v>
      </c>
      <c r="I580" s="11" t="s">
        <v>66</v>
      </c>
      <c r="J580" s="11" t="s">
        <v>282</v>
      </c>
      <c r="K580" s="11">
        <v>371.47</v>
      </c>
      <c r="L580" s="11" t="s">
        <v>67</v>
      </c>
      <c r="M580" s="11" t="s">
        <v>68</v>
      </c>
      <c r="N580" s="11" t="s">
        <v>69</v>
      </c>
      <c r="O580" s="12">
        <v>44927.559074074074</v>
      </c>
      <c r="P580" s="12">
        <v>45292.611458333333</v>
      </c>
      <c r="Q580" s="11" t="s">
        <v>70</v>
      </c>
      <c r="R580" s="12">
        <v>45292</v>
      </c>
      <c r="S580" s="11" t="s">
        <v>71</v>
      </c>
      <c r="T580" s="11" t="s">
        <v>104</v>
      </c>
      <c r="U580" s="11" t="s">
        <v>73</v>
      </c>
      <c r="V580" s="11" t="s">
        <v>73</v>
      </c>
      <c r="W580" s="11" t="s">
        <v>74</v>
      </c>
      <c r="X580" s="11" t="s">
        <v>75</v>
      </c>
      <c r="Y580" s="11" t="s">
        <v>122</v>
      </c>
      <c r="Z580" s="11" t="s">
        <v>783</v>
      </c>
      <c r="AA580" s="11" t="s">
        <v>78</v>
      </c>
      <c r="AB580" s="12"/>
      <c r="AC580" s="12"/>
      <c r="AD580" s="11"/>
      <c r="AE580" s="11" t="s">
        <v>78</v>
      </c>
      <c r="AF580" s="11" t="s">
        <v>78</v>
      </c>
      <c r="AG580" s="12"/>
      <c r="AH580" s="11" t="s">
        <v>784</v>
      </c>
      <c r="AI580" s="11" t="s">
        <v>78</v>
      </c>
      <c r="AJ580" s="11" t="b">
        <v>0</v>
      </c>
      <c r="AK580" s="11" t="s">
        <v>785</v>
      </c>
      <c r="AL580" s="11" t="b">
        <v>0</v>
      </c>
      <c r="AM580" s="11" t="b">
        <v>0</v>
      </c>
      <c r="AN580" s="11" t="b">
        <v>0</v>
      </c>
      <c r="AO580" s="11" t="b">
        <v>0</v>
      </c>
      <c r="AP580" s="11" t="b">
        <v>0</v>
      </c>
      <c r="AQ580" s="11" t="s">
        <v>84</v>
      </c>
      <c r="AR580" s="11" t="b">
        <v>0</v>
      </c>
      <c r="AS580" s="11" t="s">
        <v>710</v>
      </c>
      <c r="AT580" s="11" t="s">
        <v>78</v>
      </c>
      <c r="AU580" s="11" t="s">
        <v>78</v>
      </c>
      <c r="AV580" s="12">
        <v>44914</v>
      </c>
      <c r="AW580" s="11" t="s">
        <v>85</v>
      </c>
      <c r="AX580" s="11" t="s">
        <v>86</v>
      </c>
      <c r="AY580" s="11" t="s">
        <v>87</v>
      </c>
      <c r="AZ580" s="11" t="b">
        <v>0</v>
      </c>
      <c r="BA580" s="11">
        <v>1</v>
      </c>
      <c r="BB580" s="11">
        <v>1</v>
      </c>
      <c r="BC580" s="28">
        <v>35.33</v>
      </c>
      <c r="BD580" s="11">
        <v>1</v>
      </c>
      <c r="BE580" s="28">
        <v>35.33</v>
      </c>
      <c r="BF580" s="54">
        <v>1</v>
      </c>
      <c r="BG580" s="28">
        <v>35.33</v>
      </c>
      <c r="BH580" s="28">
        <v>371.47</v>
      </c>
      <c r="BI580" s="28">
        <v>371.47</v>
      </c>
      <c r="BJ580" s="28">
        <v>407.57</v>
      </c>
      <c r="BK580" s="30">
        <f t="shared" si="23"/>
        <v>0</v>
      </c>
      <c r="BL580" s="62">
        <f t="shared" si="24"/>
        <v>0</v>
      </c>
      <c r="BM580" s="28">
        <v>89.16</v>
      </c>
      <c r="BN580" s="13">
        <v>0</v>
      </c>
      <c r="BO580" s="7" t="s">
        <v>5319</v>
      </c>
      <c r="BP580" s="7" t="s">
        <v>5320</v>
      </c>
      <c r="BQ580" s="7" t="s">
        <v>4101</v>
      </c>
      <c r="BR580" s="7" t="s">
        <v>5321</v>
      </c>
      <c r="BS580" s="7" t="s">
        <v>5322</v>
      </c>
      <c r="BT580" s="7" t="s">
        <v>5323</v>
      </c>
      <c r="BU580" s="7" t="s">
        <v>5324</v>
      </c>
      <c r="BV580" s="7" t="s">
        <v>5325</v>
      </c>
      <c r="BW580" s="7" t="s">
        <v>5326</v>
      </c>
      <c r="BX580" s="7" t="s">
        <v>4138</v>
      </c>
      <c r="BY580" s="7">
        <v>0</v>
      </c>
      <c r="BZ580" s="7">
        <v>0</v>
      </c>
      <c r="CA580" s="7">
        <v>0</v>
      </c>
      <c r="CB580" s="7">
        <v>0</v>
      </c>
      <c r="CC580" s="7">
        <v>0</v>
      </c>
      <c r="CD580" s="9">
        <v>0</v>
      </c>
    </row>
    <row r="581" spans="1:82" hidden="1" x14ac:dyDescent="0.25">
      <c r="A581" s="73" t="s">
        <v>2248</v>
      </c>
      <c r="B581" s="7" t="s">
        <v>2239</v>
      </c>
      <c r="C581" s="7" t="s">
        <v>2240</v>
      </c>
      <c r="D581" s="7" t="s">
        <v>2249</v>
      </c>
      <c r="E581" s="7" t="s">
        <v>2249</v>
      </c>
      <c r="F581" s="7" t="s">
        <v>168</v>
      </c>
      <c r="G581" s="7" t="s">
        <v>2249</v>
      </c>
      <c r="H581" s="7" t="s">
        <v>281</v>
      </c>
      <c r="I581" s="7" t="s">
        <v>272</v>
      </c>
      <c r="J581" s="7" t="s">
        <v>2250</v>
      </c>
      <c r="K581" s="7">
        <v>74.319999999999993</v>
      </c>
      <c r="L581" s="7" t="s">
        <v>67</v>
      </c>
      <c r="M581" s="7" t="s">
        <v>68</v>
      </c>
      <c r="N581" s="7" t="s">
        <v>160</v>
      </c>
      <c r="O581" s="8">
        <v>42331.568113425928</v>
      </c>
      <c r="P581" s="8">
        <v>45394.568113425928</v>
      </c>
      <c r="Q581" s="7" t="s">
        <v>70</v>
      </c>
      <c r="R581" s="8">
        <v>45394</v>
      </c>
      <c r="S581" s="7" t="s">
        <v>71</v>
      </c>
      <c r="T581" s="7" t="s">
        <v>104</v>
      </c>
      <c r="U581" s="7" t="s">
        <v>73</v>
      </c>
      <c r="V581" s="7" t="s">
        <v>73</v>
      </c>
      <c r="W581" s="7" t="s">
        <v>151</v>
      </c>
      <c r="X581" s="7" t="s">
        <v>274</v>
      </c>
      <c r="Y581" s="7" t="s">
        <v>2251</v>
      </c>
      <c r="Z581" s="7" t="s">
        <v>2252</v>
      </c>
      <c r="AA581" s="7" t="s">
        <v>78</v>
      </c>
      <c r="AB581" s="8"/>
      <c r="AC581" s="8"/>
      <c r="AD581" s="7"/>
      <c r="AE581" s="7" t="s">
        <v>78</v>
      </c>
      <c r="AF581" s="7" t="s">
        <v>78</v>
      </c>
      <c r="AG581" s="8"/>
      <c r="AH581" s="7" t="s">
        <v>78</v>
      </c>
      <c r="AI581" s="7" t="s">
        <v>78</v>
      </c>
      <c r="AJ581" s="7" t="b">
        <v>0</v>
      </c>
      <c r="AK581" s="7" t="s">
        <v>2253</v>
      </c>
      <c r="AL581" s="7" t="b">
        <v>1</v>
      </c>
      <c r="AM581" s="7" t="b">
        <v>0</v>
      </c>
      <c r="AN581" s="7" t="b">
        <v>0</v>
      </c>
      <c r="AO581" s="7" t="b">
        <v>0</v>
      </c>
      <c r="AP581" s="7" t="b">
        <v>0</v>
      </c>
      <c r="AQ581" s="7" t="s">
        <v>84</v>
      </c>
      <c r="AR581" s="7" t="b">
        <v>0</v>
      </c>
      <c r="AS581" s="7" t="s">
        <v>1258</v>
      </c>
      <c r="AT581" s="7" t="s">
        <v>78</v>
      </c>
      <c r="AU581" s="7" t="s">
        <v>78</v>
      </c>
      <c r="AV581" s="8">
        <v>42356</v>
      </c>
      <c r="AW581" s="7" t="s">
        <v>85</v>
      </c>
      <c r="AX581" s="7" t="s">
        <v>86</v>
      </c>
      <c r="AY581" s="7" t="s">
        <v>87</v>
      </c>
      <c r="AZ581" s="7" t="b">
        <v>0</v>
      </c>
      <c r="BA581" s="7">
        <v>0</v>
      </c>
      <c r="BB581" s="7">
        <v>0</v>
      </c>
      <c r="BC581" s="33"/>
      <c r="BD581" s="7">
        <v>0</v>
      </c>
      <c r="BE581" s="33"/>
      <c r="BF581" s="55">
        <v>0</v>
      </c>
      <c r="BG581" s="33">
        <v>0</v>
      </c>
      <c r="BH581" s="33">
        <v>74.319999999999993</v>
      </c>
      <c r="BI581" s="33">
        <v>74.319999999999993</v>
      </c>
      <c r="BJ581" s="33">
        <v>74.69</v>
      </c>
      <c r="BK581" s="30">
        <f t="shared" si="23"/>
        <v>0</v>
      </c>
      <c r="BL581" s="62">
        <f t="shared" si="24"/>
        <v>0</v>
      </c>
      <c r="BM581" s="33">
        <v>16.72</v>
      </c>
      <c r="BN581" s="9">
        <v>0</v>
      </c>
      <c r="BO581" s="11" t="s">
        <v>5247</v>
      </c>
      <c r="BP581" s="11" t="s">
        <v>5248</v>
      </c>
      <c r="BQ581" s="11" t="s">
        <v>4101</v>
      </c>
      <c r="BR581" s="11" t="s">
        <v>4215</v>
      </c>
      <c r="BS581" s="11" t="s">
        <v>4216</v>
      </c>
      <c r="BT581" s="11" t="s">
        <v>5249</v>
      </c>
      <c r="BU581" s="11" t="s">
        <v>78</v>
      </c>
      <c r="BV581" s="11" t="s">
        <v>5250</v>
      </c>
      <c r="BW581" s="11" t="s">
        <v>5251</v>
      </c>
      <c r="BX581" s="11" t="s">
        <v>4138</v>
      </c>
      <c r="BY581" s="11">
        <v>0</v>
      </c>
      <c r="BZ581" s="11">
        <v>0</v>
      </c>
      <c r="CA581" s="11">
        <v>0</v>
      </c>
      <c r="CB581" s="11">
        <v>0</v>
      </c>
      <c r="CC581" s="11">
        <v>0</v>
      </c>
      <c r="CD581" s="13">
        <v>0</v>
      </c>
    </row>
    <row r="582" spans="1:82" hidden="1" x14ac:dyDescent="0.25">
      <c r="A582" s="73" t="s">
        <v>3142</v>
      </c>
      <c r="B582" s="7" t="s">
        <v>1395</v>
      </c>
      <c r="C582" s="7" t="s">
        <v>1396</v>
      </c>
      <c r="D582" s="7" t="s">
        <v>3143</v>
      </c>
      <c r="E582" s="7" t="s">
        <v>3143</v>
      </c>
      <c r="F582" s="7" t="s">
        <v>64</v>
      </c>
      <c r="G582" s="7"/>
      <c r="H582" s="7" t="s">
        <v>2330</v>
      </c>
      <c r="I582" s="7" t="s">
        <v>1397</v>
      </c>
      <c r="J582" s="7" t="s">
        <v>2691</v>
      </c>
      <c r="K582" s="7">
        <v>402.96</v>
      </c>
      <c r="L582" s="7" t="s">
        <v>67</v>
      </c>
      <c r="M582" s="7" t="s">
        <v>68</v>
      </c>
      <c r="N582" s="7" t="s">
        <v>69</v>
      </c>
      <c r="O582" s="8">
        <v>44687.596678240741</v>
      </c>
      <c r="P582" s="8">
        <v>45418.596678240741</v>
      </c>
      <c r="Q582" s="7" t="s">
        <v>70</v>
      </c>
      <c r="R582" s="8">
        <v>45418</v>
      </c>
      <c r="S582" s="7" t="s">
        <v>71</v>
      </c>
      <c r="T582" s="7" t="s">
        <v>104</v>
      </c>
      <c r="U582" s="7" t="s">
        <v>73</v>
      </c>
      <c r="V582" s="7" t="s">
        <v>73</v>
      </c>
      <c r="W582" s="7" t="s">
        <v>74</v>
      </c>
      <c r="X582" s="7" t="s">
        <v>106</v>
      </c>
      <c r="Y582" s="7" t="s">
        <v>1398</v>
      </c>
      <c r="Z582" s="7" t="s">
        <v>3144</v>
      </c>
      <c r="AA582" s="7" t="s">
        <v>3145</v>
      </c>
      <c r="AB582" s="8"/>
      <c r="AC582" s="8"/>
      <c r="AD582" s="7"/>
      <c r="AE582" s="7" t="s">
        <v>78</v>
      </c>
      <c r="AF582" s="7" t="s">
        <v>78</v>
      </c>
      <c r="AG582" s="8"/>
      <c r="AH582" s="7" t="s">
        <v>78</v>
      </c>
      <c r="AI582" s="7" t="s">
        <v>78</v>
      </c>
      <c r="AJ582" s="7" t="b">
        <v>0</v>
      </c>
      <c r="AK582" s="7" t="s">
        <v>3146</v>
      </c>
      <c r="AL582" s="7" t="b">
        <v>0</v>
      </c>
      <c r="AM582" s="7" t="b">
        <v>0</v>
      </c>
      <c r="AN582" s="7" t="b">
        <v>0</v>
      </c>
      <c r="AO582" s="7" t="b">
        <v>0</v>
      </c>
      <c r="AP582" s="7" t="b">
        <v>0</v>
      </c>
      <c r="AQ582" s="7" t="s">
        <v>84</v>
      </c>
      <c r="AR582" s="7" t="b">
        <v>0</v>
      </c>
      <c r="AS582" s="7" t="s">
        <v>1700</v>
      </c>
      <c r="AT582" s="7" t="s">
        <v>78</v>
      </c>
      <c r="AU582" s="7" t="s">
        <v>78</v>
      </c>
      <c r="AV582" s="8"/>
      <c r="AW582" s="7" t="s">
        <v>85</v>
      </c>
      <c r="AX582" s="7" t="s">
        <v>86</v>
      </c>
      <c r="AY582" s="7" t="s">
        <v>87</v>
      </c>
      <c r="AZ582" s="7" t="b">
        <v>0</v>
      </c>
      <c r="BA582" s="7">
        <v>0</v>
      </c>
      <c r="BB582" s="7">
        <v>0</v>
      </c>
      <c r="BC582" s="33"/>
      <c r="BD582" s="7">
        <v>0</v>
      </c>
      <c r="BE582" s="33"/>
      <c r="BF582" s="55">
        <v>0</v>
      </c>
      <c r="BG582" s="33">
        <v>0</v>
      </c>
      <c r="BH582" s="33">
        <v>402.96</v>
      </c>
      <c r="BI582" s="33">
        <v>402.96</v>
      </c>
      <c r="BJ582" s="33">
        <v>475.92</v>
      </c>
      <c r="BK582" s="30">
        <f t="shared" si="23"/>
        <v>0</v>
      </c>
      <c r="BL582" s="62">
        <f t="shared" si="24"/>
        <v>0</v>
      </c>
      <c r="BM582" s="33">
        <v>100.74</v>
      </c>
      <c r="BN582" s="9">
        <v>0</v>
      </c>
      <c r="BO582" s="7" t="s">
        <v>6578</v>
      </c>
      <c r="BP582" s="7" t="s">
        <v>3145</v>
      </c>
      <c r="BQ582" s="7" t="s">
        <v>4101</v>
      </c>
      <c r="BR582" s="7" t="s">
        <v>504</v>
      </c>
      <c r="BS582" s="7" t="s">
        <v>4412</v>
      </c>
      <c r="BT582" s="7" t="s">
        <v>6579</v>
      </c>
      <c r="BU582" s="7" t="s">
        <v>78</v>
      </c>
      <c r="BV582" s="7" t="s">
        <v>6580</v>
      </c>
      <c r="BW582" s="7" t="s">
        <v>6581</v>
      </c>
      <c r="BX582" s="7" t="s">
        <v>4106</v>
      </c>
      <c r="BY582" s="7">
        <v>1</v>
      </c>
      <c r="BZ582" s="7">
        <v>0</v>
      </c>
      <c r="CA582" s="7">
        <v>0</v>
      </c>
      <c r="CB582" s="7">
        <v>0</v>
      </c>
      <c r="CC582" s="7">
        <v>0</v>
      </c>
      <c r="CD582" s="9">
        <v>0</v>
      </c>
    </row>
    <row r="583" spans="1:82" hidden="1" x14ac:dyDescent="0.25">
      <c r="A583" s="72" t="s">
        <v>2956</v>
      </c>
      <c r="B583" s="11" t="s">
        <v>1395</v>
      </c>
      <c r="C583" s="11" t="s">
        <v>1396</v>
      </c>
      <c r="D583" s="11" t="s">
        <v>2957</v>
      </c>
      <c r="E583" s="11" t="s">
        <v>2957</v>
      </c>
      <c r="F583" s="11" t="s">
        <v>64</v>
      </c>
      <c r="G583" s="11" t="s">
        <v>2957</v>
      </c>
      <c r="H583" s="11" t="s">
        <v>2330</v>
      </c>
      <c r="I583" s="11" t="s">
        <v>1397</v>
      </c>
      <c r="J583" s="11" t="s">
        <v>2855</v>
      </c>
      <c r="K583" s="11">
        <v>178.61</v>
      </c>
      <c r="L583" s="11" t="s">
        <v>67</v>
      </c>
      <c r="M583" s="11" t="s">
        <v>68</v>
      </c>
      <c r="N583" s="11" t="s">
        <v>69</v>
      </c>
      <c r="O583" s="12">
        <v>43648.607916666668</v>
      </c>
      <c r="P583" s="12">
        <v>45475.607916666668</v>
      </c>
      <c r="Q583" s="11" t="s">
        <v>70</v>
      </c>
      <c r="R583" s="12">
        <v>45475</v>
      </c>
      <c r="S583" s="11" t="s">
        <v>71</v>
      </c>
      <c r="T583" s="11" t="s">
        <v>104</v>
      </c>
      <c r="U583" s="11" t="s">
        <v>73</v>
      </c>
      <c r="V583" s="11" t="s">
        <v>73</v>
      </c>
      <c r="W583" s="11" t="s">
        <v>74</v>
      </c>
      <c r="X583" s="11" t="s">
        <v>106</v>
      </c>
      <c r="Y583" s="11" t="s">
        <v>1485</v>
      </c>
      <c r="Z583" s="11" t="s">
        <v>2958</v>
      </c>
      <c r="AA583" s="11" t="s">
        <v>2959</v>
      </c>
      <c r="AB583" s="12"/>
      <c r="AC583" s="12"/>
      <c r="AD583" s="11"/>
      <c r="AE583" s="11" t="s">
        <v>78</v>
      </c>
      <c r="AF583" s="11" t="s">
        <v>78</v>
      </c>
      <c r="AG583" s="12"/>
      <c r="AH583" s="11" t="s">
        <v>2960</v>
      </c>
      <c r="AI583" s="11" t="s">
        <v>78</v>
      </c>
      <c r="AJ583" s="11" t="b">
        <v>0</v>
      </c>
      <c r="AK583" s="11" t="s">
        <v>2961</v>
      </c>
      <c r="AL583" s="11" t="b">
        <v>0</v>
      </c>
      <c r="AM583" s="11" t="b">
        <v>0</v>
      </c>
      <c r="AN583" s="11" t="b">
        <v>0</v>
      </c>
      <c r="AO583" s="11" t="b">
        <v>0</v>
      </c>
      <c r="AP583" s="11" t="b">
        <v>0</v>
      </c>
      <c r="AQ583" s="11" t="s">
        <v>84</v>
      </c>
      <c r="AR583" s="11" t="b">
        <v>0</v>
      </c>
      <c r="AS583" s="11" t="s">
        <v>2437</v>
      </c>
      <c r="AT583" s="11" t="s">
        <v>78</v>
      </c>
      <c r="AU583" s="11" t="s">
        <v>78</v>
      </c>
      <c r="AV583" s="12">
        <v>43650</v>
      </c>
      <c r="AW583" s="11" t="s">
        <v>85</v>
      </c>
      <c r="AX583" s="11" t="s">
        <v>86</v>
      </c>
      <c r="AY583" s="11" t="s">
        <v>87</v>
      </c>
      <c r="AZ583" s="11" t="b">
        <v>0</v>
      </c>
      <c r="BA583" s="11">
        <v>3</v>
      </c>
      <c r="BB583" s="11">
        <v>3</v>
      </c>
      <c r="BC583" s="28">
        <v>328.37</v>
      </c>
      <c r="BD583" s="11">
        <v>0</v>
      </c>
      <c r="BE583" s="28"/>
      <c r="BF583" s="54">
        <v>0</v>
      </c>
      <c r="BG583" s="28">
        <v>0</v>
      </c>
      <c r="BH583" s="28">
        <v>178.61</v>
      </c>
      <c r="BI583" s="28">
        <v>178.61</v>
      </c>
      <c r="BJ583" s="28">
        <v>203.54</v>
      </c>
      <c r="BK583" s="30">
        <f t="shared" si="23"/>
        <v>0</v>
      </c>
      <c r="BL583" s="62">
        <f t="shared" si="24"/>
        <v>0</v>
      </c>
      <c r="BM583" s="28">
        <v>44.65</v>
      </c>
      <c r="BN583" s="13">
        <v>0</v>
      </c>
      <c r="BO583" s="11" t="s">
        <v>6062</v>
      </c>
      <c r="BP583" s="11" t="s">
        <v>6063</v>
      </c>
      <c r="BQ583" s="11" t="s">
        <v>5176</v>
      </c>
      <c r="BR583" s="11" t="s">
        <v>6064</v>
      </c>
      <c r="BS583" s="11" t="s">
        <v>6065</v>
      </c>
      <c r="BT583" s="11" t="s">
        <v>4330</v>
      </c>
      <c r="BU583" s="11" t="s">
        <v>6066</v>
      </c>
      <c r="BV583" s="11" t="s">
        <v>6067</v>
      </c>
      <c r="BW583" s="11" t="s">
        <v>6068</v>
      </c>
      <c r="BX583" s="11" t="s">
        <v>4531</v>
      </c>
      <c r="BY583" s="11">
        <v>0</v>
      </c>
      <c r="BZ583" s="11">
        <v>0</v>
      </c>
      <c r="CA583" s="11">
        <v>0</v>
      </c>
      <c r="CB583" s="11">
        <v>0</v>
      </c>
      <c r="CC583" s="11">
        <v>0</v>
      </c>
      <c r="CD583" s="13">
        <v>0</v>
      </c>
    </row>
    <row r="584" spans="1:82" hidden="1" x14ac:dyDescent="0.25">
      <c r="A584" s="72" t="s">
        <v>2640</v>
      </c>
      <c r="B584" s="11" t="s">
        <v>1395</v>
      </c>
      <c r="C584" s="11" t="s">
        <v>1396</v>
      </c>
      <c r="D584" s="11" t="s">
        <v>2641</v>
      </c>
      <c r="E584" s="11" t="s">
        <v>2642</v>
      </c>
      <c r="F584" s="11" t="s">
        <v>64</v>
      </c>
      <c r="G584" s="11" t="s">
        <v>2642</v>
      </c>
      <c r="H584" s="11" t="s">
        <v>2330</v>
      </c>
      <c r="I584" s="11" t="s">
        <v>1397</v>
      </c>
      <c r="J584" s="11"/>
      <c r="K584" s="11">
        <v>227.31</v>
      </c>
      <c r="L584" s="11" t="s">
        <v>67</v>
      </c>
      <c r="M584" s="11" t="s">
        <v>68</v>
      </c>
      <c r="N584" s="11" t="s">
        <v>69</v>
      </c>
      <c r="O584" s="12">
        <v>41540.488946759258</v>
      </c>
      <c r="P584" s="12">
        <v>45558.488946759258</v>
      </c>
      <c r="Q584" s="11" t="s">
        <v>70</v>
      </c>
      <c r="R584" s="12">
        <v>45558</v>
      </c>
      <c r="S584" s="11" t="s">
        <v>71</v>
      </c>
      <c r="T584" s="11" t="s">
        <v>104</v>
      </c>
      <c r="U584" s="11" t="s">
        <v>73</v>
      </c>
      <c r="V584" s="11" t="s">
        <v>73</v>
      </c>
      <c r="W584" s="11" t="s">
        <v>105</v>
      </c>
      <c r="X584" s="11" t="s">
        <v>106</v>
      </c>
      <c r="Y584" s="11" t="s">
        <v>1947</v>
      </c>
      <c r="Z584" s="11" t="s">
        <v>2643</v>
      </c>
      <c r="AA584" s="11" t="s">
        <v>2644</v>
      </c>
      <c r="AB584" s="12"/>
      <c r="AC584" s="12"/>
      <c r="AD584" s="11"/>
      <c r="AE584" s="11" t="s">
        <v>78</v>
      </c>
      <c r="AF584" s="11" t="s">
        <v>78</v>
      </c>
      <c r="AG584" s="12"/>
      <c r="AH584" s="11" t="s">
        <v>78</v>
      </c>
      <c r="AI584" s="11" t="s">
        <v>78</v>
      </c>
      <c r="AJ584" s="11" t="b">
        <v>0</v>
      </c>
      <c r="AK584" s="11" t="s">
        <v>2645</v>
      </c>
      <c r="AL584" s="11" t="b">
        <v>0</v>
      </c>
      <c r="AM584" s="11" t="b">
        <v>0</v>
      </c>
      <c r="AN584" s="11" t="b">
        <v>0</v>
      </c>
      <c r="AO584" s="11" t="b">
        <v>0</v>
      </c>
      <c r="AP584" s="11" t="b">
        <v>0</v>
      </c>
      <c r="AQ584" s="11" t="s">
        <v>84</v>
      </c>
      <c r="AR584" s="11" t="b">
        <v>0</v>
      </c>
      <c r="AS584" s="11" t="s">
        <v>1700</v>
      </c>
      <c r="AT584" s="11" t="s">
        <v>78</v>
      </c>
      <c r="AU584" s="11" t="s">
        <v>78</v>
      </c>
      <c r="AV584" s="12">
        <v>41550</v>
      </c>
      <c r="AW584" s="11" t="s">
        <v>85</v>
      </c>
      <c r="AX584" s="11" t="s">
        <v>86</v>
      </c>
      <c r="AY584" s="11" t="s">
        <v>87</v>
      </c>
      <c r="AZ584" s="11" t="b">
        <v>0</v>
      </c>
      <c r="BA584" s="11">
        <v>5</v>
      </c>
      <c r="BB584" s="11">
        <v>5</v>
      </c>
      <c r="BC584" s="28">
        <v>2303.2199999999998</v>
      </c>
      <c r="BD584" s="11">
        <v>0</v>
      </c>
      <c r="BE584" s="28"/>
      <c r="BF584" s="54">
        <v>0</v>
      </c>
      <c r="BG584" s="28">
        <v>0</v>
      </c>
      <c r="BH584" s="28">
        <v>227.31</v>
      </c>
      <c r="BI584" s="28">
        <v>220.26</v>
      </c>
      <c r="BJ584" s="28">
        <v>261.20999999999998</v>
      </c>
      <c r="BK584" s="30">
        <f t="shared" si="23"/>
        <v>7.0500000000000114</v>
      </c>
      <c r="BL584" s="62">
        <f t="shared" si="24"/>
        <v>3.1014913554177164E-2</v>
      </c>
      <c r="BM584" s="28">
        <v>55.06</v>
      </c>
      <c r="BN584" s="13">
        <v>0</v>
      </c>
      <c r="BO584" s="11" t="s">
        <v>4668</v>
      </c>
      <c r="BP584" s="11" t="s">
        <v>4669</v>
      </c>
      <c r="BQ584" s="11" t="s">
        <v>4101</v>
      </c>
      <c r="BR584" s="11" t="s">
        <v>504</v>
      </c>
      <c r="BS584" s="11" t="s">
        <v>2293</v>
      </c>
      <c r="BT584" s="11" t="s">
        <v>4110</v>
      </c>
      <c r="BU584" s="11" t="s">
        <v>4670</v>
      </c>
      <c r="BV584" s="11" t="s">
        <v>4671</v>
      </c>
      <c r="BW584" s="11" t="s">
        <v>4672</v>
      </c>
      <c r="BX584" s="11" t="s">
        <v>4138</v>
      </c>
      <c r="BY584" s="11">
        <v>0</v>
      </c>
      <c r="BZ584" s="11">
        <v>0</v>
      </c>
      <c r="CA584" s="11">
        <v>0</v>
      </c>
      <c r="CB584" s="11">
        <v>0</v>
      </c>
      <c r="CC584" s="11">
        <v>0</v>
      </c>
      <c r="CD584" s="13">
        <v>0</v>
      </c>
    </row>
    <row r="585" spans="1:82" hidden="1" x14ac:dyDescent="0.25">
      <c r="A585" s="73" t="s">
        <v>2621</v>
      </c>
      <c r="B585" s="7" t="s">
        <v>1395</v>
      </c>
      <c r="C585" s="7" t="s">
        <v>1396</v>
      </c>
      <c r="D585" s="7" t="s">
        <v>1915</v>
      </c>
      <c r="E585" s="7" t="s">
        <v>1135</v>
      </c>
      <c r="F585" s="7" t="s">
        <v>64</v>
      </c>
      <c r="G585" s="7" t="s">
        <v>1135</v>
      </c>
      <c r="H585" s="7" t="s">
        <v>2330</v>
      </c>
      <c r="I585" s="7" t="s">
        <v>1397</v>
      </c>
      <c r="J585" s="7"/>
      <c r="K585" s="7">
        <v>154.31</v>
      </c>
      <c r="L585" s="7" t="s">
        <v>67</v>
      </c>
      <c r="M585" s="7" t="s">
        <v>68</v>
      </c>
      <c r="N585" s="7" t="s">
        <v>69</v>
      </c>
      <c r="O585" s="8">
        <v>41121.409409722219</v>
      </c>
      <c r="P585" s="8">
        <v>45504.409409722219</v>
      </c>
      <c r="Q585" s="7" t="s">
        <v>70</v>
      </c>
      <c r="R585" s="8">
        <v>45504</v>
      </c>
      <c r="S585" s="7" t="s">
        <v>71</v>
      </c>
      <c r="T585" s="7" t="s">
        <v>104</v>
      </c>
      <c r="U585" s="7" t="s">
        <v>73</v>
      </c>
      <c r="V585" s="7" t="s">
        <v>73</v>
      </c>
      <c r="W585" s="7" t="s">
        <v>433</v>
      </c>
      <c r="X585" s="7" t="s">
        <v>106</v>
      </c>
      <c r="Y585" s="7" t="s">
        <v>1398</v>
      </c>
      <c r="Z585" s="7" t="s">
        <v>1412</v>
      </c>
      <c r="AA585" s="7" t="s">
        <v>2622</v>
      </c>
      <c r="AB585" s="8"/>
      <c r="AC585" s="8"/>
      <c r="AD585" s="7"/>
      <c r="AE585" s="7" t="s">
        <v>78</v>
      </c>
      <c r="AF585" s="7" t="s">
        <v>78</v>
      </c>
      <c r="AG585" s="8"/>
      <c r="AH585" s="7" t="s">
        <v>78</v>
      </c>
      <c r="AI585" s="7" t="s">
        <v>78</v>
      </c>
      <c r="AJ585" s="7" t="b">
        <v>0</v>
      </c>
      <c r="AK585" s="7" t="s">
        <v>2623</v>
      </c>
      <c r="AL585" s="7" t="b">
        <v>0</v>
      </c>
      <c r="AM585" s="7" t="b">
        <v>0</v>
      </c>
      <c r="AN585" s="7" t="b">
        <v>0</v>
      </c>
      <c r="AO585" s="7" t="b">
        <v>0</v>
      </c>
      <c r="AP585" s="7" t="b">
        <v>0</v>
      </c>
      <c r="AQ585" s="7" t="s">
        <v>84</v>
      </c>
      <c r="AR585" s="7" t="b">
        <v>0</v>
      </c>
      <c r="AS585" s="7" t="s">
        <v>1700</v>
      </c>
      <c r="AT585" s="7" t="s">
        <v>78</v>
      </c>
      <c r="AU585" s="7" t="s">
        <v>78</v>
      </c>
      <c r="AV585" s="8">
        <v>41130</v>
      </c>
      <c r="AW585" s="7" t="s">
        <v>85</v>
      </c>
      <c r="AX585" s="7" t="s">
        <v>86</v>
      </c>
      <c r="AY585" s="7" t="s">
        <v>87</v>
      </c>
      <c r="AZ585" s="7" t="b">
        <v>0</v>
      </c>
      <c r="BA585" s="7">
        <v>5</v>
      </c>
      <c r="BB585" s="7">
        <v>3</v>
      </c>
      <c r="BC585" s="33">
        <v>209</v>
      </c>
      <c r="BD585" s="7">
        <v>0</v>
      </c>
      <c r="BE585" s="33"/>
      <c r="BF585" s="55">
        <v>0</v>
      </c>
      <c r="BG585" s="33">
        <v>0</v>
      </c>
      <c r="BH585" s="33">
        <v>154.31</v>
      </c>
      <c r="BI585" s="33">
        <v>154.31</v>
      </c>
      <c r="BJ585" s="33">
        <v>180.08</v>
      </c>
      <c r="BK585" s="30">
        <f t="shared" ref="BK585:BK648" si="25">+BH585-BI585</f>
        <v>0</v>
      </c>
      <c r="BL585" s="62">
        <f t="shared" ref="BL585:BL648" si="26">+(BK585/BH585)</f>
        <v>0</v>
      </c>
      <c r="BM585" s="33">
        <v>38.58</v>
      </c>
      <c r="BN585" s="9">
        <v>0</v>
      </c>
      <c r="BO585" s="11" t="s">
        <v>4493</v>
      </c>
      <c r="BP585" s="11" t="s">
        <v>4494</v>
      </c>
      <c r="BQ585" s="11" t="s">
        <v>4101</v>
      </c>
      <c r="BR585" s="11" t="s">
        <v>504</v>
      </c>
      <c r="BS585" s="11" t="s">
        <v>4187</v>
      </c>
      <c r="BT585" s="11" t="s">
        <v>4495</v>
      </c>
      <c r="BU585" s="11" t="s">
        <v>4496</v>
      </c>
      <c r="BV585" s="11" t="s">
        <v>4497</v>
      </c>
      <c r="BW585" s="11" t="s">
        <v>4498</v>
      </c>
      <c r="BX585" s="11" t="s">
        <v>4138</v>
      </c>
      <c r="BY585" s="11">
        <v>0</v>
      </c>
      <c r="BZ585" s="11">
        <v>0</v>
      </c>
      <c r="CA585" s="11">
        <v>0</v>
      </c>
      <c r="CB585" s="11">
        <v>0</v>
      </c>
      <c r="CC585" s="11">
        <v>0</v>
      </c>
      <c r="CD585" s="13">
        <v>0</v>
      </c>
    </row>
    <row r="586" spans="1:82" hidden="1" x14ac:dyDescent="0.25">
      <c r="A586" s="73" t="s">
        <v>1862</v>
      </c>
      <c r="B586" s="7" t="s">
        <v>1395</v>
      </c>
      <c r="C586" s="7" t="s">
        <v>1396</v>
      </c>
      <c r="D586" s="7" t="s">
        <v>1858</v>
      </c>
      <c r="E586" s="7" t="s">
        <v>1858</v>
      </c>
      <c r="F586" s="7" t="s">
        <v>64</v>
      </c>
      <c r="G586" s="7"/>
      <c r="H586" s="7" t="s">
        <v>281</v>
      </c>
      <c r="I586" s="7" t="s">
        <v>1397</v>
      </c>
      <c r="J586" s="7" t="s">
        <v>1406</v>
      </c>
      <c r="K586" s="7">
        <v>230.35</v>
      </c>
      <c r="L586" s="7" t="s">
        <v>67</v>
      </c>
      <c r="M586" s="7" t="s">
        <v>68</v>
      </c>
      <c r="N586" s="7" t="s">
        <v>69</v>
      </c>
      <c r="O586" s="8">
        <v>44256.663807870369</v>
      </c>
      <c r="P586" s="8">
        <v>45352</v>
      </c>
      <c r="Q586" s="7" t="s">
        <v>70</v>
      </c>
      <c r="R586" s="8">
        <v>45352</v>
      </c>
      <c r="S586" s="7" t="s">
        <v>71</v>
      </c>
      <c r="T586" s="7" t="s">
        <v>104</v>
      </c>
      <c r="U586" s="7" t="s">
        <v>73</v>
      </c>
      <c r="V586" s="7" t="s">
        <v>73</v>
      </c>
      <c r="W586" s="7" t="s">
        <v>105</v>
      </c>
      <c r="X586" s="7" t="s">
        <v>106</v>
      </c>
      <c r="Y586" s="7" t="s">
        <v>1643</v>
      </c>
      <c r="Z586" s="7" t="s">
        <v>1863</v>
      </c>
      <c r="AA586" s="7" t="s">
        <v>1864</v>
      </c>
      <c r="AB586" s="8"/>
      <c r="AC586" s="8"/>
      <c r="AD586" s="7"/>
      <c r="AE586" s="7" t="s">
        <v>78</v>
      </c>
      <c r="AF586" s="7" t="s">
        <v>78</v>
      </c>
      <c r="AG586" s="8"/>
      <c r="AH586" s="7" t="s">
        <v>78</v>
      </c>
      <c r="AI586" s="7" t="s">
        <v>78</v>
      </c>
      <c r="AJ586" s="7" t="b">
        <v>0</v>
      </c>
      <c r="AK586" s="7" t="s">
        <v>1865</v>
      </c>
      <c r="AL586" s="7" t="b">
        <v>0</v>
      </c>
      <c r="AM586" s="7" t="b">
        <v>0</v>
      </c>
      <c r="AN586" s="7" t="b">
        <v>0</v>
      </c>
      <c r="AO586" s="7" t="b">
        <v>0</v>
      </c>
      <c r="AP586" s="7" t="b">
        <v>0</v>
      </c>
      <c r="AQ586" s="7" t="s">
        <v>84</v>
      </c>
      <c r="AR586" s="7" t="b">
        <v>0</v>
      </c>
      <c r="AS586" s="7" t="s">
        <v>317</v>
      </c>
      <c r="AT586" s="7" t="s">
        <v>78</v>
      </c>
      <c r="AU586" s="7" t="s">
        <v>78</v>
      </c>
      <c r="AV586" s="8">
        <v>44223</v>
      </c>
      <c r="AW586" s="7" t="s">
        <v>85</v>
      </c>
      <c r="AX586" s="7" t="s">
        <v>86</v>
      </c>
      <c r="AY586" s="7" t="s">
        <v>87</v>
      </c>
      <c r="AZ586" s="7" t="b">
        <v>0</v>
      </c>
      <c r="BA586" s="7">
        <v>0</v>
      </c>
      <c r="BB586" s="7">
        <v>0</v>
      </c>
      <c r="BC586" s="33"/>
      <c r="BD586" s="7">
        <v>0</v>
      </c>
      <c r="BE586" s="33"/>
      <c r="BF586" s="55">
        <v>0</v>
      </c>
      <c r="BG586" s="33">
        <v>0</v>
      </c>
      <c r="BH586" s="33">
        <v>230.35</v>
      </c>
      <c r="BI586" s="33">
        <v>230.35</v>
      </c>
      <c r="BJ586" s="33">
        <v>264.54000000000002</v>
      </c>
      <c r="BK586" s="30">
        <f t="shared" si="25"/>
        <v>0</v>
      </c>
      <c r="BL586" s="62">
        <f t="shared" si="26"/>
        <v>0</v>
      </c>
      <c r="BM586" s="33">
        <v>63.35</v>
      </c>
      <c r="BN586" s="9">
        <v>0</v>
      </c>
      <c r="BO586" s="11" t="s">
        <v>6377</v>
      </c>
      <c r="BP586" s="11" t="s">
        <v>6378</v>
      </c>
      <c r="BQ586" s="11" t="s">
        <v>4101</v>
      </c>
      <c r="BR586" s="11" t="s">
        <v>504</v>
      </c>
      <c r="BS586" s="11" t="s">
        <v>4187</v>
      </c>
      <c r="BT586" s="11" t="s">
        <v>6379</v>
      </c>
      <c r="BU586" s="11" t="s">
        <v>6380</v>
      </c>
      <c r="BV586" s="11" t="s">
        <v>6381</v>
      </c>
      <c r="BW586" s="11" t="s">
        <v>6383</v>
      </c>
      <c r="BX586" s="11" t="s">
        <v>4138</v>
      </c>
      <c r="BY586" s="11">
        <v>0</v>
      </c>
      <c r="BZ586" s="11">
        <v>0</v>
      </c>
      <c r="CA586" s="11">
        <v>0</v>
      </c>
      <c r="CB586" s="11">
        <v>0</v>
      </c>
      <c r="CC586" s="11">
        <v>0</v>
      </c>
      <c r="CD586" s="13">
        <v>0</v>
      </c>
    </row>
    <row r="587" spans="1:82" hidden="1" x14ac:dyDescent="0.25">
      <c r="A587" s="73" t="s">
        <v>2892</v>
      </c>
      <c r="B587" s="7" t="s">
        <v>259</v>
      </c>
      <c r="C587" s="7" t="s">
        <v>260</v>
      </c>
      <c r="D587" s="7" t="s">
        <v>2893</v>
      </c>
      <c r="E587" s="7" t="s">
        <v>2893</v>
      </c>
      <c r="F587" s="7" t="s">
        <v>64</v>
      </c>
      <c r="G587" s="7" t="s">
        <v>2893</v>
      </c>
      <c r="H587" s="7" t="s">
        <v>532</v>
      </c>
      <c r="I587" s="7" t="s">
        <v>262</v>
      </c>
      <c r="J587" s="7"/>
      <c r="K587" s="7">
        <v>370.4</v>
      </c>
      <c r="L587" s="7" t="s">
        <v>67</v>
      </c>
      <c r="M587" s="7" t="s">
        <v>68</v>
      </c>
      <c r="N587" s="7" t="s">
        <v>69</v>
      </c>
      <c r="O587" s="8">
        <v>42024.573252314818</v>
      </c>
      <c r="P587" s="8">
        <v>45353.573252314818</v>
      </c>
      <c r="Q587" s="7" t="s">
        <v>70</v>
      </c>
      <c r="R587" s="8">
        <v>45353</v>
      </c>
      <c r="S587" s="7" t="s">
        <v>71</v>
      </c>
      <c r="T587" s="7" t="s">
        <v>104</v>
      </c>
      <c r="U587" s="7" t="s">
        <v>73</v>
      </c>
      <c r="V587" s="7" t="s">
        <v>73</v>
      </c>
      <c r="W587" s="7" t="s">
        <v>74</v>
      </c>
      <c r="X587" s="7" t="s">
        <v>264</v>
      </c>
      <c r="Y587" s="7" t="s">
        <v>2099</v>
      </c>
      <c r="Z587" s="7" t="s">
        <v>2894</v>
      </c>
      <c r="AA587" s="7" t="s">
        <v>2895</v>
      </c>
      <c r="AB587" s="8"/>
      <c r="AC587" s="8"/>
      <c r="AD587" s="7"/>
      <c r="AE587" s="7" t="s">
        <v>78</v>
      </c>
      <c r="AF587" s="7" t="s">
        <v>78</v>
      </c>
      <c r="AG587" s="8"/>
      <c r="AH587" s="7" t="s">
        <v>78</v>
      </c>
      <c r="AI587" s="7" t="s">
        <v>78</v>
      </c>
      <c r="AJ587" s="7" t="b">
        <v>0</v>
      </c>
      <c r="AK587" s="7" t="s">
        <v>2896</v>
      </c>
      <c r="AL587" s="7" t="b">
        <v>0</v>
      </c>
      <c r="AM587" s="7" t="b">
        <v>0</v>
      </c>
      <c r="AN587" s="7" t="b">
        <v>0</v>
      </c>
      <c r="AO587" s="7" t="b">
        <v>0</v>
      </c>
      <c r="AP587" s="7" t="b">
        <v>0</v>
      </c>
      <c r="AQ587" s="7" t="s">
        <v>84</v>
      </c>
      <c r="AR587" s="7" t="b">
        <v>0</v>
      </c>
      <c r="AS587" s="7" t="s">
        <v>535</v>
      </c>
      <c r="AT587" s="7" t="s">
        <v>78</v>
      </c>
      <c r="AU587" s="7" t="s">
        <v>78</v>
      </c>
      <c r="AV587" s="8">
        <v>42047</v>
      </c>
      <c r="AW587" s="7" t="s">
        <v>85</v>
      </c>
      <c r="AX587" s="7" t="s">
        <v>86</v>
      </c>
      <c r="AY587" s="7" t="s">
        <v>87</v>
      </c>
      <c r="AZ587" s="7" t="b">
        <v>0</v>
      </c>
      <c r="BA587" s="7">
        <v>0</v>
      </c>
      <c r="BB587" s="7">
        <v>0</v>
      </c>
      <c r="BC587" s="33"/>
      <c r="BD587" s="7">
        <v>0</v>
      </c>
      <c r="BE587" s="33"/>
      <c r="BF587" s="55">
        <v>0</v>
      </c>
      <c r="BG587" s="33">
        <v>0</v>
      </c>
      <c r="BH587" s="33">
        <v>370.4</v>
      </c>
      <c r="BI587" s="33">
        <v>370.4</v>
      </c>
      <c r="BJ587" s="33">
        <v>417.16</v>
      </c>
      <c r="BK587" s="30">
        <f t="shared" si="25"/>
        <v>0</v>
      </c>
      <c r="BL587" s="62">
        <f t="shared" si="26"/>
        <v>0</v>
      </c>
      <c r="BM587" s="33">
        <v>74.08</v>
      </c>
      <c r="BN587" s="9">
        <v>0</v>
      </c>
      <c r="BO587" s="11" t="s">
        <v>5077</v>
      </c>
      <c r="BP587" s="11" t="s">
        <v>5078</v>
      </c>
      <c r="BQ587" s="11" t="s">
        <v>4724</v>
      </c>
      <c r="BR587" s="11" t="s">
        <v>5079</v>
      </c>
      <c r="BS587" s="11" t="s">
        <v>5080</v>
      </c>
      <c r="BT587" s="11" t="s">
        <v>5081</v>
      </c>
      <c r="BU587" s="11" t="s">
        <v>5082</v>
      </c>
      <c r="BV587" s="11" t="s">
        <v>5083</v>
      </c>
      <c r="BW587" s="11" t="s">
        <v>5084</v>
      </c>
      <c r="BX587" s="11" t="s">
        <v>4570</v>
      </c>
      <c r="BY587" s="11">
        <v>0</v>
      </c>
      <c r="BZ587" s="11">
        <v>0</v>
      </c>
      <c r="CA587" s="11">
        <v>0</v>
      </c>
      <c r="CB587" s="11">
        <v>0</v>
      </c>
      <c r="CC587" s="11">
        <v>0</v>
      </c>
      <c r="CD587" s="13">
        <v>0</v>
      </c>
    </row>
    <row r="588" spans="1:82" hidden="1" x14ac:dyDescent="0.25">
      <c r="A588" s="73" t="s">
        <v>2228</v>
      </c>
      <c r="B588" s="7" t="s">
        <v>2229</v>
      </c>
      <c r="C588" s="7" t="s">
        <v>2230</v>
      </c>
      <c r="D588" s="7" t="s">
        <v>2231</v>
      </c>
      <c r="E588" s="7" t="s">
        <v>2231</v>
      </c>
      <c r="F588" s="7" t="s">
        <v>158</v>
      </c>
      <c r="G588" s="7" t="s">
        <v>2231</v>
      </c>
      <c r="H588" s="7" t="s">
        <v>281</v>
      </c>
      <c r="I588" s="7" t="s">
        <v>2232</v>
      </c>
      <c r="J588" s="7" t="s">
        <v>2233</v>
      </c>
      <c r="K588" s="7">
        <v>1324.23</v>
      </c>
      <c r="L588" s="7" t="s">
        <v>67</v>
      </c>
      <c r="M588" s="7" t="s">
        <v>68</v>
      </c>
      <c r="N588" s="7" t="s">
        <v>160</v>
      </c>
      <c r="O588" s="8">
        <v>41834.719872685186</v>
      </c>
      <c r="P588" s="8">
        <v>45487.719872685186</v>
      </c>
      <c r="Q588" s="7" t="s">
        <v>70</v>
      </c>
      <c r="R588" s="8">
        <v>45487</v>
      </c>
      <c r="S588" s="7" t="s">
        <v>71</v>
      </c>
      <c r="T588" s="7" t="s">
        <v>104</v>
      </c>
      <c r="U588" s="7" t="s">
        <v>73</v>
      </c>
      <c r="V588" s="7" t="s">
        <v>73</v>
      </c>
      <c r="W588" s="7" t="s">
        <v>105</v>
      </c>
      <c r="X588" s="7" t="s">
        <v>264</v>
      </c>
      <c r="Y588" s="7" t="s">
        <v>2234</v>
      </c>
      <c r="Z588" s="7" t="s">
        <v>2235</v>
      </c>
      <c r="AA588" s="7" t="s">
        <v>2236</v>
      </c>
      <c r="AB588" s="8"/>
      <c r="AC588" s="8"/>
      <c r="AD588" s="7"/>
      <c r="AE588" s="7" t="s">
        <v>78</v>
      </c>
      <c r="AF588" s="7" t="s">
        <v>78</v>
      </c>
      <c r="AG588" s="8"/>
      <c r="AH588" s="7" t="s">
        <v>78</v>
      </c>
      <c r="AI588" s="7" t="s">
        <v>78</v>
      </c>
      <c r="AJ588" s="7" t="b">
        <v>0</v>
      </c>
      <c r="AK588" s="7" t="s">
        <v>2237</v>
      </c>
      <c r="AL588" s="7" t="b">
        <v>0</v>
      </c>
      <c r="AM588" s="7" t="b">
        <v>0</v>
      </c>
      <c r="AN588" s="7" t="b">
        <v>0</v>
      </c>
      <c r="AO588" s="7" t="b">
        <v>0</v>
      </c>
      <c r="AP588" s="7" t="b">
        <v>0</v>
      </c>
      <c r="AQ588" s="7" t="s">
        <v>84</v>
      </c>
      <c r="AR588" s="7" t="b">
        <v>0</v>
      </c>
      <c r="AS588" s="7" t="s">
        <v>317</v>
      </c>
      <c r="AT588" s="7" t="s">
        <v>734</v>
      </c>
      <c r="AU588" s="7" t="s">
        <v>78</v>
      </c>
      <c r="AV588" s="8">
        <v>41859</v>
      </c>
      <c r="AW588" s="7" t="s">
        <v>85</v>
      </c>
      <c r="AX588" s="7" t="s">
        <v>86</v>
      </c>
      <c r="AY588" s="7" t="s">
        <v>87</v>
      </c>
      <c r="AZ588" s="7" t="b">
        <v>0</v>
      </c>
      <c r="BA588" s="7">
        <v>0</v>
      </c>
      <c r="BB588" s="7">
        <v>0</v>
      </c>
      <c r="BC588" s="33"/>
      <c r="BD588" s="7">
        <v>0</v>
      </c>
      <c r="BE588" s="33"/>
      <c r="BF588" s="55">
        <v>0</v>
      </c>
      <c r="BG588" s="33">
        <v>0</v>
      </c>
      <c r="BH588" s="33">
        <v>1324.23</v>
      </c>
      <c r="BI588" s="33">
        <v>1324.23</v>
      </c>
      <c r="BJ588" s="33">
        <v>1471.26</v>
      </c>
      <c r="BK588" s="30">
        <f t="shared" si="25"/>
        <v>0</v>
      </c>
      <c r="BL588" s="62">
        <f t="shared" si="26"/>
        <v>0</v>
      </c>
      <c r="BM588" s="33">
        <v>231.74</v>
      </c>
      <c r="BN588" s="9">
        <v>0</v>
      </c>
      <c r="BO588" s="7" t="s">
        <v>4921</v>
      </c>
      <c r="BP588" s="7" t="s">
        <v>4922</v>
      </c>
      <c r="BQ588" s="7" t="s">
        <v>4923</v>
      </c>
      <c r="BR588" s="7" t="s">
        <v>4924</v>
      </c>
      <c r="BS588" s="7" t="s">
        <v>4925</v>
      </c>
      <c r="BT588" s="7" t="s">
        <v>4926</v>
      </c>
      <c r="BU588" s="7" t="s">
        <v>78</v>
      </c>
      <c r="BV588" s="7" t="s">
        <v>4927</v>
      </c>
      <c r="BW588" s="7" t="s">
        <v>4928</v>
      </c>
      <c r="BX588" s="7" t="s">
        <v>4123</v>
      </c>
      <c r="BY588" s="7">
        <v>0</v>
      </c>
      <c r="BZ588" s="7">
        <v>0</v>
      </c>
      <c r="CA588" s="7">
        <v>0</v>
      </c>
      <c r="CB588" s="7">
        <v>0</v>
      </c>
      <c r="CC588" s="7">
        <v>0</v>
      </c>
      <c r="CD588" s="9">
        <v>0</v>
      </c>
    </row>
    <row r="589" spans="1:82" hidden="1" x14ac:dyDescent="0.25">
      <c r="A589" s="72" t="s">
        <v>869</v>
      </c>
      <c r="B589" s="11" t="s">
        <v>61</v>
      </c>
      <c r="C589" s="11" t="s">
        <v>62</v>
      </c>
      <c r="D589" s="11" t="s">
        <v>870</v>
      </c>
      <c r="E589" s="11" t="s">
        <v>871</v>
      </c>
      <c r="F589" s="11" t="s">
        <v>64</v>
      </c>
      <c r="G589" s="11" t="s">
        <v>871</v>
      </c>
      <c r="H589" s="11" t="s">
        <v>281</v>
      </c>
      <c r="I589" s="11" t="s">
        <v>66</v>
      </c>
      <c r="J589" s="11" t="s">
        <v>282</v>
      </c>
      <c r="K589" s="11">
        <v>263.88</v>
      </c>
      <c r="L589" s="11" t="s">
        <v>67</v>
      </c>
      <c r="M589" s="11" t="s">
        <v>68</v>
      </c>
      <c r="N589" s="11" t="s">
        <v>69</v>
      </c>
      <c r="O589" s="12">
        <v>44976.745798611111</v>
      </c>
      <c r="P589" s="12">
        <v>45341.315300925926</v>
      </c>
      <c r="Q589" s="11" t="s">
        <v>70</v>
      </c>
      <c r="R589" s="12">
        <v>45341</v>
      </c>
      <c r="S589" s="11" t="s">
        <v>71</v>
      </c>
      <c r="T589" s="11" t="s">
        <v>104</v>
      </c>
      <c r="U589" s="11" t="s">
        <v>73</v>
      </c>
      <c r="V589" s="11" t="s">
        <v>73</v>
      </c>
      <c r="W589" s="11" t="s">
        <v>74</v>
      </c>
      <c r="X589" s="11" t="s">
        <v>75</v>
      </c>
      <c r="Y589" s="11" t="s">
        <v>76</v>
      </c>
      <c r="Z589" s="11" t="s">
        <v>872</v>
      </c>
      <c r="AA589" s="11" t="s">
        <v>78</v>
      </c>
      <c r="AB589" s="12"/>
      <c r="AC589" s="12"/>
      <c r="AD589" s="11"/>
      <c r="AE589" s="11" t="s">
        <v>78</v>
      </c>
      <c r="AF589" s="11" t="s">
        <v>78</v>
      </c>
      <c r="AG589" s="12"/>
      <c r="AH589" s="11" t="s">
        <v>873</v>
      </c>
      <c r="AI589" s="11" t="s">
        <v>78</v>
      </c>
      <c r="AJ589" s="11" t="b">
        <v>0</v>
      </c>
      <c r="AK589" s="11" t="s">
        <v>874</v>
      </c>
      <c r="AL589" s="11" t="b">
        <v>0</v>
      </c>
      <c r="AM589" s="11" t="b">
        <v>0</v>
      </c>
      <c r="AN589" s="11" t="b">
        <v>0</v>
      </c>
      <c r="AO589" s="11" t="b">
        <v>0</v>
      </c>
      <c r="AP589" s="11" t="b">
        <v>0</v>
      </c>
      <c r="AQ589" s="11" t="s">
        <v>84</v>
      </c>
      <c r="AR589" s="11" t="b">
        <v>0</v>
      </c>
      <c r="AS589" s="11" t="s">
        <v>710</v>
      </c>
      <c r="AT589" s="11" t="s">
        <v>78</v>
      </c>
      <c r="AU589" s="11" t="s">
        <v>78</v>
      </c>
      <c r="AV589" s="12">
        <v>44956</v>
      </c>
      <c r="AW589" s="11" t="s">
        <v>85</v>
      </c>
      <c r="AX589" s="11" t="s">
        <v>86</v>
      </c>
      <c r="AY589" s="11" t="s">
        <v>87</v>
      </c>
      <c r="AZ589" s="11" t="b">
        <v>0</v>
      </c>
      <c r="BA589" s="11">
        <v>0</v>
      </c>
      <c r="BB589" s="11">
        <v>0</v>
      </c>
      <c r="BC589" s="28"/>
      <c r="BD589" s="11">
        <v>0</v>
      </c>
      <c r="BE589" s="28"/>
      <c r="BF589" s="54">
        <v>0</v>
      </c>
      <c r="BG589" s="28">
        <v>0</v>
      </c>
      <c r="BH589" s="28">
        <v>263.88</v>
      </c>
      <c r="BI589" s="28">
        <v>263.88</v>
      </c>
      <c r="BJ589" s="28">
        <v>289.87</v>
      </c>
      <c r="BK589" s="30">
        <f t="shared" si="25"/>
        <v>0</v>
      </c>
      <c r="BL589" s="62">
        <f t="shared" si="26"/>
        <v>0</v>
      </c>
      <c r="BM589" s="28">
        <v>63.34</v>
      </c>
      <c r="BN589" s="13">
        <v>0</v>
      </c>
      <c r="BO589" s="7" t="s">
        <v>6815</v>
      </c>
      <c r="BP589" s="7" t="s">
        <v>6816</v>
      </c>
      <c r="BQ589" s="7" t="s">
        <v>4101</v>
      </c>
      <c r="BR589" s="7" t="s">
        <v>504</v>
      </c>
      <c r="BS589" s="7" t="s">
        <v>4203</v>
      </c>
      <c r="BT589" s="7" t="s">
        <v>6817</v>
      </c>
      <c r="BU589" s="7" t="s">
        <v>6818</v>
      </c>
      <c r="BV589" s="7" t="s">
        <v>6819</v>
      </c>
      <c r="BW589" s="7" t="s">
        <v>6820</v>
      </c>
      <c r="BX589" s="7" t="s">
        <v>4106</v>
      </c>
      <c r="BY589" s="7">
        <v>0</v>
      </c>
      <c r="BZ589" s="7">
        <v>0</v>
      </c>
      <c r="CA589" s="7">
        <v>0</v>
      </c>
      <c r="CB589" s="7">
        <v>0</v>
      </c>
      <c r="CC589" s="7">
        <v>0</v>
      </c>
      <c r="CD589" s="9">
        <v>0</v>
      </c>
    </row>
    <row r="590" spans="1:82" hidden="1" x14ac:dyDescent="0.25">
      <c r="A590" s="72" t="s">
        <v>1536</v>
      </c>
      <c r="B590" s="11" t="s">
        <v>1395</v>
      </c>
      <c r="C590" s="11" t="s">
        <v>1396</v>
      </c>
      <c r="D590" s="11" t="s">
        <v>326</v>
      </c>
      <c r="E590" s="11" t="s">
        <v>326</v>
      </c>
      <c r="F590" s="11" t="s">
        <v>64</v>
      </c>
      <c r="G590" s="11" t="s">
        <v>326</v>
      </c>
      <c r="H590" s="11" t="s">
        <v>281</v>
      </c>
      <c r="I590" s="11" t="s">
        <v>1397</v>
      </c>
      <c r="J590" s="11" t="s">
        <v>1406</v>
      </c>
      <c r="K590" s="11">
        <v>221.37</v>
      </c>
      <c r="L590" s="11" t="s">
        <v>67</v>
      </c>
      <c r="M590" s="11" t="s">
        <v>68</v>
      </c>
      <c r="N590" s="11" t="s">
        <v>69</v>
      </c>
      <c r="O590" s="12">
        <v>42019.455740740741</v>
      </c>
      <c r="P590" s="12">
        <v>45306.455740740741</v>
      </c>
      <c r="Q590" s="11" t="s">
        <v>70</v>
      </c>
      <c r="R590" s="12">
        <v>45306</v>
      </c>
      <c r="S590" s="11" t="s">
        <v>71</v>
      </c>
      <c r="T590" s="11" t="s">
        <v>104</v>
      </c>
      <c r="U590" s="11" t="s">
        <v>73</v>
      </c>
      <c r="V590" s="11" t="s">
        <v>73</v>
      </c>
      <c r="W590" s="11" t="s">
        <v>74</v>
      </c>
      <c r="X590" s="11" t="s">
        <v>106</v>
      </c>
      <c r="Y590" s="11" t="s">
        <v>1398</v>
      </c>
      <c r="Z590" s="11" t="s">
        <v>1537</v>
      </c>
      <c r="AA590" s="11" t="s">
        <v>78</v>
      </c>
      <c r="AB590" s="12"/>
      <c r="AC590" s="12"/>
      <c r="AD590" s="11"/>
      <c r="AE590" s="11" t="s">
        <v>78</v>
      </c>
      <c r="AF590" s="11" t="s">
        <v>78</v>
      </c>
      <c r="AG590" s="12"/>
      <c r="AH590" s="11" t="s">
        <v>78</v>
      </c>
      <c r="AI590" s="11" t="s">
        <v>78</v>
      </c>
      <c r="AJ590" s="11" t="b">
        <v>0</v>
      </c>
      <c r="AK590" s="11" t="s">
        <v>1538</v>
      </c>
      <c r="AL590" s="11" t="b">
        <v>0</v>
      </c>
      <c r="AM590" s="11" t="b">
        <v>0</v>
      </c>
      <c r="AN590" s="11" t="b">
        <v>0</v>
      </c>
      <c r="AO590" s="11" t="b">
        <v>0</v>
      </c>
      <c r="AP590" s="11" t="b">
        <v>0</v>
      </c>
      <c r="AQ590" s="11" t="s">
        <v>84</v>
      </c>
      <c r="AR590" s="11" t="b">
        <v>0</v>
      </c>
      <c r="AS590" s="11" t="s">
        <v>317</v>
      </c>
      <c r="AT590" s="11" t="s">
        <v>78</v>
      </c>
      <c r="AU590" s="11" t="s">
        <v>78</v>
      </c>
      <c r="AV590" s="12">
        <v>42053</v>
      </c>
      <c r="AW590" s="11" t="s">
        <v>85</v>
      </c>
      <c r="AX590" s="11" t="s">
        <v>86</v>
      </c>
      <c r="AY590" s="11" t="s">
        <v>87</v>
      </c>
      <c r="AZ590" s="11" t="b">
        <v>0</v>
      </c>
      <c r="BA590" s="11">
        <v>0</v>
      </c>
      <c r="BB590" s="11">
        <v>0</v>
      </c>
      <c r="BC590" s="28"/>
      <c r="BD590" s="11">
        <v>0</v>
      </c>
      <c r="BE590" s="28"/>
      <c r="BF590" s="54">
        <v>0</v>
      </c>
      <c r="BG590" s="28">
        <v>0</v>
      </c>
      <c r="BH590" s="28">
        <v>221.37</v>
      </c>
      <c r="BI590" s="28">
        <v>221.37</v>
      </c>
      <c r="BJ590" s="28">
        <v>251.02</v>
      </c>
      <c r="BK590" s="30">
        <f t="shared" si="25"/>
        <v>0</v>
      </c>
      <c r="BL590" s="62">
        <f t="shared" si="26"/>
        <v>0</v>
      </c>
      <c r="BM590" s="28">
        <v>60.85</v>
      </c>
      <c r="BN590" s="13">
        <v>0</v>
      </c>
      <c r="BO590" s="11" t="s">
        <v>5067</v>
      </c>
      <c r="BP590" s="11" t="s">
        <v>5068</v>
      </c>
      <c r="BQ590" s="11" t="s">
        <v>4101</v>
      </c>
      <c r="BR590" s="11" t="s">
        <v>504</v>
      </c>
      <c r="BS590" s="11" t="s">
        <v>4203</v>
      </c>
      <c r="BT590" s="11" t="s">
        <v>4110</v>
      </c>
      <c r="BU590" s="11" t="s">
        <v>5069</v>
      </c>
      <c r="BV590" s="11" t="s">
        <v>5070</v>
      </c>
      <c r="BW590" s="11" t="s">
        <v>5071</v>
      </c>
      <c r="BX590" s="11" t="s">
        <v>4138</v>
      </c>
      <c r="BY590" s="11">
        <v>0</v>
      </c>
      <c r="BZ590" s="11">
        <v>0</v>
      </c>
      <c r="CA590" s="11">
        <v>0</v>
      </c>
      <c r="CB590" s="11">
        <v>0</v>
      </c>
      <c r="CC590" s="11">
        <v>0</v>
      </c>
      <c r="CD590" s="13">
        <v>0</v>
      </c>
    </row>
    <row r="591" spans="1:82" hidden="1" x14ac:dyDescent="0.25">
      <c r="A591" s="72" t="s">
        <v>325</v>
      </c>
      <c r="B591" s="11" t="s">
        <v>61</v>
      </c>
      <c r="C591" s="11" t="s">
        <v>62</v>
      </c>
      <c r="D591" s="11" t="s">
        <v>326</v>
      </c>
      <c r="E591" s="11" t="s">
        <v>326</v>
      </c>
      <c r="F591" s="11" t="s">
        <v>64</v>
      </c>
      <c r="G591" s="11" t="s">
        <v>326</v>
      </c>
      <c r="H591" s="11" t="s">
        <v>281</v>
      </c>
      <c r="I591" s="11" t="s">
        <v>66</v>
      </c>
      <c r="J591" s="11" t="s">
        <v>282</v>
      </c>
      <c r="K591" s="11">
        <v>978.41</v>
      </c>
      <c r="L591" s="11" t="s">
        <v>67</v>
      </c>
      <c r="M591" s="11" t="s">
        <v>68</v>
      </c>
      <c r="N591" s="11" t="s">
        <v>69</v>
      </c>
      <c r="O591" s="12">
        <v>42019.510983796295</v>
      </c>
      <c r="P591" s="12">
        <v>45306.510983796295</v>
      </c>
      <c r="Q591" s="11" t="s">
        <v>70</v>
      </c>
      <c r="R591" s="12">
        <v>45306</v>
      </c>
      <c r="S591" s="11" t="s">
        <v>71</v>
      </c>
      <c r="T591" s="11" t="s">
        <v>104</v>
      </c>
      <c r="U591" s="11" t="s">
        <v>73</v>
      </c>
      <c r="V591" s="11" t="s">
        <v>73</v>
      </c>
      <c r="W591" s="11" t="s">
        <v>74</v>
      </c>
      <c r="X591" s="11" t="s">
        <v>75</v>
      </c>
      <c r="Y591" s="11" t="s">
        <v>122</v>
      </c>
      <c r="Z591" s="11" t="s">
        <v>327</v>
      </c>
      <c r="AA591" s="11" t="s">
        <v>78</v>
      </c>
      <c r="AB591" s="12"/>
      <c r="AC591" s="12"/>
      <c r="AD591" s="11"/>
      <c r="AE591" s="11" t="s">
        <v>78</v>
      </c>
      <c r="AF591" s="11" t="s">
        <v>78</v>
      </c>
      <c r="AG591" s="12"/>
      <c r="AH591" s="11" t="s">
        <v>78</v>
      </c>
      <c r="AI591" s="11" t="s">
        <v>78</v>
      </c>
      <c r="AJ591" s="11" t="b">
        <v>0</v>
      </c>
      <c r="AK591" s="11" t="s">
        <v>328</v>
      </c>
      <c r="AL591" s="11" t="b">
        <v>0</v>
      </c>
      <c r="AM591" s="11" t="b">
        <v>0</v>
      </c>
      <c r="AN591" s="11" t="b">
        <v>0</v>
      </c>
      <c r="AO591" s="11" t="b">
        <v>0</v>
      </c>
      <c r="AP591" s="11" t="b">
        <v>0</v>
      </c>
      <c r="AQ591" s="11" t="s">
        <v>84</v>
      </c>
      <c r="AR591" s="11" t="b">
        <v>0</v>
      </c>
      <c r="AS591" s="11" t="s">
        <v>317</v>
      </c>
      <c r="AT591" s="11" t="s">
        <v>78</v>
      </c>
      <c r="AU591" s="11" t="s">
        <v>78</v>
      </c>
      <c r="AV591" s="12">
        <v>42053</v>
      </c>
      <c r="AW591" s="11" t="s">
        <v>85</v>
      </c>
      <c r="AX591" s="11" t="s">
        <v>86</v>
      </c>
      <c r="AY591" s="11" t="s">
        <v>87</v>
      </c>
      <c r="AZ591" s="11" t="b">
        <v>0</v>
      </c>
      <c r="BA591" s="11">
        <v>0</v>
      </c>
      <c r="BB591" s="11">
        <v>0</v>
      </c>
      <c r="BC591" s="28"/>
      <c r="BD591" s="11">
        <v>0</v>
      </c>
      <c r="BE591" s="28"/>
      <c r="BF591" s="54">
        <v>0</v>
      </c>
      <c r="BG591" s="28">
        <v>0</v>
      </c>
      <c r="BH591" s="28">
        <v>978.41</v>
      </c>
      <c r="BI591" s="28">
        <v>978.41</v>
      </c>
      <c r="BJ591" s="28">
        <v>1063.78</v>
      </c>
      <c r="BK591" s="30">
        <f t="shared" si="25"/>
        <v>0</v>
      </c>
      <c r="BL591" s="62">
        <f t="shared" si="26"/>
        <v>0</v>
      </c>
      <c r="BM591" s="28">
        <v>141.77000000000001</v>
      </c>
      <c r="BN591" s="13">
        <v>0</v>
      </c>
      <c r="BO591" s="7" t="s">
        <v>5067</v>
      </c>
      <c r="BP591" s="7" t="s">
        <v>5068</v>
      </c>
      <c r="BQ591" s="7" t="s">
        <v>4101</v>
      </c>
      <c r="BR591" s="7" t="s">
        <v>504</v>
      </c>
      <c r="BS591" s="7" t="s">
        <v>4203</v>
      </c>
      <c r="BT591" s="7" t="s">
        <v>4110</v>
      </c>
      <c r="BU591" s="7" t="s">
        <v>5069</v>
      </c>
      <c r="BV591" s="7" t="s">
        <v>5070</v>
      </c>
      <c r="BW591" s="7" t="s">
        <v>5071</v>
      </c>
      <c r="BX591" s="7" t="s">
        <v>4138</v>
      </c>
      <c r="BY591" s="7">
        <v>0</v>
      </c>
      <c r="BZ591" s="7">
        <v>0</v>
      </c>
      <c r="CA591" s="7">
        <v>0</v>
      </c>
      <c r="CB591" s="7">
        <v>0</v>
      </c>
      <c r="CC591" s="7">
        <v>0</v>
      </c>
      <c r="CD591" s="9">
        <v>0</v>
      </c>
    </row>
    <row r="592" spans="1:82" hidden="1" x14ac:dyDescent="0.25">
      <c r="A592" s="72" t="s">
        <v>442</v>
      </c>
      <c r="B592" s="11" t="s">
        <v>61</v>
      </c>
      <c r="C592" s="11" t="s">
        <v>62</v>
      </c>
      <c r="D592" s="11" t="s">
        <v>443</v>
      </c>
      <c r="E592" s="11" t="s">
        <v>443</v>
      </c>
      <c r="F592" s="11" t="s">
        <v>64</v>
      </c>
      <c r="G592" s="11" t="s">
        <v>443</v>
      </c>
      <c r="H592" s="11" t="s">
        <v>281</v>
      </c>
      <c r="I592" s="11" t="s">
        <v>66</v>
      </c>
      <c r="J592" s="11" t="s">
        <v>320</v>
      </c>
      <c r="K592" s="11">
        <v>532.5</v>
      </c>
      <c r="L592" s="11" t="s">
        <v>67</v>
      </c>
      <c r="M592" s="11" t="s">
        <v>68</v>
      </c>
      <c r="N592" s="11" t="s">
        <v>69</v>
      </c>
      <c r="O592" s="12">
        <v>43245.599178240744</v>
      </c>
      <c r="P592" s="12">
        <v>45437.599178240744</v>
      </c>
      <c r="Q592" s="11" t="s">
        <v>70</v>
      </c>
      <c r="R592" s="12">
        <v>45437</v>
      </c>
      <c r="S592" s="11" t="s">
        <v>71</v>
      </c>
      <c r="T592" s="11" t="s">
        <v>104</v>
      </c>
      <c r="U592" s="11" t="s">
        <v>73</v>
      </c>
      <c r="V592" s="11" t="s">
        <v>73</v>
      </c>
      <c r="W592" s="11" t="s">
        <v>74</v>
      </c>
      <c r="X592" s="11" t="s">
        <v>75</v>
      </c>
      <c r="Y592" s="11" t="s">
        <v>122</v>
      </c>
      <c r="Z592" s="11" t="s">
        <v>444</v>
      </c>
      <c r="AA592" s="11" t="s">
        <v>78</v>
      </c>
      <c r="AB592" s="12"/>
      <c r="AC592" s="12"/>
      <c r="AD592" s="11"/>
      <c r="AE592" s="11" t="s">
        <v>78</v>
      </c>
      <c r="AF592" s="11" t="s">
        <v>78</v>
      </c>
      <c r="AG592" s="12"/>
      <c r="AH592" s="11" t="s">
        <v>78</v>
      </c>
      <c r="AI592" s="11" t="s">
        <v>78</v>
      </c>
      <c r="AJ592" s="11" t="b">
        <v>0</v>
      </c>
      <c r="AK592" s="11" t="s">
        <v>445</v>
      </c>
      <c r="AL592" s="11" t="b">
        <v>0</v>
      </c>
      <c r="AM592" s="11" t="b">
        <v>0</v>
      </c>
      <c r="AN592" s="11" t="b">
        <v>0</v>
      </c>
      <c r="AO592" s="11" t="b">
        <v>0</v>
      </c>
      <c r="AP592" s="11" t="b">
        <v>0</v>
      </c>
      <c r="AQ592" s="11" t="s">
        <v>84</v>
      </c>
      <c r="AR592" s="11" t="b">
        <v>0</v>
      </c>
      <c r="AS592" s="11" t="s">
        <v>317</v>
      </c>
      <c r="AT592" s="11" t="s">
        <v>78</v>
      </c>
      <c r="AU592" s="11" t="s">
        <v>78</v>
      </c>
      <c r="AV592" s="12">
        <v>43255</v>
      </c>
      <c r="AW592" s="11" t="s">
        <v>85</v>
      </c>
      <c r="AX592" s="11" t="s">
        <v>86</v>
      </c>
      <c r="AY592" s="11" t="s">
        <v>87</v>
      </c>
      <c r="AZ592" s="11" t="b">
        <v>0</v>
      </c>
      <c r="BA592" s="11">
        <v>0</v>
      </c>
      <c r="BB592" s="11">
        <v>0</v>
      </c>
      <c r="BC592" s="28"/>
      <c r="BD592" s="11">
        <v>0</v>
      </c>
      <c r="BE592" s="28"/>
      <c r="BF592" s="54">
        <v>0</v>
      </c>
      <c r="BG592" s="28">
        <v>0</v>
      </c>
      <c r="BH592" s="28">
        <v>532.5</v>
      </c>
      <c r="BI592" s="28">
        <v>532.5</v>
      </c>
      <c r="BJ592" s="28">
        <v>583.17999999999995</v>
      </c>
      <c r="BK592" s="30">
        <f t="shared" si="25"/>
        <v>0</v>
      </c>
      <c r="BL592" s="62">
        <f t="shared" si="26"/>
        <v>0</v>
      </c>
      <c r="BM592" s="28">
        <v>77.16</v>
      </c>
      <c r="BN592" s="13">
        <v>0</v>
      </c>
      <c r="BO592" s="7" t="s">
        <v>5739</v>
      </c>
      <c r="BP592" s="7" t="s">
        <v>5740</v>
      </c>
      <c r="BQ592" s="7" t="s">
        <v>5514</v>
      </c>
      <c r="BR592" s="7" t="s">
        <v>5741</v>
      </c>
      <c r="BS592" s="7" t="s">
        <v>5742</v>
      </c>
      <c r="BT592" s="7" t="s">
        <v>5743</v>
      </c>
      <c r="BU592" s="7" t="s">
        <v>78</v>
      </c>
      <c r="BV592" s="7" t="s">
        <v>5744</v>
      </c>
      <c r="BW592" s="7" t="s">
        <v>5745</v>
      </c>
      <c r="BX592" s="7" t="s">
        <v>5746</v>
      </c>
      <c r="BY592" s="7">
        <v>0</v>
      </c>
      <c r="BZ592" s="7">
        <v>0</v>
      </c>
      <c r="CA592" s="7">
        <v>0</v>
      </c>
      <c r="CB592" s="7">
        <v>0</v>
      </c>
      <c r="CC592" s="7">
        <v>0</v>
      </c>
      <c r="CD592" s="9">
        <v>0</v>
      </c>
    </row>
    <row r="593" spans="1:82" hidden="1" x14ac:dyDescent="0.25">
      <c r="A593" s="72" t="s">
        <v>3169</v>
      </c>
      <c r="B593" s="11" t="s">
        <v>2255</v>
      </c>
      <c r="C593" s="11" t="s">
        <v>2256</v>
      </c>
      <c r="D593" s="11" t="s">
        <v>2141</v>
      </c>
      <c r="E593" s="11" t="s">
        <v>1956</v>
      </c>
      <c r="F593" s="11" t="s">
        <v>168</v>
      </c>
      <c r="G593" s="11" t="s">
        <v>1956</v>
      </c>
      <c r="H593" s="11" t="s">
        <v>336</v>
      </c>
      <c r="I593" s="11" t="s">
        <v>2258</v>
      </c>
      <c r="J593" s="11"/>
      <c r="K593" s="11">
        <v>146.54</v>
      </c>
      <c r="L593" s="11" t="s">
        <v>67</v>
      </c>
      <c r="M593" s="11" t="s">
        <v>68</v>
      </c>
      <c r="N593" s="11" t="s">
        <v>160</v>
      </c>
      <c r="O593" s="12">
        <v>43500.346747685187</v>
      </c>
      <c r="P593" s="12">
        <v>45326.346747685187</v>
      </c>
      <c r="Q593" s="11" t="s">
        <v>70</v>
      </c>
      <c r="R593" s="12">
        <v>45326</v>
      </c>
      <c r="S593" s="11" t="s">
        <v>71</v>
      </c>
      <c r="T593" s="11" t="s">
        <v>104</v>
      </c>
      <c r="U593" s="11" t="s">
        <v>73</v>
      </c>
      <c r="V593" s="11" t="s">
        <v>73</v>
      </c>
      <c r="W593" s="11" t="s">
        <v>74</v>
      </c>
      <c r="X593" s="11" t="s">
        <v>106</v>
      </c>
      <c r="Y593" s="11" t="s">
        <v>2260</v>
      </c>
      <c r="Z593" s="11" t="s">
        <v>3170</v>
      </c>
      <c r="AA593" s="11" t="s">
        <v>78</v>
      </c>
      <c r="AB593" s="61">
        <v>44938</v>
      </c>
      <c r="AC593" s="61">
        <v>44961</v>
      </c>
      <c r="AD593" s="11" t="s">
        <v>1470</v>
      </c>
      <c r="AE593" s="11" t="s">
        <v>80</v>
      </c>
      <c r="AF593" s="11" t="s">
        <v>3171</v>
      </c>
      <c r="AG593" s="12">
        <v>44938</v>
      </c>
      <c r="AH593" s="11" t="s">
        <v>78</v>
      </c>
      <c r="AI593" s="11" t="s">
        <v>78</v>
      </c>
      <c r="AJ593" s="11" t="b">
        <v>0</v>
      </c>
      <c r="AK593" s="11" t="s">
        <v>3172</v>
      </c>
      <c r="AL593" s="11" t="b">
        <v>0</v>
      </c>
      <c r="AM593" s="11" t="b">
        <v>0</v>
      </c>
      <c r="AN593" s="11" t="b">
        <v>0</v>
      </c>
      <c r="AO593" s="11" t="b">
        <v>0</v>
      </c>
      <c r="AP593" s="11" t="b">
        <v>0</v>
      </c>
      <c r="AQ593" s="11" t="s">
        <v>84</v>
      </c>
      <c r="AR593" s="11" t="b">
        <v>0</v>
      </c>
      <c r="AS593" s="11" t="s">
        <v>670</v>
      </c>
      <c r="AT593" s="11" t="s">
        <v>78</v>
      </c>
      <c r="AU593" s="11" t="s">
        <v>78</v>
      </c>
      <c r="AV593" s="12">
        <v>43509</v>
      </c>
      <c r="AW593" s="11" t="s">
        <v>85</v>
      </c>
      <c r="AX593" s="11" t="s">
        <v>86</v>
      </c>
      <c r="AY593" s="11" t="s">
        <v>87</v>
      </c>
      <c r="AZ593" s="11" t="b">
        <v>0</v>
      </c>
      <c r="BA593" s="11">
        <v>0</v>
      </c>
      <c r="BB593" s="11">
        <v>0</v>
      </c>
      <c r="BC593" s="28"/>
      <c r="BD593" s="11">
        <v>0</v>
      </c>
      <c r="BE593" s="28"/>
      <c r="BF593" s="54">
        <v>0</v>
      </c>
      <c r="BG593" s="28">
        <v>0</v>
      </c>
      <c r="BH593" s="28">
        <v>146.54</v>
      </c>
      <c r="BI593" s="28">
        <v>146.54</v>
      </c>
      <c r="BJ593" s="28">
        <v>158.80000000000001</v>
      </c>
      <c r="BK593" s="30">
        <f t="shared" si="25"/>
        <v>0</v>
      </c>
      <c r="BL593" s="62">
        <f t="shared" si="26"/>
        <v>0</v>
      </c>
      <c r="BM593" s="28">
        <v>36.64</v>
      </c>
      <c r="BN593" s="13">
        <v>0</v>
      </c>
      <c r="BO593" s="11" t="s">
        <v>5934</v>
      </c>
      <c r="BP593" s="11" t="s">
        <v>5935</v>
      </c>
      <c r="BQ593" s="11" t="s">
        <v>4101</v>
      </c>
      <c r="BR593" s="11" t="s">
        <v>504</v>
      </c>
      <c r="BS593" s="11" t="s">
        <v>4907</v>
      </c>
      <c r="BT593" s="11" t="s">
        <v>5936</v>
      </c>
      <c r="BU593" s="11" t="s">
        <v>5937</v>
      </c>
      <c r="BV593" s="11" t="s">
        <v>5938</v>
      </c>
      <c r="BW593" s="11" t="s">
        <v>5939</v>
      </c>
      <c r="BX593" s="11" t="s">
        <v>4106</v>
      </c>
      <c r="BY593" s="11">
        <v>0</v>
      </c>
      <c r="BZ593" s="11">
        <v>0</v>
      </c>
      <c r="CA593" s="11">
        <v>0</v>
      </c>
      <c r="CB593" s="11">
        <v>0</v>
      </c>
      <c r="CC593" s="11">
        <v>0</v>
      </c>
      <c r="CD593" s="13">
        <v>0</v>
      </c>
    </row>
    <row r="594" spans="1:82" hidden="1" x14ac:dyDescent="0.25">
      <c r="A594" s="73" t="s">
        <v>2140</v>
      </c>
      <c r="B594" s="7" t="s">
        <v>259</v>
      </c>
      <c r="C594" s="7" t="s">
        <v>260</v>
      </c>
      <c r="D594" s="7" t="s">
        <v>2141</v>
      </c>
      <c r="E594" s="7" t="s">
        <v>1956</v>
      </c>
      <c r="F594" s="7" t="s">
        <v>168</v>
      </c>
      <c r="G594" s="7" t="s">
        <v>1956</v>
      </c>
      <c r="H594" s="7" t="s">
        <v>281</v>
      </c>
      <c r="I594" s="7" t="s">
        <v>262</v>
      </c>
      <c r="J594" s="7" t="s">
        <v>2091</v>
      </c>
      <c r="K594" s="7">
        <v>370.91</v>
      </c>
      <c r="L594" s="7" t="s">
        <v>67</v>
      </c>
      <c r="M594" s="7" t="s">
        <v>68</v>
      </c>
      <c r="N594" s="7" t="s">
        <v>160</v>
      </c>
      <c r="O594" s="8">
        <v>45033</v>
      </c>
      <c r="P594" s="8">
        <v>45295.524583333332</v>
      </c>
      <c r="Q594" s="7" t="s">
        <v>70</v>
      </c>
      <c r="R594" s="8">
        <v>45295</v>
      </c>
      <c r="S594" s="7" t="s">
        <v>71</v>
      </c>
      <c r="T594" s="7" t="s">
        <v>104</v>
      </c>
      <c r="U594" s="7" t="s">
        <v>73</v>
      </c>
      <c r="V594" s="7" t="s">
        <v>73</v>
      </c>
      <c r="W594" s="7" t="s">
        <v>151</v>
      </c>
      <c r="X594" s="7" t="s">
        <v>264</v>
      </c>
      <c r="Y594" s="7" t="s">
        <v>2135</v>
      </c>
      <c r="Z594" s="7" t="s">
        <v>2142</v>
      </c>
      <c r="AA594" s="7" t="s">
        <v>2143</v>
      </c>
      <c r="AB594" s="8"/>
      <c r="AC594" s="8"/>
      <c r="AD594" s="7"/>
      <c r="AE594" s="7" t="s">
        <v>78</v>
      </c>
      <c r="AF594" s="7" t="s">
        <v>78</v>
      </c>
      <c r="AG594" s="8"/>
      <c r="AH594" s="7" t="s">
        <v>2144</v>
      </c>
      <c r="AI594" s="7" t="s">
        <v>78</v>
      </c>
      <c r="AJ594" s="7" t="b">
        <v>0</v>
      </c>
      <c r="AK594" s="7" t="s">
        <v>2145</v>
      </c>
      <c r="AL594" s="7" t="b">
        <v>0</v>
      </c>
      <c r="AM594" s="7" t="b">
        <v>0</v>
      </c>
      <c r="AN594" s="7" t="b">
        <v>0</v>
      </c>
      <c r="AO594" s="7" t="b">
        <v>0</v>
      </c>
      <c r="AP594" s="7" t="b">
        <v>0</v>
      </c>
      <c r="AQ594" s="7" t="s">
        <v>84</v>
      </c>
      <c r="AR594" s="7" t="b">
        <v>0</v>
      </c>
      <c r="AS594" s="7" t="s">
        <v>317</v>
      </c>
      <c r="AT594" s="7" t="s">
        <v>78</v>
      </c>
      <c r="AU594" s="7" t="s">
        <v>78</v>
      </c>
      <c r="AV594" s="8">
        <v>45042</v>
      </c>
      <c r="AW594" s="7" t="s">
        <v>85</v>
      </c>
      <c r="AX594" s="7" t="s">
        <v>86</v>
      </c>
      <c r="AY594" s="7" t="s">
        <v>87</v>
      </c>
      <c r="AZ594" s="7" t="b">
        <v>0</v>
      </c>
      <c r="BA594" s="7">
        <v>0</v>
      </c>
      <c r="BB594" s="7">
        <v>0</v>
      </c>
      <c r="BC594" s="33"/>
      <c r="BD594" s="7">
        <v>0</v>
      </c>
      <c r="BE594" s="33"/>
      <c r="BF594" s="55">
        <v>0</v>
      </c>
      <c r="BG594" s="33">
        <v>0</v>
      </c>
      <c r="BH594" s="33">
        <v>370.91</v>
      </c>
      <c r="BI594" s="33">
        <v>370.91</v>
      </c>
      <c r="BJ594" s="33">
        <v>473.89</v>
      </c>
      <c r="BK594" s="30">
        <f t="shared" si="25"/>
        <v>0</v>
      </c>
      <c r="BL594" s="62">
        <f t="shared" si="26"/>
        <v>0</v>
      </c>
      <c r="BM594" s="33">
        <v>103.85</v>
      </c>
      <c r="BN594" s="9">
        <v>0</v>
      </c>
      <c r="BO594" s="11" t="s">
        <v>5934</v>
      </c>
      <c r="BP594" s="11" t="s">
        <v>5935</v>
      </c>
      <c r="BQ594" s="11" t="s">
        <v>4101</v>
      </c>
      <c r="BR594" s="11" t="s">
        <v>504</v>
      </c>
      <c r="BS594" s="11" t="s">
        <v>4907</v>
      </c>
      <c r="BT594" s="11" t="s">
        <v>5936</v>
      </c>
      <c r="BU594" s="11" t="s">
        <v>5937</v>
      </c>
      <c r="BV594" s="11" t="s">
        <v>5938</v>
      </c>
      <c r="BW594" s="11" t="s">
        <v>5939</v>
      </c>
      <c r="BX594" s="11" t="s">
        <v>4106</v>
      </c>
      <c r="BY594" s="11">
        <v>0</v>
      </c>
      <c r="BZ594" s="11">
        <v>0</v>
      </c>
      <c r="CA594" s="11">
        <v>0</v>
      </c>
      <c r="CB594" s="11">
        <v>0</v>
      </c>
      <c r="CC594" s="11">
        <v>0</v>
      </c>
      <c r="CD594" s="13">
        <v>0</v>
      </c>
    </row>
    <row r="595" spans="1:82" hidden="1" x14ac:dyDescent="0.25">
      <c r="A595" s="73" t="s">
        <v>3546</v>
      </c>
      <c r="B595" s="7" t="s">
        <v>2147</v>
      </c>
      <c r="C595" s="7" t="s">
        <v>2148</v>
      </c>
      <c r="D595" s="7" t="s">
        <v>2141</v>
      </c>
      <c r="E595" s="7" t="s">
        <v>1956</v>
      </c>
      <c r="F595" s="7" t="s">
        <v>168</v>
      </c>
      <c r="G595" s="7" t="s">
        <v>1956</v>
      </c>
      <c r="H595" s="7" t="s">
        <v>281</v>
      </c>
      <c r="I595" s="7" t="s">
        <v>2150</v>
      </c>
      <c r="J595" s="7" t="s">
        <v>2148</v>
      </c>
      <c r="K595" s="7">
        <v>478.89</v>
      </c>
      <c r="L595" s="7" t="s">
        <v>67</v>
      </c>
      <c r="M595" s="7" t="s">
        <v>68</v>
      </c>
      <c r="N595" s="7" t="s">
        <v>160</v>
      </c>
      <c r="O595" s="8">
        <v>45129.539224537039</v>
      </c>
      <c r="P595" s="8">
        <v>45495.487962962965</v>
      </c>
      <c r="Q595" s="7" t="s">
        <v>70</v>
      </c>
      <c r="R595" s="8">
        <v>45495</v>
      </c>
      <c r="S595" s="7" t="s">
        <v>71</v>
      </c>
      <c r="T595" s="7" t="s">
        <v>104</v>
      </c>
      <c r="U595" s="7" t="s">
        <v>73</v>
      </c>
      <c r="V595" s="7" t="s">
        <v>73</v>
      </c>
      <c r="W595" s="7" t="s">
        <v>151</v>
      </c>
      <c r="X595" s="7" t="s">
        <v>264</v>
      </c>
      <c r="Y595" s="7" t="s">
        <v>2183</v>
      </c>
      <c r="Z595" s="7" t="s">
        <v>2184</v>
      </c>
      <c r="AA595" s="7" t="s">
        <v>78</v>
      </c>
      <c r="AB595" s="8"/>
      <c r="AC595" s="8"/>
      <c r="AD595" s="7"/>
      <c r="AE595" s="7" t="s">
        <v>78</v>
      </c>
      <c r="AF595" s="7" t="s">
        <v>78</v>
      </c>
      <c r="AG595" s="8"/>
      <c r="AH595" s="7" t="s">
        <v>2182</v>
      </c>
      <c r="AI595" s="7" t="s">
        <v>78</v>
      </c>
      <c r="AJ595" s="7" t="b">
        <v>0</v>
      </c>
      <c r="AK595" s="7" t="s">
        <v>4050</v>
      </c>
      <c r="AL595" s="7" t="b">
        <v>1</v>
      </c>
      <c r="AM595" s="7" t="b">
        <v>0</v>
      </c>
      <c r="AN595" s="7" t="b">
        <v>0</v>
      </c>
      <c r="AO595" s="7" t="b">
        <v>0</v>
      </c>
      <c r="AP595" s="7" t="b">
        <v>0</v>
      </c>
      <c r="AQ595" s="7" t="s">
        <v>84</v>
      </c>
      <c r="AR595" s="7" t="b">
        <v>0</v>
      </c>
      <c r="AS595" s="7" t="s">
        <v>734</v>
      </c>
      <c r="AT595" s="7" t="s">
        <v>78</v>
      </c>
      <c r="AU595" s="7" t="s">
        <v>78</v>
      </c>
      <c r="AV595" s="8">
        <v>45135</v>
      </c>
      <c r="AW595" s="7" t="s">
        <v>85</v>
      </c>
      <c r="AX595" s="7" t="s">
        <v>86</v>
      </c>
      <c r="AY595" s="7" t="s">
        <v>87</v>
      </c>
      <c r="AZ595" s="7" t="b">
        <v>0</v>
      </c>
      <c r="BA595" s="7">
        <v>0</v>
      </c>
      <c r="BB595" s="7">
        <v>0</v>
      </c>
      <c r="BC595" s="33"/>
      <c r="BD595" s="7">
        <v>0</v>
      </c>
      <c r="BE595" s="33"/>
      <c r="BF595" s="55">
        <v>0</v>
      </c>
      <c r="BG595" s="33">
        <v>0</v>
      </c>
      <c r="BH595" s="33">
        <v>478.89</v>
      </c>
      <c r="BI595" s="33">
        <v>478.89</v>
      </c>
      <c r="BJ595" s="33">
        <v>517.91999999999996</v>
      </c>
      <c r="BK595" s="30">
        <f t="shared" si="25"/>
        <v>0</v>
      </c>
      <c r="BL595" s="62">
        <f t="shared" si="26"/>
        <v>0</v>
      </c>
      <c r="BM595" s="33">
        <v>95.78</v>
      </c>
      <c r="BN595" s="9">
        <v>0</v>
      </c>
      <c r="BO595" s="11" t="s">
        <v>5934</v>
      </c>
      <c r="BP595" s="11" t="s">
        <v>5935</v>
      </c>
      <c r="BQ595" s="11" t="s">
        <v>4101</v>
      </c>
      <c r="BR595" s="11" t="s">
        <v>504</v>
      </c>
      <c r="BS595" s="11" t="s">
        <v>4907</v>
      </c>
      <c r="BT595" s="11" t="s">
        <v>5936</v>
      </c>
      <c r="BU595" s="11" t="s">
        <v>5937</v>
      </c>
      <c r="BV595" s="11" t="s">
        <v>5938</v>
      </c>
      <c r="BW595" s="11" t="s">
        <v>5939</v>
      </c>
      <c r="BX595" s="11" t="s">
        <v>4106</v>
      </c>
      <c r="BY595" s="11">
        <v>0</v>
      </c>
      <c r="BZ595" s="11">
        <v>0</v>
      </c>
      <c r="CA595" s="11">
        <v>0</v>
      </c>
      <c r="CB595" s="11">
        <v>0</v>
      </c>
      <c r="CC595" s="11">
        <v>0</v>
      </c>
      <c r="CD595" s="13">
        <v>0</v>
      </c>
    </row>
    <row r="596" spans="1:82" hidden="1" x14ac:dyDescent="0.25">
      <c r="A596" s="72" t="s">
        <v>3777</v>
      </c>
      <c r="B596" s="11" t="s">
        <v>2239</v>
      </c>
      <c r="C596" s="11" t="s">
        <v>2240</v>
      </c>
      <c r="D596" s="11" t="s">
        <v>2141</v>
      </c>
      <c r="E596" s="11" t="s">
        <v>1956</v>
      </c>
      <c r="F596" s="11" t="s">
        <v>168</v>
      </c>
      <c r="G596" s="11" t="s">
        <v>1956</v>
      </c>
      <c r="H596" s="11" t="s">
        <v>281</v>
      </c>
      <c r="I596" s="11" t="s">
        <v>272</v>
      </c>
      <c r="J596" s="11" t="s">
        <v>2250</v>
      </c>
      <c r="K596" s="11">
        <v>137.91</v>
      </c>
      <c r="L596" s="11" t="s">
        <v>67</v>
      </c>
      <c r="M596" s="11" t="s">
        <v>68</v>
      </c>
      <c r="N596" s="11" t="s">
        <v>160</v>
      </c>
      <c r="O596" s="12">
        <v>45167.55673611111</v>
      </c>
      <c r="P596" s="12">
        <v>45533.55673611111</v>
      </c>
      <c r="Q596" s="11" t="s">
        <v>70</v>
      </c>
      <c r="R596" s="12">
        <v>45533</v>
      </c>
      <c r="S596" s="11" t="s">
        <v>71</v>
      </c>
      <c r="T596" s="11" t="s">
        <v>104</v>
      </c>
      <c r="U596" s="11" t="s">
        <v>73</v>
      </c>
      <c r="V596" s="11" t="s">
        <v>73</v>
      </c>
      <c r="W596" s="11" t="s">
        <v>74</v>
      </c>
      <c r="X596" s="11" t="s">
        <v>274</v>
      </c>
      <c r="Y596" s="11" t="s">
        <v>3778</v>
      </c>
      <c r="Z596" s="11" t="s">
        <v>3779</v>
      </c>
      <c r="AA596" s="11" t="s">
        <v>78</v>
      </c>
      <c r="AB596" s="12"/>
      <c r="AC596" s="12"/>
      <c r="AD596" s="11"/>
      <c r="AE596" s="11" t="s">
        <v>78</v>
      </c>
      <c r="AF596" s="11" t="s">
        <v>78</v>
      </c>
      <c r="AG596" s="12"/>
      <c r="AH596" s="11" t="s">
        <v>78</v>
      </c>
      <c r="AI596" s="11" t="s">
        <v>78</v>
      </c>
      <c r="AJ596" s="11" t="b">
        <v>0</v>
      </c>
      <c r="AK596" s="11" t="s">
        <v>4052</v>
      </c>
      <c r="AL596" s="11" t="b">
        <v>1</v>
      </c>
      <c r="AM596" s="11" t="b">
        <v>0</v>
      </c>
      <c r="AN596" s="11" t="b">
        <v>0</v>
      </c>
      <c r="AO596" s="11" t="b">
        <v>0</v>
      </c>
      <c r="AP596" s="11" t="b">
        <v>0</v>
      </c>
      <c r="AQ596" s="11" t="s">
        <v>84</v>
      </c>
      <c r="AR596" s="11" t="b">
        <v>0</v>
      </c>
      <c r="AS596" s="11" t="s">
        <v>710</v>
      </c>
      <c r="AT596" s="11" t="s">
        <v>78</v>
      </c>
      <c r="AU596" s="11" t="s">
        <v>78</v>
      </c>
      <c r="AV596" s="12">
        <v>45173</v>
      </c>
      <c r="AW596" s="11" t="s">
        <v>85</v>
      </c>
      <c r="AX596" s="11" t="s">
        <v>86</v>
      </c>
      <c r="AY596" s="11" t="s">
        <v>87</v>
      </c>
      <c r="AZ596" s="11" t="b">
        <v>0</v>
      </c>
      <c r="BA596" s="11">
        <v>0</v>
      </c>
      <c r="BB596" s="11">
        <v>0</v>
      </c>
      <c r="BC596" s="28"/>
      <c r="BD596" s="11">
        <v>0</v>
      </c>
      <c r="BE596" s="28"/>
      <c r="BF596" s="54">
        <v>0</v>
      </c>
      <c r="BG596" s="28">
        <v>0</v>
      </c>
      <c r="BH596" s="28">
        <v>137.91</v>
      </c>
      <c r="BI596" s="28">
        <v>137.91</v>
      </c>
      <c r="BJ596" s="28">
        <v>138.32</v>
      </c>
      <c r="BK596" s="30">
        <f t="shared" si="25"/>
        <v>0</v>
      </c>
      <c r="BL596" s="62">
        <f t="shared" si="26"/>
        <v>0</v>
      </c>
      <c r="BM596" s="28">
        <v>27.58</v>
      </c>
      <c r="BN596" s="13">
        <v>0</v>
      </c>
      <c r="BO596" s="11" t="s">
        <v>5934</v>
      </c>
      <c r="BP596" s="11" t="s">
        <v>5935</v>
      </c>
      <c r="BQ596" s="11" t="s">
        <v>4101</v>
      </c>
      <c r="BR596" s="11" t="s">
        <v>504</v>
      </c>
      <c r="BS596" s="11" t="s">
        <v>4907</v>
      </c>
      <c r="BT596" s="11" t="s">
        <v>5936</v>
      </c>
      <c r="BU596" s="11" t="s">
        <v>5937</v>
      </c>
      <c r="BV596" s="11" t="s">
        <v>5938</v>
      </c>
      <c r="BW596" s="11" t="s">
        <v>5939</v>
      </c>
      <c r="BX596" s="11" t="s">
        <v>4106</v>
      </c>
      <c r="BY596" s="11">
        <v>0</v>
      </c>
      <c r="BZ596" s="11">
        <v>0</v>
      </c>
      <c r="CA596" s="11">
        <v>0</v>
      </c>
      <c r="CB596" s="11">
        <v>0</v>
      </c>
      <c r="CC596" s="11">
        <v>0</v>
      </c>
      <c r="CD596" s="13">
        <v>0</v>
      </c>
    </row>
    <row r="597" spans="1:82" hidden="1" x14ac:dyDescent="0.25">
      <c r="A597" s="72" t="s">
        <v>3637</v>
      </c>
      <c r="B597" s="11" t="s">
        <v>3638</v>
      </c>
      <c r="C597" s="11" t="s">
        <v>3639</v>
      </c>
      <c r="D597" s="11" t="s">
        <v>3640</v>
      </c>
      <c r="E597" s="11" t="s">
        <v>1141</v>
      </c>
      <c r="F597" s="11" t="s">
        <v>168</v>
      </c>
      <c r="G597" s="11" t="s">
        <v>1141</v>
      </c>
      <c r="H597" s="11" t="s">
        <v>281</v>
      </c>
      <c r="I597" s="11" t="s">
        <v>3641</v>
      </c>
      <c r="J597" s="11" t="s">
        <v>3642</v>
      </c>
      <c r="K597" s="11">
        <v>1273.8900000000001</v>
      </c>
      <c r="L597" s="11" t="s">
        <v>67</v>
      </c>
      <c r="M597" s="11" t="s">
        <v>3402</v>
      </c>
      <c r="N597" s="11" t="s">
        <v>3418</v>
      </c>
      <c r="O597" s="12">
        <v>43594.421539351853</v>
      </c>
      <c r="P597" s="12">
        <v>45421.421539351853</v>
      </c>
      <c r="Q597" s="11" t="s">
        <v>70</v>
      </c>
      <c r="R597" s="12">
        <v>45421</v>
      </c>
      <c r="S597" s="11" t="s">
        <v>91</v>
      </c>
      <c r="T597" s="11" t="s">
        <v>104</v>
      </c>
      <c r="U597" s="11" t="s">
        <v>3387</v>
      </c>
      <c r="V597" s="11" t="s">
        <v>3387</v>
      </c>
      <c r="W597" s="11" t="s">
        <v>74</v>
      </c>
      <c r="X597" s="11" t="s">
        <v>115</v>
      </c>
      <c r="Y597" s="11" t="s">
        <v>3643</v>
      </c>
      <c r="Z597" s="11" t="s">
        <v>3644</v>
      </c>
      <c r="AA597" s="11" t="s">
        <v>3645</v>
      </c>
      <c r="AB597" s="11"/>
      <c r="AC597" s="12"/>
      <c r="AD597" s="11" t="s">
        <v>3646</v>
      </c>
      <c r="AE597" s="11" t="s">
        <v>80</v>
      </c>
      <c r="AF597" s="11" t="s">
        <v>3647</v>
      </c>
      <c r="AG597" s="12">
        <v>45117</v>
      </c>
      <c r="AH597" s="11" t="s">
        <v>78</v>
      </c>
      <c r="AI597" s="11" t="s">
        <v>78</v>
      </c>
      <c r="AJ597" s="11" t="b">
        <v>0</v>
      </c>
      <c r="AK597" s="11" t="s">
        <v>4030</v>
      </c>
      <c r="AL597" s="11" t="b">
        <v>0</v>
      </c>
      <c r="AM597" s="11" t="b">
        <v>0</v>
      </c>
      <c r="AN597" s="11" t="b">
        <v>0</v>
      </c>
      <c r="AO597" s="11" t="b">
        <v>0</v>
      </c>
      <c r="AP597" s="11" t="b">
        <v>0</v>
      </c>
      <c r="AQ597" s="11" t="s">
        <v>96</v>
      </c>
      <c r="AR597" s="11" t="b">
        <v>0</v>
      </c>
      <c r="AS597" s="11" t="s">
        <v>317</v>
      </c>
      <c r="AT597" s="11" t="s">
        <v>78</v>
      </c>
      <c r="AU597" s="11" t="s">
        <v>78</v>
      </c>
      <c r="AV597" s="12">
        <v>43615</v>
      </c>
      <c r="AW597" s="11" t="s">
        <v>85</v>
      </c>
      <c r="AX597" s="11" t="s">
        <v>86</v>
      </c>
      <c r="AY597" s="11" t="s">
        <v>87</v>
      </c>
      <c r="AZ597" s="11" t="b">
        <v>0</v>
      </c>
      <c r="BA597" s="11">
        <v>0</v>
      </c>
      <c r="BB597" s="11">
        <v>0</v>
      </c>
      <c r="BC597" s="28"/>
      <c r="BD597" s="11">
        <v>0</v>
      </c>
      <c r="BE597" s="28"/>
      <c r="BF597" s="54">
        <v>0</v>
      </c>
      <c r="BG597" s="28">
        <v>0</v>
      </c>
      <c r="BH597" s="28">
        <v>1273.8900000000001</v>
      </c>
      <c r="BI597" s="28">
        <v>1273.8900000000001</v>
      </c>
      <c r="BJ597" s="28">
        <v>1275.8</v>
      </c>
      <c r="BK597" s="30">
        <f t="shared" si="25"/>
        <v>0</v>
      </c>
      <c r="BL597" s="62">
        <f t="shared" si="26"/>
        <v>0</v>
      </c>
      <c r="BM597" s="28">
        <v>63.69</v>
      </c>
      <c r="BN597" s="13">
        <v>0</v>
      </c>
      <c r="BO597" s="11" t="s">
        <v>6012</v>
      </c>
      <c r="BP597" s="11" t="s">
        <v>6013</v>
      </c>
      <c r="BQ597" s="11" t="s">
        <v>4707</v>
      </c>
      <c r="BR597" s="11" t="s">
        <v>5231</v>
      </c>
      <c r="BS597" s="11" t="s">
        <v>5232</v>
      </c>
      <c r="BT597" s="11" t="s">
        <v>5233</v>
      </c>
      <c r="BU597" s="11" t="s">
        <v>5234</v>
      </c>
      <c r="BV597" s="11" t="s">
        <v>5235</v>
      </c>
      <c r="BW597" s="11" t="s">
        <v>6014</v>
      </c>
      <c r="BX597" s="11" t="s">
        <v>6015</v>
      </c>
      <c r="BY597" s="11">
        <v>0</v>
      </c>
      <c r="BZ597" s="11">
        <v>0</v>
      </c>
      <c r="CA597" s="11">
        <v>0</v>
      </c>
      <c r="CB597" s="11">
        <v>0</v>
      </c>
      <c r="CC597" s="11">
        <v>0</v>
      </c>
      <c r="CD597" s="13">
        <v>0</v>
      </c>
    </row>
    <row r="598" spans="1:82" hidden="1" x14ac:dyDescent="0.25">
      <c r="A598" s="72" t="s">
        <v>1497</v>
      </c>
      <c r="B598" s="11" t="s">
        <v>1395</v>
      </c>
      <c r="C598" s="11" t="s">
        <v>1396</v>
      </c>
      <c r="D598" s="11" t="s">
        <v>1498</v>
      </c>
      <c r="E598" s="11" t="s">
        <v>1498</v>
      </c>
      <c r="F598" s="11" t="s">
        <v>64</v>
      </c>
      <c r="G598" s="11" t="s">
        <v>1498</v>
      </c>
      <c r="H598" s="11" t="s">
        <v>281</v>
      </c>
      <c r="I598" s="11" t="s">
        <v>1397</v>
      </c>
      <c r="J598" s="11" t="s">
        <v>1406</v>
      </c>
      <c r="K598" s="11">
        <v>620.13</v>
      </c>
      <c r="L598" s="11" t="s">
        <v>67</v>
      </c>
      <c r="M598" s="11" t="s">
        <v>68</v>
      </c>
      <c r="N598" s="11" t="s">
        <v>69</v>
      </c>
      <c r="O598" s="12">
        <v>41929.48233796296</v>
      </c>
      <c r="P598" s="12">
        <v>45582.48233796296</v>
      </c>
      <c r="Q598" s="11" t="s">
        <v>70</v>
      </c>
      <c r="R598" s="12">
        <v>45582</v>
      </c>
      <c r="S598" s="11" t="s">
        <v>71</v>
      </c>
      <c r="T598" s="11" t="s">
        <v>104</v>
      </c>
      <c r="U598" s="11" t="s">
        <v>73</v>
      </c>
      <c r="V598" s="11" t="s">
        <v>73</v>
      </c>
      <c r="W598" s="11" t="s">
        <v>74</v>
      </c>
      <c r="X598" s="11" t="s">
        <v>106</v>
      </c>
      <c r="Y598" s="11" t="s">
        <v>1421</v>
      </c>
      <c r="Z598" s="11" t="s">
        <v>1499</v>
      </c>
      <c r="AA598" s="11" t="s">
        <v>78</v>
      </c>
      <c r="AB598" s="12"/>
      <c r="AC598" s="12"/>
      <c r="AD598" s="11"/>
      <c r="AE598" s="11" t="s">
        <v>78</v>
      </c>
      <c r="AF598" s="11" t="s">
        <v>78</v>
      </c>
      <c r="AG598" s="12"/>
      <c r="AH598" s="11" t="s">
        <v>1500</v>
      </c>
      <c r="AI598" s="11" t="s">
        <v>78</v>
      </c>
      <c r="AJ598" s="11" t="b">
        <v>0</v>
      </c>
      <c r="AK598" s="11" t="s">
        <v>1501</v>
      </c>
      <c r="AL598" s="11" t="b">
        <v>0</v>
      </c>
      <c r="AM598" s="11" t="b">
        <v>0</v>
      </c>
      <c r="AN598" s="11" t="b">
        <v>0</v>
      </c>
      <c r="AO598" s="11" t="b">
        <v>0</v>
      </c>
      <c r="AP598" s="11" t="b">
        <v>0</v>
      </c>
      <c r="AQ598" s="11" t="s">
        <v>84</v>
      </c>
      <c r="AR598" s="11" t="b">
        <v>0</v>
      </c>
      <c r="AS598" s="11" t="s">
        <v>317</v>
      </c>
      <c r="AT598" s="11" t="s">
        <v>78</v>
      </c>
      <c r="AU598" s="11" t="s">
        <v>78</v>
      </c>
      <c r="AV598" s="12">
        <v>41911</v>
      </c>
      <c r="AW598" s="11" t="s">
        <v>85</v>
      </c>
      <c r="AX598" s="11" t="s">
        <v>86</v>
      </c>
      <c r="AY598" s="11" t="s">
        <v>87</v>
      </c>
      <c r="AZ598" s="11" t="b">
        <v>0</v>
      </c>
      <c r="BA598" s="11">
        <v>1</v>
      </c>
      <c r="BB598" s="11">
        <v>0</v>
      </c>
      <c r="BC598" s="28">
        <v>0</v>
      </c>
      <c r="BD598" s="11">
        <v>0</v>
      </c>
      <c r="BE598" s="28"/>
      <c r="BF598" s="54">
        <v>0</v>
      </c>
      <c r="BG598" s="28">
        <v>0</v>
      </c>
      <c r="BH598" s="28">
        <v>620.13</v>
      </c>
      <c r="BI598" s="28">
        <v>620.13</v>
      </c>
      <c r="BJ598" s="28">
        <v>718.65</v>
      </c>
      <c r="BK598" s="30">
        <f t="shared" si="25"/>
        <v>0</v>
      </c>
      <c r="BL598" s="62">
        <f t="shared" si="26"/>
        <v>0</v>
      </c>
      <c r="BM598" s="28">
        <v>170.53</v>
      </c>
      <c r="BN598" s="13">
        <v>0</v>
      </c>
      <c r="BO598" s="11" t="s">
        <v>4954</v>
      </c>
      <c r="BP598" s="11" t="s">
        <v>4955</v>
      </c>
      <c r="BQ598" s="11" t="s">
        <v>4101</v>
      </c>
      <c r="BR598" s="11" t="s">
        <v>504</v>
      </c>
      <c r="BS598" s="11" t="s">
        <v>4177</v>
      </c>
      <c r="BT598" s="11" t="s">
        <v>4956</v>
      </c>
      <c r="BU598" s="11" t="s">
        <v>78</v>
      </c>
      <c r="BV598" s="11" t="s">
        <v>4957</v>
      </c>
      <c r="BW598" s="11" t="s">
        <v>4958</v>
      </c>
      <c r="BX598" s="11" t="s">
        <v>4106</v>
      </c>
      <c r="BY598" s="11">
        <v>0</v>
      </c>
      <c r="BZ598" s="11">
        <v>0</v>
      </c>
      <c r="CA598" s="11">
        <v>0</v>
      </c>
      <c r="CB598" s="11">
        <v>0</v>
      </c>
      <c r="CC598" s="11">
        <v>0</v>
      </c>
      <c r="CD598" s="13">
        <v>0</v>
      </c>
    </row>
    <row r="599" spans="1:82" hidden="1" x14ac:dyDescent="0.25">
      <c r="A599" s="72" t="s">
        <v>389</v>
      </c>
      <c r="B599" s="11" t="s">
        <v>61</v>
      </c>
      <c r="C599" s="11" t="s">
        <v>62</v>
      </c>
      <c r="D599" s="11" t="s">
        <v>390</v>
      </c>
      <c r="E599" s="11" t="s">
        <v>390</v>
      </c>
      <c r="F599" s="11" t="s">
        <v>64</v>
      </c>
      <c r="G599" s="11" t="s">
        <v>391</v>
      </c>
      <c r="H599" s="11" t="s">
        <v>296</v>
      </c>
      <c r="I599" s="11" t="s">
        <v>66</v>
      </c>
      <c r="J599" s="11" t="s">
        <v>347</v>
      </c>
      <c r="K599" s="11">
        <v>257.23</v>
      </c>
      <c r="L599" s="11" t="s">
        <v>67</v>
      </c>
      <c r="M599" s="11" t="s">
        <v>68</v>
      </c>
      <c r="N599" s="11" t="s">
        <v>69</v>
      </c>
      <c r="O599" s="12">
        <v>42908.390185185184</v>
      </c>
      <c r="P599" s="12">
        <v>45465.390185185184</v>
      </c>
      <c r="Q599" s="11" t="s">
        <v>70</v>
      </c>
      <c r="R599" s="12">
        <v>45465</v>
      </c>
      <c r="S599" s="11" t="s">
        <v>71</v>
      </c>
      <c r="T599" s="11" t="s">
        <v>104</v>
      </c>
      <c r="U599" s="11" t="s">
        <v>73</v>
      </c>
      <c r="V599" s="11" t="s">
        <v>73</v>
      </c>
      <c r="W599" s="11" t="s">
        <v>74</v>
      </c>
      <c r="X599" s="11" t="s">
        <v>75</v>
      </c>
      <c r="Y599" s="11" t="s">
        <v>76</v>
      </c>
      <c r="Z599" s="11" t="s">
        <v>392</v>
      </c>
      <c r="AA599" s="11" t="s">
        <v>78</v>
      </c>
      <c r="AB599" s="12"/>
      <c r="AC599" s="12"/>
      <c r="AD599" s="11"/>
      <c r="AE599" s="11" t="s">
        <v>78</v>
      </c>
      <c r="AF599" s="11" t="s">
        <v>78</v>
      </c>
      <c r="AG599" s="12"/>
      <c r="AH599" s="11" t="s">
        <v>78</v>
      </c>
      <c r="AI599" s="11" t="s">
        <v>78</v>
      </c>
      <c r="AJ599" s="11" t="b">
        <v>0</v>
      </c>
      <c r="AK599" s="11" t="s">
        <v>393</v>
      </c>
      <c r="AL599" s="11" t="b">
        <v>0</v>
      </c>
      <c r="AM599" s="11" t="b">
        <v>0</v>
      </c>
      <c r="AN599" s="11" t="b">
        <v>0</v>
      </c>
      <c r="AO599" s="11" t="b">
        <v>0</v>
      </c>
      <c r="AP599" s="11" t="b">
        <v>0</v>
      </c>
      <c r="AQ599" s="11" t="s">
        <v>84</v>
      </c>
      <c r="AR599" s="11" t="b">
        <v>0</v>
      </c>
      <c r="AS599" s="11" t="s">
        <v>78</v>
      </c>
      <c r="AT599" s="11" t="s">
        <v>78</v>
      </c>
      <c r="AU599" s="11" t="s">
        <v>78</v>
      </c>
      <c r="AV599" s="12">
        <v>42894</v>
      </c>
      <c r="AW599" s="11" t="s">
        <v>85</v>
      </c>
      <c r="AX599" s="11" t="s">
        <v>86</v>
      </c>
      <c r="AY599" s="11" t="s">
        <v>87</v>
      </c>
      <c r="AZ599" s="11" t="b">
        <v>0</v>
      </c>
      <c r="BA599" s="11">
        <v>0</v>
      </c>
      <c r="BB599" s="11">
        <v>0</v>
      </c>
      <c r="BC599" s="28"/>
      <c r="BD599" s="11">
        <v>0</v>
      </c>
      <c r="BE599" s="28"/>
      <c r="BF599" s="54">
        <v>0</v>
      </c>
      <c r="BG599" s="28">
        <v>0</v>
      </c>
      <c r="BH599" s="28">
        <v>257.23</v>
      </c>
      <c r="BI599" s="28">
        <v>257.23</v>
      </c>
      <c r="BJ599" s="28">
        <v>282.87</v>
      </c>
      <c r="BK599" s="30">
        <f t="shared" si="25"/>
        <v>0</v>
      </c>
      <c r="BL599" s="62">
        <f t="shared" si="26"/>
        <v>0</v>
      </c>
      <c r="BM599" s="28">
        <v>30.87</v>
      </c>
      <c r="BN599" s="13">
        <v>0</v>
      </c>
      <c r="BO599" s="7" t="s">
        <v>5537</v>
      </c>
      <c r="BP599" s="7" t="s">
        <v>5538</v>
      </c>
      <c r="BQ599" s="7" t="s">
        <v>4101</v>
      </c>
      <c r="BR599" s="7" t="s">
        <v>504</v>
      </c>
      <c r="BS599" s="7" t="s">
        <v>4109</v>
      </c>
      <c r="BT599" s="7" t="s">
        <v>5539</v>
      </c>
      <c r="BU599" s="7" t="s">
        <v>5540</v>
      </c>
      <c r="BV599" s="7" t="s">
        <v>4909</v>
      </c>
      <c r="BW599" s="7" t="s">
        <v>5541</v>
      </c>
      <c r="BX599" s="7" t="s">
        <v>4138</v>
      </c>
      <c r="BY599" s="7">
        <v>0</v>
      </c>
      <c r="BZ599" s="7">
        <v>0</v>
      </c>
      <c r="CA599" s="7">
        <v>0</v>
      </c>
      <c r="CB599" s="7">
        <v>0</v>
      </c>
      <c r="CC599" s="7">
        <v>0</v>
      </c>
      <c r="CD599" s="9">
        <v>0</v>
      </c>
    </row>
    <row r="600" spans="1:82" hidden="1" x14ac:dyDescent="0.25">
      <c r="A600" s="72" t="s">
        <v>2504</v>
      </c>
      <c r="B600" s="11" t="s">
        <v>234</v>
      </c>
      <c r="C600" s="11" t="s">
        <v>235</v>
      </c>
      <c r="D600" s="11" t="s">
        <v>2505</v>
      </c>
      <c r="E600" s="11" t="s">
        <v>2505</v>
      </c>
      <c r="F600" s="11" t="s">
        <v>64</v>
      </c>
      <c r="G600" s="11" t="s">
        <v>286</v>
      </c>
      <c r="H600" s="11" t="s">
        <v>2330</v>
      </c>
      <c r="I600" s="11" t="s">
        <v>237</v>
      </c>
      <c r="J600" s="11" t="s">
        <v>2485</v>
      </c>
      <c r="K600" s="11">
        <v>162.61000000000001</v>
      </c>
      <c r="L600" s="11" t="s">
        <v>67</v>
      </c>
      <c r="M600" s="11" t="s">
        <v>68</v>
      </c>
      <c r="N600" s="11" t="s">
        <v>69</v>
      </c>
      <c r="O600" s="12">
        <v>44532.453611111108</v>
      </c>
      <c r="P600" s="12">
        <v>45262.453611111108</v>
      </c>
      <c r="Q600" s="11" t="s">
        <v>70</v>
      </c>
      <c r="R600" s="12">
        <v>45262</v>
      </c>
      <c r="S600" s="11" t="s">
        <v>71</v>
      </c>
      <c r="T600" s="11" t="s">
        <v>104</v>
      </c>
      <c r="U600" s="11" t="s">
        <v>73</v>
      </c>
      <c r="V600" s="11" t="s">
        <v>73</v>
      </c>
      <c r="W600" s="11" t="s">
        <v>105</v>
      </c>
      <c r="X600" s="11" t="s">
        <v>75</v>
      </c>
      <c r="Y600" s="11" t="s">
        <v>239</v>
      </c>
      <c r="Z600" s="11" t="s">
        <v>2506</v>
      </c>
      <c r="AA600" s="11" t="s">
        <v>78</v>
      </c>
      <c r="AB600" s="61">
        <v>44935</v>
      </c>
      <c r="AC600" s="61">
        <v>44897</v>
      </c>
      <c r="AD600" s="11" t="s">
        <v>1470</v>
      </c>
      <c r="AE600" s="11" t="s">
        <v>80</v>
      </c>
      <c r="AF600" s="11" t="s">
        <v>2507</v>
      </c>
      <c r="AG600" s="12">
        <v>44935</v>
      </c>
      <c r="AH600" s="11" t="s">
        <v>78</v>
      </c>
      <c r="AI600" s="11" t="s">
        <v>78</v>
      </c>
      <c r="AJ600" s="11" t="b">
        <v>0</v>
      </c>
      <c r="AK600" s="11" t="s">
        <v>2508</v>
      </c>
      <c r="AL600" s="11" t="b">
        <v>0</v>
      </c>
      <c r="AM600" s="11" t="b">
        <v>0</v>
      </c>
      <c r="AN600" s="11" t="b">
        <v>0</v>
      </c>
      <c r="AO600" s="11" t="b">
        <v>0</v>
      </c>
      <c r="AP600" s="11" t="b">
        <v>0</v>
      </c>
      <c r="AQ600" s="11" t="s">
        <v>84</v>
      </c>
      <c r="AR600" s="11" t="b">
        <v>0</v>
      </c>
      <c r="AS600" s="11" t="s">
        <v>1700</v>
      </c>
      <c r="AT600" s="11" t="s">
        <v>78</v>
      </c>
      <c r="AU600" s="11" t="s">
        <v>78</v>
      </c>
      <c r="AV600" s="12">
        <v>44533</v>
      </c>
      <c r="AW600" s="11" t="s">
        <v>85</v>
      </c>
      <c r="AX600" s="11" t="s">
        <v>86</v>
      </c>
      <c r="AY600" s="11" t="s">
        <v>87</v>
      </c>
      <c r="AZ600" s="11" t="b">
        <v>0</v>
      </c>
      <c r="BA600" s="11">
        <v>0</v>
      </c>
      <c r="BB600" s="11">
        <v>0</v>
      </c>
      <c r="BC600" s="28"/>
      <c r="BD600" s="11">
        <v>0</v>
      </c>
      <c r="BE600" s="28"/>
      <c r="BF600" s="54">
        <v>0</v>
      </c>
      <c r="BG600" s="28">
        <v>0</v>
      </c>
      <c r="BH600" s="28">
        <v>162.61000000000001</v>
      </c>
      <c r="BI600" s="28">
        <v>162.61000000000001</v>
      </c>
      <c r="BJ600" s="28">
        <v>178.28</v>
      </c>
      <c r="BK600" s="30">
        <f t="shared" si="25"/>
        <v>0</v>
      </c>
      <c r="BL600" s="62">
        <f t="shared" si="26"/>
        <v>0</v>
      </c>
      <c r="BM600" s="28">
        <v>16.260000000000002</v>
      </c>
      <c r="BN600" s="13">
        <v>0</v>
      </c>
      <c r="BO600" s="7" t="s">
        <v>6524</v>
      </c>
      <c r="BP600" s="7" t="s">
        <v>6525</v>
      </c>
      <c r="BQ600" s="7" t="s">
        <v>4101</v>
      </c>
      <c r="BR600" s="7" t="s">
        <v>504</v>
      </c>
      <c r="BS600" s="7" t="s">
        <v>4133</v>
      </c>
      <c r="BT600" s="7" t="s">
        <v>6526</v>
      </c>
      <c r="BU600" s="7" t="s">
        <v>78</v>
      </c>
      <c r="BV600" s="7" t="s">
        <v>6527</v>
      </c>
      <c r="BW600" s="7" t="s">
        <v>6528</v>
      </c>
      <c r="BX600" s="7" t="s">
        <v>4138</v>
      </c>
      <c r="BY600" s="7">
        <v>0</v>
      </c>
      <c r="BZ600" s="7">
        <v>0</v>
      </c>
      <c r="CA600" s="7">
        <v>0</v>
      </c>
      <c r="CB600" s="7">
        <v>0</v>
      </c>
      <c r="CC600" s="7">
        <v>0</v>
      </c>
      <c r="CD600" s="9">
        <v>0</v>
      </c>
    </row>
    <row r="601" spans="1:82" hidden="1" x14ac:dyDescent="0.25">
      <c r="A601" s="73" t="s">
        <v>789</v>
      </c>
      <c r="B601" s="7" t="s">
        <v>61</v>
      </c>
      <c r="C601" s="7" t="s">
        <v>62</v>
      </c>
      <c r="D601" s="7" t="s">
        <v>790</v>
      </c>
      <c r="E601" s="7" t="s">
        <v>790</v>
      </c>
      <c r="F601" s="7" t="s">
        <v>64</v>
      </c>
      <c r="G601" s="7" t="s">
        <v>790</v>
      </c>
      <c r="H601" s="7" t="s">
        <v>281</v>
      </c>
      <c r="I601" s="7" t="s">
        <v>66</v>
      </c>
      <c r="J601" s="7" t="s">
        <v>282</v>
      </c>
      <c r="K601" s="7">
        <v>229.96</v>
      </c>
      <c r="L601" s="7" t="s">
        <v>67</v>
      </c>
      <c r="M601" s="7" t="s">
        <v>68</v>
      </c>
      <c r="N601" s="7" t="s">
        <v>69</v>
      </c>
      <c r="O601" s="8">
        <v>44924.518287037034</v>
      </c>
      <c r="P601" s="8">
        <v>45289.512083333335</v>
      </c>
      <c r="Q601" s="7" t="s">
        <v>70</v>
      </c>
      <c r="R601" s="8">
        <v>45289</v>
      </c>
      <c r="S601" s="7" t="s">
        <v>71</v>
      </c>
      <c r="T601" s="7" t="s">
        <v>104</v>
      </c>
      <c r="U601" s="7" t="s">
        <v>73</v>
      </c>
      <c r="V601" s="7" t="s">
        <v>73</v>
      </c>
      <c r="W601" s="7" t="s">
        <v>74</v>
      </c>
      <c r="X601" s="7" t="s">
        <v>75</v>
      </c>
      <c r="Y601" s="7" t="s">
        <v>76</v>
      </c>
      <c r="Z601" s="7" t="s">
        <v>791</v>
      </c>
      <c r="AA601" s="7" t="s">
        <v>78</v>
      </c>
      <c r="AB601" s="8"/>
      <c r="AC601" s="8"/>
      <c r="AD601" s="7"/>
      <c r="AE601" s="7" t="s">
        <v>78</v>
      </c>
      <c r="AF601" s="7" t="s">
        <v>78</v>
      </c>
      <c r="AG601" s="8"/>
      <c r="AH601" s="7" t="s">
        <v>792</v>
      </c>
      <c r="AI601" s="7" t="s">
        <v>78</v>
      </c>
      <c r="AJ601" s="7" t="b">
        <v>0</v>
      </c>
      <c r="AK601" s="7" t="s">
        <v>793</v>
      </c>
      <c r="AL601" s="7" t="b">
        <v>0</v>
      </c>
      <c r="AM601" s="7" t="b">
        <v>0</v>
      </c>
      <c r="AN601" s="7" t="b">
        <v>0</v>
      </c>
      <c r="AO601" s="7" t="b">
        <v>0</v>
      </c>
      <c r="AP601" s="7" t="b">
        <v>0</v>
      </c>
      <c r="AQ601" s="7" t="s">
        <v>84</v>
      </c>
      <c r="AR601" s="7" t="b">
        <v>0</v>
      </c>
      <c r="AS601" s="7" t="s">
        <v>710</v>
      </c>
      <c r="AT601" s="7" t="s">
        <v>78</v>
      </c>
      <c r="AU601" s="7" t="s">
        <v>78</v>
      </c>
      <c r="AV601" s="8">
        <v>44917</v>
      </c>
      <c r="AW601" s="7" t="s">
        <v>85</v>
      </c>
      <c r="AX601" s="7" t="s">
        <v>86</v>
      </c>
      <c r="AY601" s="7" t="s">
        <v>87</v>
      </c>
      <c r="AZ601" s="7" t="b">
        <v>0</v>
      </c>
      <c r="BA601" s="7">
        <v>0</v>
      </c>
      <c r="BB601" s="7">
        <v>0</v>
      </c>
      <c r="BC601" s="27"/>
      <c r="BD601" s="7">
        <v>0</v>
      </c>
      <c r="BE601" s="27"/>
      <c r="BF601" s="56">
        <v>0</v>
      </c>
      <c r="BG601" s="27">
        <v>0</v>
      </c>
      <c r="BH601" s="27">
        <v>229.96</v>
      </c>
      <c r="BI601" s="33">
        <v>229.96</v>
      </c>
      <c r="BJ601" s="33">
        <v>253.02</v>
      </c>
      <c r="BK601" s="30">
        <f t="shared" si="25"/>
        <v>0</v>
      </c>
      <c r="BL601" s="62">
        <f t="shared" si="26"/>
        <v>0</v>
      </c>
      <c r="BM601" s="33">
        <v>55.2</v>
      </c>
      <c r="BN601" s="9">
        <v>0</v>
      </c>
      <c r="BO601" s="7" t="s">
        <v>6749</v>
      </c>
      <c r="BP601" s="7" t="s">
        <v>6750</v>
      </c>
      <c r="BQ601" s="7" t="s">
        <v>4274</v>
      </c>
      <c r="BR601" s="7" t="s">
        <v>6751</v>
      </c>
      <c r="BS601" s="7" t="s">
        <v>6752</v>
      </c>
      <c r="BT601" s="7" t="s">
        <v>4110</v>
      </c>
      <c r="BU601" s="7" t="s">
        <v>6753</v>
      </c>
      <c r="BV601" s="7" t="s">
        <v>6754</v>
      </c>
      <c r="BW601" s="7" t="s">
        <v>6755</v>
      </c>
      <c r="BX601" s="7" t="s">
        <v>4106</v>
      </c>
      <c r="BY601" s="7">
        <v>0</v>
      </c>
      <c r="BZ601" s="7">
        <v>0</v>
      </c>
      <c r="CA601" s="7">
        <v>0</v>
      </c>
      <c r="CB601" s="7">
        <v>0</v>
      </c>
      <c r="CC601" s="7">
        <v>0</v>
      </c>
      <c r="CD601" s="9">
        <v>0</v>
      </c>
    </row>
    <row r="602" spans="1:82" hidden="1" x14ac:dyDescent="0.25">
      <c r="A602" s="72" t="s">
        <v>350</v>
      </c>
      <c r="B602" s="11" t="s">
        <v>61</v>
      </c>
      <c r="C602" s="11" t="s">
        <v>62</v>
      </c>
      <c r="D602" s="11" t="s">
        <v>351</v>
      </c>
      <c r="E602" s="11" t="s">
        <v>351</v>
      </c>
      <c r="F602" s="11" t="s">
        <v>64</v>
      </c>
      <c r="G602" s="11" t="s">
        <v>351</v>
      </c>
      <c r="H602" s="11" t="s">
        <v>281</v>
      </c>
      <c r="I602" s="11" t="s">
        <v>66</v>
      </c>
      <c r="J602" s="11" t="s">
        <v>282</v>
      </c>
      <c r="K602" s="11">
        <v>360.1</v>
      </c>
      <c r="L602" s="11" t="s">
        <v>67</v>
      </c>
      <c r="M602" s="11" t="s">
        <v>68</v>
      </c>
      <c r="N602" s="11" t="s">
        <v>69</v>
      </c>
      <c r="O602" s="12">
        <v>42064.512175925927</v>
      </c>
      <c r="P602" s="12">
        <v>45352.512175925927</v>
      </c>
      <c r="Q602" s="11" t="s">
        <v>70</v>
      </c>
      <c r="R602" s="12">
        <v>45352</v>
      </c>
      <c r="S602" s="11" t="s">
        <v>71</v>
      </c>
      <c r="T602" s="11" t="s">
        <v>72</v>
      </c>
      <c r="U602" s="11" t="s">
        <v>73</v>
      </c>
      <c r="V602" s="11" t="s">
        <v>73</v>
      </c>
      <c r="W602" s="11" t="s">
        <v>74</v>
      </c>
      <c r="X602" s="11" t="s">
        <v>75</v>
      </c>
      <c r="Y602" s="11" t="s">
        <v>76</v>
      </c>
      <c r="Z602" s="11" t="s">
        <v>352</v>
      </c>
      <c r="AA602" s="11" t="s">
        <v>78</v>
      </c>
      <c r="AB602" s="12"/>
      <c r="AC602" s="12"/>
      <c r="AD602" s="11"/>
      <c r="AE602" s="11" t="s">
        <v>78</v>
      </c>
      <c r="AF602" s="11" t="s">
        <v>78</v>
      </c>
      <c r="AG602" s="12"/>
      <c r="AH602" s="11" t="s">
        <v>353</v>
      </c>
      <c r="AI602" s="11" t="s">
        <v>78</v>
      </c>
      <c r="AJ602" s="11" t="b">
        <v>0</v>
      </c>
      <c r="AK602" s="11" t="s">
        <v>354</v>
      </c>
      <c r="AL602" s="11" t="b">
        <v>0</v>
      </c>
      <c r="AM602" s="11" t="b">
        <v>0</v>
      </c>
      <c r="AN602" s="11" t="b">
        <v>0</v>
      </c>
      <c r="AO602" s="11" t="b">
        <v>0</v>
      </c>
      <c r="AP602" s="11" t="b">
        <v>0</v>
      </c>
      <c r="AQ602" s="11" t="s">
        <v>132</v>
      </c>
      <c r="AR602" s="11" t="b">
        <v>0</v>
      </c>
      <c r="AS602" s="11" t="s">
        <v>355</v>
      </c>
      <c r="AT602" s="11" t="s">
        <v>78</v>
      </c>
      <c r="AU602" s="11" t="s">
        <v>78</v>
      </c>
      <c r="AV602" s="12">
        <v>42069</v>
      </c>
      <c r="AW602" s="11" t="s">
        <v>85</v>
      </c>
      <c r="AX602" s="11" t="s">
        <v>86</v>
      </c>
      <c r="AY602" s="11" t="s">
        <v>87</v>
      </c>
      <c r="AZ602" s="11" t="b">
        <v>0</v>
      </c>
      <c r="BA602" s="11">
        <v>0</v>
      </c>
      <c r="BB602" s="11">
        <v>0</v>
      </c>
      <c r="BC602" s="28"/>
      <c r="BD602" s="11">
        <v>0</v>
      </c>
      <c r="BE602" s="28"/>
      <c r="BF602" s="54">
        <v>0</v>
      </c>
      <c r="BG602" s="28">
        <v>0</v>
      </c>
      <c r="BH602" s="28">
        <v>360.1</v>
      </c>
      <c r="BI602" s="28">
        <v>360.1</v>
      </c>
      <c r="BJ602" s="28">
        <v>395.02</v>
      </c>
      <c r="BK602" s="30">
        <f t="shared" si="25"/>
        <v>0</v>
      </c>
      <c r="BL602" s="62">
        <f t="shared" si="26"/>
        <v>0</v>
      </c>
      <c r="BM602" s="28">
        <v>52.18</v>
      </c>
      <c r="BN602" s="13">
        <v>0</v>
      </c>
      <c r="BO602" s="11" t="s">
        <v>5098</v>
      </c>
      <c r="BP602" s="11" t="s">
        <v>5099</v>
      </c>
      <c r="BQ602" s="11" t="s">
        <v>4101</v>
      </c>
      <c r="BR602" s="11" t="s">
        <v>504</v>
      </c>
      <c r="BS602" s="11" t="s">
        <v>2293</v>
      </c>
      <c r="BT602" s="11" t="s">
        <v>5100</v>
      </c>
      <c r="BU602" s="11" t="s">
        <v>5101</v>
      </c>
      <c r="BV602" s="11" t="s">
        <v>5102</v>
      </c>
      <c r="BW602" s="11" t="s">
        <v>5103</v>
      </c>
      <c r="BX602" s="11" t="s">
        <v>4106</v>
      </c>
      <c r="BY602" s="11">
        <v>0</v>
      </c>
      <c r="BZ602" s="11">
        <v>0</v>
      </c>
      <c r="CA602" s="11">
        <v>0</v>
      </c>
      <c r="CB602" s="11">
        <v>0</v>
      </c>
      <c r="CC602" s="11">
        <v>0</v>
      </c>
      <c r="CD602" s="13">
        <v>0</v>
      </c>
    </row>
    <row r="603" spans="1:82" hidden="1" x14ac:dyDescent="0.25">
      <c r="A603" s="72" t="s">
        <v>2814</v>
      </c>
      <c r="B603" s="11" t="s">
        <v>1395</v>
      </c>
      <c r="C603" s="11" t="s">
        <v>1396</v>
      </c>
      <c r="D603" s="11" t="s">
        <v>351</v>
      </c>
      <c r="E603" s="11" t="s">
        <v>351</v>
      </c>
      <c r="F603" s="11" t="s">
        <v>64</v>
      </c>
      <c r="G603" s="11" t="s">
        <v>351</v>
      </c>
      <c r="H603" s="11" t="s">
        <v>2330</v>
      </c>
      <c r="I603" s="11" t="s">
        <v>1397</v>
      </c>
      <c r="J603" s="11" t="s">
        <v>2691</v>
      </c>
      <c r="K603" s="14">
        <v>232.23</v>
      </c>
      <c r="L603" s="11" t="s">
        <v>67</v>
      </c>
      <c r="M603" s="11" t="s">
        <v>68</v>
      </c>
      <c r="N603" s="11" t="s">
        <v>69</v>
      </c>
      <c r="O603" s="12">
        <v>43131</v>
      </c>
      <c r="P603" s="12">
        <v>45322.364675925928</v>
      </c>
      <c r="Q603" s="11" t="s">
        <v>70</v>
      </c>
      <c r="R603" s="12">
        <v>45322</v>
      </c>
      <c r="S603" s="11" t="s">
        <v>71</v>
      </c>
      <c r="T603" s="11" t="s">
        <v>104</v>
      </c>
      <c r="U603" s="11" t="s">
        <v>73</v>
      </c>
      <c r="V603" s="11" t="s">
        <v>73</v>
      </c>
      <c r="W603" s="11" t="s">
        <v>74</v>
      </c>
      <c r="X603" s="11" t="s">
        <v>106</v>
      </c>
      <c r="Y603" s="11" t="s">
        <v>1398</v>
      </c>
      <c r="Z603" s="11" t="s">
        <v>2815</v>
      </c>
      <c r="AA603" s="11" t="s">
        <v>78</v>
      </c>
      <c r="AB603" s="12"/>
      <c r="AC603" s="12"/>
      <c r="AD603" s="11"/>
      <c r="AE603" s="11" t="s">
        <v>78</v>
      </c>
      <c r="AF603" s="11" t="s">
        <v>78</v>
      </c>
      <c r="AG603" s="12"/>
      <c r="AH603" s="11" t="s">
        <v>2816</v>
      </c>
      <c r="AI603" s="11" t="s">
        <v>78</v>
      </c>
      <c r="AJ603" s="11" t="b">
        <v>0</v>
      </c>
      <c r="AK603" s="11" t="s">
        <v>2817</v>
      </c>
      <c r="AL603" s="11" t="b">
        <v>0</v>
      </c>
      <c r="AM603" s="11" t="b">
        <v>0</v>
      </c>
      <c r="AN603" s="11" t="b">
        <v>0</v>
      </c>
      <c r="AO603" s="11" t="b">
        <v>0</v>
      </c>
      <c r="AP603" s="11" t="b">
        <v>0</v>
      </c>
      <c r="AQ603" s="11" t="s">
        <v>132</v>
      </c>
      <c r="AR603" s="11" t="b">
        <v>0</v>
      </c>
      <c r="AS603" s="11" t="s">
        <v>1700</v>
      </c>
      <c r="AT603" s="11" t="s">
        <v>78</v>
      </c>
      <c r="AU603" s="11" t="s">
        <v>78</v>
      </c>
      <c r="AV603" s="12">
        <v>43124</v>
      </c>
      <c r="AW603" s="11" t="s">
        <v>85</v>
      </c>
      <c r="AX603" s="11" t="s">
        <v>86</v>
      </c>
      <c r="AY603" s="11" t="s">
        <v>87</v>
      </c>
      <c r="AZ603" s="11" t="b">
        <v>0</v>
      </c>
      <c r="BA603" s="11">
        <v>1</v>
      </c>
      <c r="BB603" s="11">
        <v>0</v>
      </c>
      <c r="BC603" s="28">
        <v>0</v>
      </c>
      <c r="BD603" s="11">
        <v>0</v>
      </c>
      <c r="BE603" s="28"/>
      <c r="BF603" s="54">
        <v>0</v>
      </c>
      <c r="BG603" s="28">
        <v>0</v>
      </c>
      <c r="BH603" s="28">
        <v>232.23</v>
      </c>
      <c r="BI603" s="28">
        <v>232.23</v>
      </c>
      <c r="BJ603" s="28">
        <v>268</v>
      </c>
      <c r="BK603" s="30">
        <f t="shared" si="25"/>
        <v>0</v>
      </c>
      <c r="BL603" s="62">
        <f t="shared" si="26"/>
        <v>0</v>
      </c>
      <c r="BM603" s="28">
        <v>58.06</v>
      </c>
      <c r="BN603" s="13">
        <v>0</v>
      </c>
      <c r="BO603" s="7" t="s">
        <v>5098</v>
      </c>
      <c r="BP603" s="7" t="s">
        <v>5099</v>
      </c>
      <c r="BQ603" s="7" t="s">
        <v>4101</v>
      </c>
      <c r="BR603" s="7" t="s">
        <v>504</v>
      </c>
      <c r="BS603" s="7" t="s">
        <v>2293</v>
      </c>
      <c r="BT603" s="7" t="s">
        <v>5100</v>
      </c>
      <c r="BU603" s="7" t="s">
        <v>5101</v>
      </c>
      <c r="BV603" s="7" t="s">
        <v>5102</v>
      </c>
      <c r="BW603" s="7" t="s">
        <v>5103</v>
      </c>
      <c r="BX603" s="7" t="s">
        <v>4106</v>
      </c>
      <c r="BY603" s="7">
        <v>0</v>
      </c>
      <c r="BZ603" s="7">
        <v>0</v>
      </c>
      <c r="CA603" s="7">
        <v>0</v>
      </c>
      <c r="CB603" s="7">
        <v>0</v>
      </c>
      <c r="CC603" s="7">
        <v>0</v>
      </c>
      <c r="CD603" s="9">
        <v>0</v>
      </c>
    </row>
    <row r="604" spans="1:82" hidden="1" x14ac:dyDescent="0.25">
      <c r="A604" s="73" t="s">
        <v>637</v>
      </c>
      <c r="B604" s="7" t="s">
        <v>61</v>
      </c>
      <c r="C604" s="7" t="s">
        <v>62</v>
      </c>
      <c r="D604" s="7" t="s">
        <v>638</v>
      </c>
      <c r="E604" s="7" t="s">
        <v>638</v>
      </c>
      <c r="F604" s="7" t="s">
        <v>64</v>
      </c>
      <c r="G604" s="7" t="s">
        <v>638</v>
      </c>
      <c r="H604" s="7" t="s">
        <v>281</v>
      </c>
      <c r="I604" s="7" t="s">
        <v>66</v>
      </c>
      <c r="J604" s="7" t="s">
        <v>282</v>
      </c>
      <c r="K604" s="7">
        <v>191.25</v>
      </c>
      <c r="L604" s="7" t="s">
        <v>67</v>
      </c>
      <c r="M604" s="7" t="s">
        <v>68</v>
      </c>
      <c r="N604" s="7" t="s">
        <v>69</v>
      </c>
      <c r="O604" s="8">
        <v>44419</v>
      </c>
      <c r="P604" s="8">
        <v>45515</v>
      </c>
      <c r="Q604" s="7" t="s">
        <v>70</v>
      </c>
      <c r="R604" s="8">
        <v>45515</v>
      </c>
      <c r="S604" s="7" t="s">
        <v>71</v>
      </c>
      <c r="T604" s="7" t="s">
        <v>104</v>
      </c>
      <c r="U604" s="7" t="s">
        <v>73</v>
      </c>
      <c r="V604" s="7" t="s">
        <v>73</v>
      </c>
      <c r="W604" s="7" t="s">
        <v>287</v>
      </c>
      <c r="X604" s="7" t="s">
        <v>75</v>
      </c>
      <c r="Y604" s="7" t="s">
        <v>76</v>
      </c>
      <c r="Z604" s="7" t="s">
        <v>639</v>
      </c>
      <c r="AA604" s="7" t="s">
        <v>78</v>
      </c>
      <c r="AB604" s="8"/>
      <c r="AC604" s="8"/>
      <c r="AD604" s="7"/>
      <c r="AE604" s="7" t="s">
        <v>78</v>
      </c>
      <c r="AF604" s="7" t="s">
        <v>78</v>
      </c>
      <c r="AG604" s="8"/>
      <c r="AH604" s="7" t="s">
        <v>640</v>
      </c>
      <c r="AI604" s="7" t="s">
        <v>78</v>
      </c>
      <c r="AJ604" s="7" t="b">
        <v>0</v>
      </c>
      <c r="AK604" s="7" t="s">
        <v>641</v>
      </c>
      <c r="AL604" s="7" t="b">
        <v>0</v>
      </c>
      <c r="AM604" s="7" t="b">
        <v>0</v>
      </c>
      <c r="AN604" s="7" t="b">
        <v>0</v>
      </c>
      <c r="AO604" s="7" t="b">
        <v>0</v>
      </c>
      <c r="AP604" s="7" t="b">
        <v>0</v>
      </c>
      <c r="AQ604" s="7" t="s">
        <v>84</v>
      </c>
      <c r="AR604" s="7" t="b">
        <v>0</v>
      </c>
      <c r="AS604" s="7" t="s">
        <v>292</v>
      </c>
      <c r="AT604" s="7" t="s">
        <v>78</v>
      </c>
      <c r="AU604" s="7" t="s">
        <v>78</v>
      </c>
      <c r="AV604" s="8">
        <v>44419</v>
      </c>
      <c r="AW604" s="7" t="s">
        <v>85</v>
      </c>
      <c r="AX604" s="7" t="s">
        <v>86</v>
      </c>
      <c r="AY604" s="7" t="s">
        <v>87</v>
      </c>
      <c r="AZ604" s="7" t="b">
        <v>0</v>
      </c>
      <c r="BA604" s="7">
        <v>0</v>
      </c>
      <c r="BB604" s="7">
        <v>0</v>
      </c>
      <c r="BC604" s="33"/>
      <c r="BD604" s="7">
        <v>0</v>
      </c>
      <c r="BE604" s="33"/>
      <c r="BF604" s="55">
        <v>0</v>
      </c>
      <c r="BG604" s="33">
        <v>0</v>
      </c>
      <c r="BH604" s="33">
        <v>191.25</v>
      </c>
      <c r="BI604" s="33">
        <v>191.25</v>
      </c>
      <c r="BJ604" s="33">
        <v>210.73</v>
      </c>
      <c r="BK604" s="30">
        <f t="shared" si="25"/>
        <v>0</v>
      </c>
      <c r="BL604" s="62">
        <f t="shared" si="26"/>
        <v>0</v>
      </c>
      <c r="BM604" s="33">
        <v>27.71</v>
      </c>
      <c r="BN604" s="9">
        <v>0</v>
      </c>
      <c r="BO604" s="11" t="s">
        <v>4131</v>
      </c>
      <c r="BP604" s="11" t="s">
        <v>4132</v>
      </c>
      <c r="BQ604" s="11" t="s">
        <v>4101</v>
      </c>
      <c r="BR604" s="11" t="s">
        <v>504</v>
      </c>
      <c r="BS604" s="11" t="s">
        <v>4133</v>
      </c>
      <c r="BT604" s="11" t="s">
        <v>4134</v>
      </c>
      <c r="BU604" s="11" t="s">
        <v>4135</v>
      </c>
      <c r="BV604" s="11" t="s">
        <v>4136</v>
      </c>
      <c r="BW604" s="11" t="s">
        <v>6482</v>
      </c>
      <c r="BX604" s="11" t="s">
        <v>4138</v>
      </c>
      <c r="BY604" s="11">
        <v>0</v>
      </c>
      <c r="BZ604" s="11">
        <v>0</v>
      </c>
      <c r="CA604" s="11">
        <v>0</v>
      </c>
      <c r="CB604" s="11">
        <v>0</v>
      </c>
      <c r="CC604" s="11">
        <v>0</v>
      </c>
      <c r="CD604" s="13">
        <v>0</v>
      </c>
    </row>
    <row r="605" spans="1:82" hidden="1" x14ac:dyDescent="0.25">
      <c r="A605" s="72" t="s">
        <v>2943</v>
      </c>
      <c r="B605" s="11" t="s">
        <v>1395</v>
      </c>
      <c r="C605" s="11" t="s">
        <v>1396</v>
      </c>
      <c r="D605" s="11" t="s">
        <v>508</v>
      </c>
      <c r="E605" s="11" t="s">
        <v>508</v>
      </c>
      <c r="F605" s="11" t="s">
        <v>64</v>
      </c>
      <c r="G605" s="11" t="s">
        <v>508</v>
      </c>
      <c r="H605" s="11" t="s">
        <v>2330</v>
      </c>
      <c r="I605" s="11" t="s">
        <v>1397</v>
      </c>
      <c r="J605" s="11" t="s">
        <v>2691</v>
      </c>
      <c r="K605" s="11">
        <v>184.61</v>
      </c>
      <c r="L605" s="11" t="s">
        <v>67</v>
      </c>
      <c r="M605" s="11" t="s">
        <v>68</v>
      </c>
      <c r="N605" s="11" t="s">
        <v>69</v>
      </c>
      <c r="O605" s="12">
        <v>43516.342997685184</v>
      </c>
      <c r="P605" s="12">
        <v>45342.538483796299</v>
      </c>
      <c r="Q605" s="11" t="s">
        <v>70</v>
      </c>
      <c r="R605" s="12">
        <v>45342</v>
      </c>
      <c r="S605" s="11" t="s">
        <v>71</v>
      </c>
      <c r="T605" s="11" t="s">
        <v>104</v>
      </c>
      <c r="U605" s="11" t="s">
        <v>73</v>
      </c>
      <c r="V605" s="11" t="s">
        <v>73</v>
      </c>
      <c r="W605" s="11" t="s">
        <v>287</v>
      </c>
      <c r="X605" s="11" t="s">
        <v>106</v>
      </c>
      <c r="Y605" s="11" t="s">
        <v>1398</v>
      </c>
      <c r="Z605" s="11" t="s">
        <v>1964</v>
      </c>
      <c r="AA605" s="11" t="s">
        <v>78</v>
      </c>
      <c r="AB605" s="12"/>
      <c r="AC605" s="12"/>
      <c r="AD605" s="11"/>
      <c r="AE605" s="11" t="s">
        <v>78</v>
      </c>
      <c r="AF605" s="11" t="s">
        <v>78</v>
      </c>
      <c r="AG605" s="12"/>
      <c r="AH605" s="11" t="s">
        <v>2944</v>
      </c>
      <c r="AI605" s="11" t="s">
        <v>78</v>
      </c>
      <c r="AJ605" s="11" t="b">
        <v>0</v>
      </c>
      <c r="AK605" s="11" t="s">
        <v>2945</v>
      </c>
      <c r="AL605" s="11" t="b">
        <v>0</v>
      </c>
      <c r="AM605" s="11" t="b">
        <v>0</v>
      </c>
      <c r="AN605" s="11" t="b">
        <v>0</v>
      </c>
      <c r="AO605" s="11" t="b">
        <v>0</v>
      </c>
      <c r="AP605" s="11" t="b">
        <v>0</v>
      </c>
      <c r="AQ605" s="11" t="s">
        <v>84</v>
      </c>
      <c r="AR605" s="11" t="b">
        <v>0</v>
      </c>
      <c r="AS605" s="11" t="s">
        <v>1700</v>
      </c>
      <c r="AT605" s="11" t="s">
        <v>78</v>
      </c>
      <c r="AU605" s="11" t="s">
        <v>78</v>
      </c>
      <c r="AV605" s="12">
        <v>43528</v>
      </c>
      <c r="AW605" s="11" t="s">
        <v>85</v>
      </c>
      <c r="AX605" s="11" t="s">
        <v>86</v>
      </c>
      <c r="AY605" s="11" t="s">
        <v>87</v>
      </c>
      <c r="AZ605" s="11" t="b">
        <v>0</v>
      </c>
      <c r="BA605" s="11">
        <v>2</v>
      </c>
      <c r="BB605" s="11">
        <v>2</v>
      </c>
      <c r="BC605" s="28">
        <v>133.58000000000001</v>
      </c>
      <c r="BD605" s="11">
        <v>0</v>
      </c>
      <c r="BE605" s="28"/>
      <c r="BF605" s="54">
        <v>0</v>
      </c>
      <c r="BG605" s="28">
        <v>0</v>
      </c>
      <c r="BH605" s="28">
        <v>184.61</v>
      </c>
      <c r="BI605" s="28">
        <v>184.61</v>
      </c>
      <c r="BJ605" s="28">
        <v>212.39</v>
      </c>
      <c r="BK605" s="30">
        <f t="shared" si="25"/>
        <v>0</v>
      </c>
      <c r="BL605" s="62">
        <f t="shared" si="26"/>
        <v>0</v>
      </c>
      <c r="BM605" s="28">
        <v>46.15</v>
      </c>
      <c r="BN605" s="13">
        <v>0</v>
      </c>
      <c r="BO605" s="7" t="s">
        <v>5953</v>
      </c>
      <c r="BP605" s="7" t="s">
        <v>5954</v>
      </c>
      <c r="BQ605" s="7" t="s">
        <v>4101</v>
      </c>
      <c r="BR605" s="7" t="s">
        <v>504</v>
      </c>
      <c r="BS605" s="7" t="s">
        <v>4133</v>
      </c>
      <c r="BT605" s="7" t="s">
        <v>4546</v>
      </c>
      <c r="BU605" s="7" t="s">
        <v>5955</v>
      </c>
      <c r="BV605" s="7" t="s">
        <v>5956</v>
      </c>
      <c r="BW605" s="7" t="s">
        <v>5957</v>
      </c>
      <c r="BX605" s="7" t="s">
        <v>4138</v>
      </c>
      <c r="BY605" s="7">
        <v>0</v>
      </c>
      <c r="BZ605" s="7">
        <v>0</v>
      </c>
      <c r="CA605" s="7">
        <v>0</v>
      </c>
      <c r="CB605" s="7">
        <v>0</v>
      </c>
      <c r="CC605" s="7">
        <v>0</v>
      </c>
      <c r="CD605" s="9">
        <v>0</v>
      </c>
    </row>
    <row r="606" spans="1:82" hidden="1" x14ac:dyDescent="0.25">
      <c r="A606" s="73" t="s">
        <v>446</v>
      </c>
      <c r="B606" s="7" t="s">
        <v>61</v>
      </c>
      <c r="C606" s="7" t="s">
        <v>62</v>
      </c>
      <c r="D606" s="7" t="s">
        <v>447</v>
      </c>
      <c r="E606" s="7" t="s">
        <v>447</v>
      </c>
      <c r="F606" s="7" t="s">
        <v>64</v>
      </c>
      <c r="G606" s="7" t="s">
        <v>447</v>
      </c>
      <c r="H606" s="7" t="s">
        <v>281</v>
      </c>
      <c r="I606" s="7" t="s">
        <v>66</v>
      </c>
      <c r="J606" s="7" t="s">
        <v>282</v>
      </c>
      <c r="K606" s="7">
        <v>329.01</v>
      </c>
      <c r="L606" s="7" t="s">
        <v>67</v>
      </c>
      <c r="M606" s="7" t="s">
        <v>68</v>
      </c>
      <c r="N606" s="7" t="s">
        <v>69</v>
      </c>
      <c r="O606" s="8">
        <v>43374.441006944442</v>
      </c>
      <c r="P606" s="8">
        <v>45566.441006944442</v>
      </c>
      <c r="Q606" s="7" t="s">
        <v>70</v>
      </c>
      <c r="R606" s="8">
        <v>45566</v>
      </c>
      <c r="S606" s="7" t="s">
        <v>71</v>
      </c>
      <c r="T606" s="7" t="s">
        <v>104</v>
      </c>
      <c r="U606" s="7" t="s">
        <v>73</v>
      </c>
      <c r="V606" s="7" t="s">
        <v>73</v>
      </c>
      <c r="W606" s="7" t="s">
        <v>105</v>
      </c>
      <c r="X606" s="7" t="s">
        <v>75</v>
      </c>
      <c r="Y606" s="7" t="s">
        <v>76</v>
      </c>
      <c r="Z606" s="7" t="s">
        <v>448</v>
      </c>
      <c r="AA606" s="7" t="s">
        <v>78</v>
      </c>
      <c r="AB606" s="8"/>
      <c r="AC606" s="8"/>
      <c r="AD606" s="7"/>
      <c r="AE606" s="7" t="s">
        <v>78</v>
      </c>
      <c r="AF606" s="7" t="s">
        <v>78</v>
      </c>
      <c r="AG606" s="8"/>
      <c r="AH606" s="7" t="s">
        <v>78</v>
      </c>
      <c r="AI606" s="7" t="s">
        <v>78</v>
      </c>
      <c r="AJ606" s="7" t="b">
        <v>0</v>
      </c>
      <c r="AK606" s="7" t="s">
        <v>449</v>
      </c>
      <c r="AL606" s="7" t="b">
        <v>0</v>
      </c>
      <c r="AM606" s="7" t="b">
        <v>0</v>
      </c>
      <c r="AN606" s="7" t="b">
        <v>0</v>
      </c>
      <c r="AO606" s="7" t="b">
        <v>0</v>
      </c>
      <c r="AP606" s="7" t="b">
        <v>0</v>
      </c>
      <c r="AQ606" s="7" t="s">
        <v>84</v>
      </c>
      <c r="AR606" s="7" t="b">
        <v>0</v>
      </c>
      <c r="AS606" s="7" t="s">
        <v>317</v>
      </c>
      <c r="AT606" s="7" t="s">
        <v>78</v>
      </c>
      <c r="AU606" s="7" t="s">
        <v>78</v>
      </c>
      <c r="AV606" s="8">
        <v>43374</v>
      </c>
      <c r="AW606" s="7" t="s">
        <v>85</v>
      </c>
      <c r="AX606" s="7" t="s">
        <v>86</v>
      </c>
      <c r="AY606" s="7" t="s">
        <v>87</v>
      </c>
      <c r="AZ606" s="7" t="b">
        <v>0</v>
      </c>
      <c r="BA606" s="7">
        <v>3</v>
      </c>
      <c r="BB606" s="7">
        <v>2</v>
      </c>
      <c r="BC606" s="33">
        <v>850.64</v>
      </c>
      <c r="BD606" s="7">
        <v>0</v>
      </c>
      <c r="BE606" s="33"/>
      <c r="BF606" s="55">
        <v>0</v>
      </c>
      <c r="BG606" s="33">
        <v>0</v>
      </c>
      <c r="BH606" s="33">
        <v>329.01</v>
      </c>
      <c r="BI606" s="33">
        <v>329.01</v>
      </c>
      <c r="BJ606" s="33">
        <v>360.91</v>
      </c>
      <c r="BK606" s="30">
        <f t="shared" si="25"/>
        <v>0</v>
      </c>
      <c r="BL606" s="62">
        <f t="shared" si="26"/>
        <v>0</v>
      </c>
      <c r="BM606" s="33">
        <v>47.71</v>
      </c>
      <c r="BN606" s="9">
        <v>0</v>
      </c>
      <c r="BO606" s="11" t="s">
        <v>5816</v>
      </c>
      <c r="BP606" s="11" t="s">
        <v>5411</v>
      </c>
      <c r="BQ606" s="11" t="s">
        <v>5412</v>
      </c>
      <c r="BR606" s="11" t="s">
        <v>5817</v>
      </c>
      <c r="BS606" s="11" t="s">
        <v>5414</v>
      </c>
      <c r="BT606" s="11" t="s">
        <v>5415</v>
      </c>
      <c r="BU606" s="11" t="s">
        <v>5818</v>
      </c>
      <c r="BV606" s="11" t="s">
        <v>5819</v>
      </c>
      <c r="BW606" s="11" t="s">
        <v>5820</v>
      </c>
      <c r="BX606" s="11" t="s">
        <v>4248</v>
      </c>
      <c r="BY606" s="11">
        <v>0</v>
      </c>
      <c r="BZ606" s="11">
        <v>0</v>
      </c>
      <c r="CA606" s="11">
        <v>0</v>
      </c>
      <c r="CB606" s="11">
        <v>0</v>
      </c>
      <c r="CC606" s="11">
        <v>0</v>
      </c>
      <c r="CD606" s="13">
        <v>0</v>
      </c>
    </row>
    <row r="607" spans="1:82" hidden="1" x14ac:dyDescent="0.25">
      <c r="A607" s="73" t="s">
        <v>3498</v>
      </c>
      <c r="B607" s="7" t="s">
        <v>259</v>
      </c>
      <c r="C607" s="7" t="s">
        <v>260</v>
      </c>
      <c r="D607" s="7" t="s">
        <v>3499</v>
      </c>
      <c r="E607" s="7" t="s">
        <v>3499</v>
      </c>
      <c r="F607" s="7" t="s">
        <v>64</v>
      </c>
      <c r="G607" s="7" t="s">
        <v>3500</v>
      </c>
      <c r="H607" s="7" t="s">
        <v>2330</v>
      </c>
      <c r="I607" s="7" t="s">
        <v>262</v>
      </c>
      <c r="J607" s="7" t="s">
        <v>3501</v>
      </c>
      <c r="K607" s="7">
        <v>635.26</v>
      </c>
      <c r="L607" s="7" t="s">
        <v>67</v>
      </c>
      <c r="M607" s="7" t="s">
        <v>3402</v>
      </c>
      <c r="N607" s="7" t="s">
        <v>69</v>
      </c>
      <c r="O607" s="8">
        <v>42365.852662037039</v>
      </c>
      <c r="P607" s="8">
        <v>45287.490486111114</v>
      </c>
      <c r="Q607" s="7" t="s">
        <v>70</v>
      </c>
      <c r="R607" s="8">
        <v>45287</v>
      </c>
      <c r="S607" s="7" t="s">
        <v>71</v>
      </c>
      <c r="T607" s="7" t="s">
        <v>104</v>
      </c>
      <c r="U607" s="7" t="s">
        <v>3387</v>
      </c>
      <c r="V607" s="7" t="s">
        <v>3387</v>
      </c>
      <c r="W607" s="7" t="s">
        <v>287</v>
      </c>
      <c r="X607" s="7" t="s">
        <v>264</v>
      </c>
      <c r="Y607" s="7" t="s">
        <v>2099</v>
      </c>
      <c r="Z607" s="7" t="s">
        <v>3502</v>
      </c>
      <c r="AA607" s="7" t="s">
        <v>78</v>
      </c>
      <c r="AB607" s="8"/>
      <c r="AC607" s="8"/>
      <c r="AD607" s="7"/>
      <c r="AE607" s="7" t="s">
        <v>78</v>
      </c>
      <c r="AF607" s="7" t="s">
        <v>78</v>
      </c>
      <c r="AG607" s="8"/>
      <c r="AH607" s="7" t="s">
        <v>3503</v>
      </c>
      <c r="AI607" s="7" t="s">
        <v>78</v>
      </c>
      <c r="AJ607" s="7" t="b">
        <v>0</v>
      </c>
      <c r="AK607" s="7" t="s">
        <v>4010</v>
      </c>
      <c r="AL607" s="7" t="b">
        <v>1</v>
      </c>
      <c r="AM607" s="7" t="b">
        <v>0</v>
      </c>
      <c r="AN607" s="7" t="b">
        <v>0</v>
      </c>
      <c r="AO607" s="7" t="b">
        <v>0</v>
      </c>
      <c r="AP607" s="7" t="b">
        <v>0</v>
      </c>
      <c r="AQ607" s="7" t="s">
        <v>84</v>
      </c>
      <c r="AR607" s="7" t="b">
        <v>0</v>
      </c>
      <c r="AS607" s="7" t="s">
        <v>1700</v>
      </c>
      <c r="AT607" s="7" t="s">
        <v>78</v>
      </c>
      <c r="AU607" s="7" t="s">
        <v>78</v>
      </c>
      <c r="AV607" s="8">
        <v>42374</v>
      </c>
      <c r="AW607" s="7" t="s">
        <v>85</v>
      </c>
      <c r="AX607" s="7" t="s">
        <v>86</v>
      </c>
      <c r="AY607" s="7" t="s">
        <v>87</v>
      </c>
      <c r="AZ607" s="7" t="b">
        <v>0</v>
      </c>
      <c r="BA607" s="7">
        <v>1</v>
      </c>
      <c r="BB607" s="7">
        <v>1</v>
      </c>
      <c r="BC607" s="33">
        <v>50.9</v>
      </c>
      <c r="BD607" s="7">
        <v>0</v>
      </c>
      <c r="BE607" s="33"/>
      <c r="BF607" s="55">
        <v>0</v>
      </c>
      <c r="BG607" s="33">
        <v>0</v>
      </c>
      <c r="BH607" s="33">
        <v>635.26</v>
      </c>
      <c r="BI607" s="33">
        <v>635.26</v>
      </c>
      <c r="BJ607" s="33">
        <v>771</v>
      </c>
      <c r="BK607" s="30">
        <f t="shared" si="25"/>
        <v>0</v>
      </c>
      <c r="BL607" s="62">
        <f t="shared" si="26"/>
        <v>0</v>
      </c>
      <c r="BM607" s="33">
        <v>139.76</v>
      </c>
      <c r="BN607" s="9">
        <v>0</v>
      </c>
      <c r="BO607" s="7" t="s">
        <v>4855</v>
      </c>
      <c r="BP607" s="7" t="s">
        <v>4856</v>
      </c>
      <c r="BQ607" s="7" t="s">
        <v>4438</v>
      </c>
      <c r="BR607" s="7" t="s">
        <v>4439</v>
      </c>
      <c r="BS607" s="7" t="s">
        <v>4857</v>
      </c>
      <c r="BT607" s="7" t="s">
        <v>4858</v>
      </c>
      <c r="BU607" s="7" t="s">
        <v>4859</v>
      </c>
      <c r="BV607" s="7" t="s">
        <v>4860</v>
      </c>
      <c r="BW607" s="7" t="s">
        <v>4861</v>
      </c>
      <c r="BX607" s="7" t="s">
        <v>4138</v>
      </c>
      <c r="BY607" s="7">
        <v>1</v>
      </c>
      <c r="BZ607" s="7">
        <v>0</v>
      </c>
      <c r="CA607" s="7">
        <v>0</v>
      </c>
      <c r="CB607" s="7">
        <v>0</v>
      </c>
      <c r="CC607" s="7">
        <v>0</v>
      </c>
      <c r="CD607" s="9">
        <v>0</v>
      </c>
    </row>
    <row r="608" spans="1:82" hidden="1" x14ac:dyDescent="0.25">
      <c r="A608" s="73" t="s">
        <v>3550</v>
      </c>
      <c r="B608" s="7" t="s">
        <v>1395</v>
      </c>
      <c r="C608" s="7" t="s">
        <v>1396</v>
      </c>
      <c r="D608" s="7" t="s">
        <v>3499</v>
      </c>
      <c r="E608" s="7" t="s">
        <v>3499</v>
      </c>
      <c r="F608" s="7" t="s">
        <v>64</v>
      </c>
      <c r="G608" s="7" t="s">
        <v>3500</v>
      </c>
      <c r="H608" s="7" t="s">
        <v>2330</v>
      </c>
      <c r="I608" s="7" t="s">
        <v>1397</v>
      </c>
      <c r="J608" s="7" t="s">
        <v>2691</v>
      </c>
      <c r="K608" s="7">
        <v>365.54</v>
      </c>
      <c r="L608" s="7" t="s">
        <v>67</v>
      </c>
      <c r="M608" s="7" t="s">
        <v>3402</v>
      </c>
      <c r="N608" s="7" t="s">
        <v>69</v>
      </c>
      <c r="O608" s="8">
        <v>41732.714745370373</v>
      </c>
      <c r="P608" s="8">
        <v>45385.714745370373</v>
      </c>
      <c r="Q608" s="7" t="s">
        <v>70</v>
      </c>
      <c r="R608" s="8">
        <v>45385</v>
      </c>
      <c r="S608" s="7" t="s">
        <v>71</v>
      </c>
      <c r="T608" s="7" t="s">
        <v>104</v>
      </c>
      <c r="U608" s="7" t="s">
        <v>3387</v>
      </c>
      <c r="V608" s="7" t="s">
        <v>3387</v>
      </c>
      <c r="W608" s="7" t="s">
        <v>74</v>
      </c>
      <c r="X608" s="7" t="s">
        <v>106</v>
      </c>
      <c r="Y608" s="7" t="s">
        <v>1421</v>
      </c>
      <c r="Z608" s="7" t="s">
        <v>3551</v>
      </c>
      <c r="AA608" s="7" t="s">
        <v>3552</v>
      </c>
      <c r="AB608" s="8"/>
      <c r="AC608" s="8"/>
      <c r="AD608" s="7"/>
      <c r="AE608" s="7" t="s">
        <v>78</v>
      </c>
      <c r="AF608" s="7" t="s">
        <v>78</v>
      </c>
      <c r="AG608" s="8"/>
      <c r="AH608" s="7" t="s">
        <v>78</v>
      </c>
      <c r="AI608" s="7" t="s">
        <v>78</v>
      </c>
      <c r="AJ608" s="7" t="b">
        <v>0</v>
      </c>
      <c r="AK608" s="7" t="s">
        <v>3965</v>
      </c>
      <c r="AL608" s="7" t="b">
        <v>0</v>
      </c>
      <c r="AM608" s="7" t="b">
        <v>0</v>
      </c>
      <c r="AN608" s="7" t="b">
        <v>0</v>
      </c>
      <c r="AO608" s="7" t="b">
        <v>0</v>
      </c>
      <c r="AP608" s="7" t="b">
        <v>0</v>
      </c>
      <c r="AQ608" s="7" t="s">
        <v>84</v>
      </c>
      <c r="AR608" s="7" t="b">
        <v>0</v>
      </c>
      <c r="AS608" s="7" t="s">
        <v>1700</v>
      </c>
      <c r="AT608" s="7" t="s">
        <v>78</v>
      </c>
      <c r="AU608" s="7" t="s">
        <v>78</v>
      </c>
      <c r="AV608" s="8">
        <v>41752</v>
      </c>
      <c r="AW608" s="7" t="s">
        <v>85</v>
      </c>
      <c r="AX608" s="7" t="s">
        <v>86</v>
      </c>
      <c r="AY608" s="7" t="s">
        <v>87</v>
      </c>
      <c r="AZ608" s="7" t="b">
        <v>0</v>
      </c>
      <c r="BA608" s="7">
        <v>9</v>
      </c>
      <c r="BB608" s="7">
        <v>8</v>
      </c>
      <c r="BC608" s="33">
        <v>6355.68</v>
      </c>
      <c r="BD608" s="7">
        <v>0</v>
      </c>
      <c r="BE608" s="33"/>
      <c r="BF608" s="55">
        <v>0</v>
      </c>
      <c r="BG608" s="33">
        <v>0</v>
      </c>
      <c r="BH608" s="33">
        <v>365.54</v>
      </c>
      <c r="BI608" s="33">
        <v>365.54</v>
      </c>
      <c r="BJ608" s="33">
        <v>423.66</v>
      </c>
      <c r="BK608" s="30">
        <f t="shared" si="25"/>
        <v>0</v>
      </c>
      <c r="BL608" s="62">
        <f t="shared" si="26"/>
        <v>0</v>
      </c>
      <c r="BM608" s="33">
        <v>91.38</v>
      </c>
      <c r="BN608" s="9">
        <v>0</v>
      </c>
      <c r="BO608" s="11" t="s">
        <v>4855</v>
      </c>
      <c r="BP608" s="11" t="s">
        <v>4856</v>
      </c>
      <c r="BQ608" s="11" t="s">
        <v>4438</v>
      </c>
      <c r="BR608" s="11" t="s">
        <v>4439</v>
      </c>
      <c r="BS608" s="11" t="s">
        <v>4857</v>
      </c>
      <c r="BT608" s="11" t="s">
        <v>4858</v>
      </c>
      <c r="BU608" s="11" t="s">
        <v>4859</v>
      </c>
      <c r="BV608" s="11" t="s">
        <v>4860</v>
      </c>
      <c r="BW608" s="11" t="s">
        <v>4861</v>
      </c>
      <c r="BX608" s="11" t="s">
        <v>4138</v>
      </c>
      <c r="BY608" s="11">
        <v>0</v>
      </c>
      <c r="BZ608" s="11">
        <v>0</v>
      </c>
      <c r="CA608" s="11">
        <v>0</v>
      </c>
      <c r="CB608" s="11">
        <v>0</v>
      </c>
      <c r="CC608" s="11">
        <v>0</v>
      </c>
      <c r="CD608" s="13">
        <v>0</v>
      </c>
    </row>
    <row r="609" spans="1:82" hidden="1" x14ac:dyDescent="0.25">
      <c r="A609" s="72" t="s">
        <v>3656</v>
      </c>
      <c r="B609" s="11" t="s">
        <v>1395</v>
      </c>
      <c r="C609" s="11" t="s">
        <v>1396</v>
      </c>
      <c r="D609" s="11" t="s">
        <v>3499</v>
      </c>
      <c r="E609" s="11" t="s">
        <v>3499</v>
      </c>
      <c r="F609" s="11" t="s">
        <v>64</v>
      </c>
      <c r="G609" s="11" t="s">
        <v>3500</v>
      </c>
      <c r="H609" s="11" t="s">
        <v>296</v>
      </c>
      <c r="I609" s="11" t="s">
        <v>1397</v>
      </c>
      <c r="J609" s="11" t="s">
        <v>2205</v>
      </c>
      <c r="K609" s="11">
        <v>236.58</v>
      </c>
      <c r="L609" s="11" t="s">
        <v>67</v>
      </c>
      <c r="M609" s="11" t="s">
        <v>3402</v>
      </c>
      <c r="N609" s="11" t="s">
        <v>69</v>
      </c>
      <c r="O609" s="12">
        <v>42381.34375</v>
      </c>
      <c r="P609" s="12">
        <v>45303.34375</v>
      </c>
      <c r="Q609" s="11" t="s">
        <v>70</v>
      </c>
      <c r="R609" s="12">
        <v>45303</v>
      </c>
      <c r="S609" s="11" t="s">
        <v>71</v>
      </c>
      <c r="T609" s="11" t="s">
        <v>104</v>
      </c>
      <c r="U609" s="11" t="s">
        <v>3387</v>
      </c>
      <c r="V609" s="11" t="s">
        <v>3387</v>
      </c>
      <c r="W609" s="11" t="s">
        <v>1456</v>
      </c>
      <c r="X609" s="11" t="s">
        <v>106</v>
      </c>
      <c r="Y609" s="11" t="s">
        <v>1398</v>
      </c>
      <c r="Z609" s="11" t="s">
        <v>3657</v>
      </c>
      <c r="AA609" s="11" t="s">
        <v>3658</v>
      </c>
      <c r="AB609" s="12"/>
      <c r="AC609" s="12"/>
      <c r="AD609" s="11"/>
      <c r="AE609" s="11" t="s">
        <v>78</v>
      </c>
      <c r="AF609" s="11" t="s">
        <v>78</v>
      </c>
      <c r="AG609" s="12"/>
      <c r="AH609" s="11" t="s">
        <v>3659</v>
      </c>
      <c r="AI609" s="11" t="s">
        <v>78</v>
      </c>
      <c r="AJ609" s="11" t="b">
        <v>0</v>
      </c>
      <c r="AK609" s="11" t="s">
        <v>4011</v>
      </c>
      <c r="AL609" s="11" t="b">
        <v>0</v>
      </c>
      <c r="AM609" s="11" t="b">
        <v>0</v>
      </c>
      <c r="AN609" s="11" t="b">
        <v>0</v>
      </c>
      <c r="AO609" s="11" t="b">
        <v>0</v>
      </c>
      <c r="AP609" s="11" t="b">
        <v>0</v>
      </c>
      <c r="AQ609" s="11" t="s">
        <v>84</v>
      </c>
      <c r="AR609" s="11" t="b">
        <v>0</v>
      </c>
      <c r="AS609" s="11" t="s">
        <v>302</v>
      </c>
      <c r="AT609" s="11" t="s">
        <v>78</v>
      </c>
      <c r="AU609" s="11" t="s">
        <v>78</v>
      </c>
      <c r="AV609" s="12">
        <v>42376</v>
      </c>
      <c r="AW609" s="11" t="s">
        <v>85</v>
      </c>
      <c r="AX609" s="11" t="s">
        <v>86</v>
      </c>
      <c r="AY609" s="11" t="s">
        <v>87</v>
      </c>
      <c r="AZ609" s="11" t="b">
        <v>0</v>
      </c>
      <c r="BA609" s="11">
        <v>1</v>
      </c>
      <c r="BB609" s="11">
        <v>1</v>
      </c>
      <c r="BC609" s="28">
        <v>500</v>
      </c>
      <c r="BD609" s="11">
        <v>0</v>
      </c>
      <c r="BE609" s="28"/>
      <c r="BF609" s="54">
        <v>0</v>
      </c>
      <c r="BG609" s="28">
        <v>0</v>
      </c>
      <c r="BH609" s="28">
        <v>236.58</v>
      </c>
      <c r="BI609" s="28">
        <v>236.58</v>
      </c>
      <c r="BJ609" s="28">
        <v>269.79000000000002</v>
      </c>
      <c r="BK609" s="30">
        <f t="shared" si="25"/>
        <v>0</v>
      </c>
      <c r="BL609" s="62">
        <f t="shared" si="26"/>
        <v>0</v>
      </c>
      <c r="BM609" s="28">
        <v>59.14</v>
      </c>
      <c r="BN609" s="13">
        <v>0</v>
      </c>
      <c r="BO609" s="7" t="s">
        <v>4855</v>
      </c>
      <c r="BP609" s="7" t="s">
        <v>4856</v>
      </c>
      <c r="BQ609" s="7" t="s">
        <v>4438</v>
      </c>
      <c r="BR609" s="7" t="s">
        <v>4439</v>
      </c>
      <c r="BS609" s="7" t="s">
        <v>4857</v>
      </c>
      <c r="BT609" s="7" t="s">
        <v>4858</v>
      </c>
      <c r="BU609" s="7" t="s">
        <v>4859</v>
      </c>
      <c r="BV609" s="7" t="s">
        <v>4860</v>
      </c>
      <c r="BW609" s="7" t="s">
        <v>4861</v>
      </c>
      <c r="BX609" s="7" t="s">
        <v>4138</v>
      </c>
      <c r="BY609" s="7">
        <v>0</v>
      </c>
      <c r="BZ609" s="7">
        <v>0</v>
      </c>
      <c r="CA609" s="7">
        <v>0</v>
      </c>
      <c r="CB609" s="7">
        <v>0</v>
      </c>
      <c r="CC609" s="7">
        <v>0</v>
      </c>
      <c r="CD609" s="9">
        <v>0</v>
      </c>
    </row>
    <row r="610" spans="1:82" hidden="1" x14ac:dyDescent="0.25">
      <c r="A610" s="72" t="s">
        <v>1732</v>
      </c>
      <c r="B610" s="11" t="s">
        <v>1721</v>
      </c>
      <c r="C610" s="11" t="s">
        <v>1722</v>
      </c>
      <c r="D610" s="11" t="s">
        <v>751</v>
      </c>
      <c r="E610" s="11" t="s">
        <v>751</v>
      </c>
      <c r="F610" s="11" t="s">
        <v>64</v>
      </c>
      <c r="G610" s="11" t="s">
        <v>751</v>
      </c>
      <c r="H610" s="11" t="s">
        <v>65</v>
      </c>
      <c r="I610" s="11" t="s">
        <v>1724</v>
      </c>
      <c r="J610" s="11"/>
      <c r="K610" s="11">
        <v>1179</v>
      </c>
      <c r="L610" s="11" t="s">
        <v>67</v>
      </c>
      <c r="M610" s="11" t="s">
        <v>68</v>
      </c>
      <c r="N610" s="11" t="s">
        <v>69</v>
      </c>
      <c r="O610" s="12">
        <v>39722</v>
      </c>
      <c r="P610" s="12">
        <v>45566</v>
      </c>
      <c r="Q610" s="11" t="s">
        <v>70</v>
      </c>
      <c r="R610" s="12">
        <v>45231</v>
      </c>
      <c r="S610" s="11" t="s">
        <v>91</v>
      </c>
      <c r="T610" s="11" t="s">
        <v>514</v>
      </c>
      <c r="U610" s="11" t="s">
        <v>73</v>
      </c>
      <c r="V610" s="11" t="s">
        <v>73</v>
      </c>
      <c r="W610" s="11" t="s">
        <v>74</v>
      </c>
      <c r="X610" s="11" t="s">
        <v>106</v>
      </c>
      <c r="Y610" s="11" t="s">
        <v>1729</v>
      </c>
      <c r="Z610" s="11" t="s">
        <v>1733</v>
      </c>
      <c r="AA610" s="11" t="s">
        <v>78</v>
      </c>
      <c r="AB610" s="12"/>
      <c r="AC610" s="12"/>
      <c r="AD610" s="11"/>
      <c r="AE610" s="11" t="s">
        <v>78</v>
      </c>
      <c r="AF610" s="11" t="s">
        <v>78</v>
      </c>
      <c r="AG610" s="12"/>
      <c r="AH610" s="11" t="s">
        <v>78</v>
      </c>
      <c r="AI610" s="11" t="s">
        <v>78</v>
      </c>
      <c r="AJ610" s="11" t="b">
        <v>1</v>
      </c>
      <c r="AK610" s="11" t="s">
        <v>1734</v>
      </c>
      <c r="AL610" s="11" t="b">
        <v>0</v>
      </c>
      <c r="AM610" s="11" t="b">
        <v>0</v>
      </c>
      <c r="AN610" s="11" t="b">
        <v>0</v>
      </c>
      <c r="AO610" s="11" t="b">
        <v>0</v>
      </c>
      <c r="AP610" s="11" t="b">
        <v>0</v>
      </c>
      <c r="AQ610" s="11" t="s">
        <v>96</v>
      </c>
      <c r="AR610" s="11" t="b">
        <v>0</v>
      </c>
      <c r="AS610" s="11" t="s">
        <v>78</v>
      </c>
      <c r="AT610" s="11" t="s">
        <v>78</v>
      </c>
      <c r="AU610" s="11" t="s">
        <v>78</v>
      </c>
      <c r="AV610" s="12">
        <v>39728</v>
      </c>
      <c r="AW610" s="11" t="s">
        <v>85</v>
      </c>
      <c r="AX610" s="11" t="s">
        <v>86</v>
      </c>
      <c r="AY610" s="11" t="s">
        <v>87</v>
      </c>
      <c r="AZ610" s="11" t="b">
        <v>0</v>
      </c>
      <c r="BA610" s="11">
        <v>0</v>
      </c>
      <c r="BB610" s="11">
        <v>0</v>
      </c>
      <c r="BC610" s="28"/>
      <c r="BD610" s="11">
        <v>0</v>
      </c>
      <c r="BE610" s="28"/>
      <c r="BF610" s="54">
        <v>0</v>
      </c>
      <c r="BG610" s="28">
        <v>0</v>
      </c>
      <c r="BH610" s="28">
        <v>1179</v>
      </c>
      <c r="BI610" s="28">
        <v>1194.03</v>
      </c>
      <c r="BJ610" s="28">
        <v>1225.8399999999999</v>
      </c>
      <c r="BK610" s="30">
        <f t="shared" si="25"/>
        <v>-15.029999999999973</v>
      </c>
      <c r="BL610" s="62">
        <f t="shared" si="26"/>
        <v>-1.2748091603053412E-2</v>
      </c>
      <c r="BM610" s="28">
        <v>95.53</v>
      </c>
      <c r="BN610" s="13">
        <v>0</v>
      </c>
      <c r="BO610" s="7" t="s">
        <v>4296</v>
      </c>
      <c r="BP610" s="7" t="s">
        <v>4297</v>
      </c>
      <c r="BQ610" s="7" t="s">
        <v>4101</v>
      </c>
      <c r="BR610" s="7" t="s">
        <v>504</v>
      </c>
      <c r="BS610" s="7" t="s">
        <v>4203</v>
      </c>
      <c r="BT610" s="7" t="s">
        <v>4298</v>
      </c>
      <c r="BU610" s="7" t="s">
        <v>4299</v>
      </c>
      <c r="BV610" s="7" t="s">
        <v>4300</v>
      </c>
      <c r="BW610" s="7" t="s">
        <v>4301</v>
      </c>
      <c r="BX610" s="7" t="s">
        <v>4302</v>
      </c>
      <c r="BY610" s="7">
        <v>0</v>
      </c>
      <c r="BZ610" s="7">
        <v>0</v>
      </c>
      <c r="CA610" s="7">
        <v>0</v>
      </c>
      <c r="CB610" s="7">
        <v>0</v>
      </c>
      <c r="CC610" s="7">
        <v>0</v>
      </c>
      <c r="CD610" s="9">
        <v>0</v>
      </c>
    </row>
    <row r="611" spans="1:82" hidden="1" x14ac:dyDescent="0.25">
      <c r="A611" s="73" t="s">
        <v>2408</v>
      </c>
      <c r="B611" s="7" t="s">
        <v>61</v>
      </c>
      <c r="C611" s="7" t="s">
        <v>62</v>
      </c>
      <c r="D611" s="7" t="s">
        <v>2409</v>
      </c>
      <c r="E611" s="7" t="s">
        <v>751</v>
      </c>
      <c r="F611" s="7" t="s">
        <v>64</v>
      </c>
      <c r="G611" s="7" t="s">
        <v>751</v>
      </c>
      <c r="H611" s="7" t="s">
        <v>2330</v>
      </c>
      <c r="I611" s="7" t="s">
        <v>66</v>
      </c>
      <c r="J611" s="7" t="s">
        <v>2342</v>
      </c>
      <c r="K611" s="7">
        <v>291.55</v>
      </c>
      <c r="L611" s="7" t="s">
        <v>67</v>
      </c>
      <c r="M611" s="7" t="s">
        <v>68</v>
      </c>
      <c r="N611" s="7" t="s">
        <v>69</v>
      </c>
      <c r="O611" s="8">
        <v>42325.370115740741</v>
      </c>
      <c r="P611" s="8">
        <v>45247.370115740741</v>
      </c>
      <c r="Q611" s="7" t="s">
        <v>70</v>
      </c>
      <c r="R611" s="8">
        <v>45247</v>
      </c>
      <c r="S611" s="7" t="s">
        <v>71</v>
      </c>
      <c r="T611" s="7" t="s">
        <v>104</v>
      </c>
      <c r="U611" s="7" t="s">
        <v>73</v>
      </c>
      <c r="V611" s="7" t="s">
        <v>73</v>
      </c>
      <c r="W611" s="7" t="s">
        <v>287</v>
      </c>
      <c r="X611" s="7" t="s">
        <v>75</v>
      </c>
      <c r="Y611" s="7" t="s">
        <v>122</v>
      </c>
      <c r="Z611" s="7" t="s">
        <v>2410</v>
      </c>
      <c r="AA611" s="7" t="s">
        <v>78</v>
      </c>
      <c r="AB611" s="7"/>
      <c r="AC611" s="8"/>
      <c r="AD611" s="7" t="s">
        <v>79</v>
      </c>
      <c r="AE611" s="7" t="s">
        <v>80</v>
      </c>
      <c r="AF611" s="7" t="s">
        <v>2411</v>
      </c>
      <c r="AG611" s="8">
        <v>42373</v>
      </c>
      <c r="AH611" s="7" t="s">
        <v>2412</v>
      </c>
      <c r="AI611" s="7" t="s">
        <v>78</v>
      </c>
      <c r="AJ611" s="7" t="b">
        <v>0</v>
      </c>
      <c r="AK611" s="7" t="s">
        <v>2413</v>
      </c>
      <c r="AL611" s="7" t="b">
        <v>0</v>
      </c>
      <c r="AM611" s="7" t="b">
        <v>0</v>
      </c>
      <c r="AN611" s="7" t="b">
        <v>0</v>
      </c>
      <c r="AO611" s="7" t="b">
        <v>0</v>
      </c>
      <c r="AP611" s="7" t="b">
        <v>0</v>
      </c>
      <c r="AQ611" s="7" t="s">
        <v>84</v>
      </c>
      <c r="AR611" s="7" t="b">
        <v>0</v>
      </c>
      <c r="AS611" s="7" t="s">
        <v>1700</v>
      </c>
      <c r="AT611" s="7" t="s">
        <v>78</v>
      </c>
      <c r="AU611" s="7" t="s">
        <v>78</v>
      </c>
      <c r="AV611" s="8">
        <v>42324</v>
      </c>
      <c r="AW611" s="7" t="s">
        <v>85</v>
      </c>
      <c r="AX611" s="7" t="s">
        <v>86</v>
      </c>
      <c r="AY611" s="7" t="s">
        <v>87</v>
      </c>
      <c r="AZ611" s="7" t="b">
        <v>0</v>
      </c>
      <c r="BA611" s="7">
        <v>4</v>
      </c>
      <c r="BB611" s="7">
        <v>3</v>
      </c>
      <c r="BC611" s="33">
        <v>729.8</v>
      </c>
      <c r="BD611" s="7">
        <v>0</v>
      </c>
      <c r="BE611" s="33"/>
      <c r="BF611" s="55">
        <v>0</v>
      </c>
      <c r="BG611" s="33">
        <v>0</v>
      </c>
      <c r="BH611" s="33">
        <v>291.55</v>
      </c>
      <c r="BI611" s="33">
        <v>291.55</v>
      </c>
      <c r="BJ611" s="33">
        <v>320.44</v>
      </c>
      <c r="BK611" s="30">
        <f t="shared" si="25"/>
        <v>0</v>
      </c>
      <c r="BL611" s="62">
        <f t="shared" si="26"/>
        <v>0</v>
      </c>
      <c r="BM611" s="33">
        <v>34.99</v>
      </c>
      <c r="BN611" s="9">
        <v>0</v>
      </c>
      <c r="BO611" s="11" t="s">
        <v>5220</v>
      </c>
      <c r="BP611" s="11" t="s">
        <v>5221</v>
      </c>
      <c r="BQ611" s="11" t="s">
        <v>4101</v>
      </c>
      <c r="BR611" s="11" t="s">
        <v>504</v>
      </c>
      <c r="BS611" s="11" t="s">
        <v>4203</v>
      </c>
      <c r="BT611" s="11" t="s">
        <v>4110</v>
      </c>
      <c r="BU611" s="11" t="s">
        <v>5222</v>
      </c>
      <c r="BV611" s="11" t="s">
        <v>4946</v>
      </c>
      <c r="BW611" s="11" t="s">
        <v>4301</v>
      </c>
      <c r="BX611" s="11" t="s">
        <v>4302</v>
      </c>
      <c r="BY611" s="11">
        <v>0</v>
      </c>
      <c r="BZ611" s="11">
        <v>0</v>
      </c>
      <c r="CA611" s="11">
        <v>0</v>
      </c>
      <c r="CB611" s="11">
        <v>0</v>
      </c>
      <c r="CC611" s="11">
        <v>0</v>
      </c>
      <c r="CD611" s="13">
        <v>0</v>
      </c>
    </row>
    <row r="612" spans="1:82" hidden="1" x14ac:dyDescent="0.25">
      <c r="A612" s="73" t="s">
        <v>750</v>
      </c>
      <c r="B612" s="7" t="s">
        <v>61</v>
      </c>
      <c r="C612" s="7" t="s">
        <v>62</v>
      </c>
      <c r="D612" s="7" t="s">
        <v>751</v>
      </c>
      <c r="E612" s="7" t="s">
        <v>751</v>
      </c>
      <c r="F612" s="7" t="s">
        <v>64</v>
      </c>
      <c r="G612" s="7" t="s">
        <v>751</v>
      </c>
      <c r="H612" s="7" t="s">
        <v>281</v>
      </c>
      <c r="I612" s="7" t="s">
        <v>66</v>
      </c>
      <c r="J612" s="7" t="s">
        <v>282</v>
      </c>
      <c r="K612" s="7">
        <v>232.51</v>
      </c>
      <c r="L612" s="7" t="s">
        <v>67</v>
      </c>
      <c r="M612" s="7" t="s">
        <v>68</v>
      </c>
      <c r="N612" s="7" t="s">
        <v>69</v>
      </c>
      <c r="O612" s="8">
        <v>44872.46875</v>
      </c>
      <c r="P612" s="8">
        <v>45237.39943287037</v>
      </c>
      <c r="Q612" s="7" t="s">
        <v>70</v>
      </c>
      <c r="R612" s="8">
        <v>45237</v>
      </c>
      <c r="S612" s="7" t="s">
        <v>71</v>
      </c>
      <c r="T612" s="7" t="s">
        <v>104</v>
      </c>
      <c r="U612" s="7" t="s">
        <v>73</v>
      </c>
      <c r="V612" s="7" t="s">
        <v>73</v>
      </c>
      <c r="W612" s="7" t="s">
        <v>287</v>
      </c>
      <c r="X612" s="7" t="s">
        <v>75</v>
      </c>
      <c r="Y612" s="7" t="s">
        <v>122</v>
      </c>
      <c r="Z612" s="7" t="s">
        <v>752</v>
      </c>
      <c r="AA612" s="7" t="s">
        <v>78</v>
      </c>
      <c r="AB612" s="8"/>
      <c r="AC612" s="8"/>
      <c r="AD612" s="7"/>
      <c r="AE612" s="7" t="s">
        <v>78</v>
      </c>
      <c r="AF612" s="7" t="s">
        <v>78</v>
      </c>
      <c r="AG612" s="8"/>
      <c r="AH612" s="7" t="s">
        <v>753</v>
      </c>
      <c r="AI612" s="7" t="s">
        <v>78</v>
      </c>
      <c r="AJ612" s="7" t="b">
        <v>0</v>
      </c>
      <c r="AK612" s="7" t="s">
        <v>754</v>
      </c>
      <c r="AL612" s="7" t="b">
        <v>0</v>
      </c>
      <c r="AM612" s="7" t="b">
        <v>0</v>
      </c>
      <c r="AN612" s="7" t="b">
        <v>0</v>
      </c>
      <c r="AO612" s="7" t="b">
        <v>0</v>
      </c>
      <c r="AP612" s="7" t="b">
        <v>0</v>
      </c>
      <c r="AQ612" s="7" t="s">
        <v>84</v>
      </c>
      <c r="AR612" s="7" t="b">
        <v>0</v>
      </c>
      <c r="AS612" s="7" t="s">
        <v>317</v>
      </c>
      <c r="AT612" s="7" t="s">
        <v>78</v>
      </c>
      <c r="AU612" s="7" t="s">
        <v>78</v>
      </c>
      <c r="AV612" s="8">
        <v>44850</v>
      </c>
      <c r="AW612" s="7" t="s">
        <v>85</v>
      </c>
      <c r="AX612" s="7" t="s">
        <v>86</v>
      </c>
      <c r="AY612" s="7" t="s">
        <v>87</v>
      </c>
      <c r="AZ612" s="7" t="b">
        <v>0</v>
      </c>
      <c r="BA612" s="7">
        <v>0</v>
      </c>
      <c r="BB612" s="7">
        <v>0</v>
      </c>
      <c r="BC612" s="33"/>
      <c r="BD612" s="7">
        <v>0</v>
      </c>
      <c r="BE612" s="33"/>
      <c r="BF612" s="55">
        <v>0</v>
      </c>
      <c r="BG612" s="33">
        <v>0</v>
      </c>
      <c r="BH612" s="33">
        <v>232.51</v>
      </c>
      <c r="BI612" s="33">
        <v>232.51</v>
      </c>
      <c r="BJ612" s="33">
        <v>255.93</v>
      </c>
      <c r="BK612" s="30">
        <f t="shared" si="25"/>
        <v>0</v>
      </c>
      <c r="BL612" s="62">
        <f t="shared" si="26"/>
        <v>0</v>
      </c>
      <c r="BM612" s="33">
        <v>55.8</v>
      </c>
      <c r="BN612" s="9">
        <v>0</v>
      </c>
      <c r="BO612" s="11" t="s">
        <v>4296</v>
      </c>
      <c r="BP612" s="11" t="s">
        <v>4297</v>
      </c>
      <c r="BQ612" s="11" t="s">
        <v>4101</v>
      </c>
      <c r="BR612" s="11" t="s">
        <v>504</v>
      </c>
      <c r="BS612" s="11" t="s">
        <v>4203</v>
      </c>
      <c r="BT612" s="11" t="s">
        <v>4298</v>
      </c>
      <c r="BU612" s="11" t="s">
        <v>4299</v>
      </c>
      <c r="BV612" s="11" t="s">
        <v>4300</v>
      </c>
      <c r="BW612" s="11" t="s">
        <v>4301</v>
      </c>
      <c r="BX612" s="11" t="s">
        <v>4302</v>
      </c>
      <c r="BY612" s="11">
        <v>0</v>
      </c>
      <c r="BZ612" s="11">
        <v>0</v>
      </c>
      <c r="CA612" s="11">
        <v>0</v>
      </c>
      <c r="CB612" s="11">
        <v>0</v>
      </c>
      <c r="CC612" s="11">
        <v>0</v>
      </c>
      <c r="CD612" s="13">
        <v>0</v>
      </c>
    </row>
    <row r="613" spans="1:82" hidden="1" x14ac:dyDescent="0.25">
      <c r="A613" s="73" t="s">
        <v>2981</v>
      </c>
      <c r="B613" s="7" t="s">
        <v>2967</v>
      </c>
      <c r="C613" s="7" t="s">
        <v>2968</v>
      </c>
      <c r="D613" s="7" t="s">
        <v>2982</v>
      </c>
      <c r="E613" s="7" t="s">
        <v>2982</v>
      </c>
      <c r="F613" s="7" t="s">
        <v>168</v>
      </c>
      <c r="G613" s="7" t="s">
        <v>2982</v>
      </c>
      <c r="H613" s="7" t="s">
        <v>2970</v>
      </c>
      <c r="I613" s="7" t="s">
        <v>2150</v>
      </c>
      <c r="J613" s="7" t="s">
        <v>2983</v>
      </c>
      <c r="K613" s="7">
        <v>1096.8599999999999</v>
      </c>
      <c r="L613" s="7" t="s">
        <v>67</v>
      </c>
      <c r="M613" s="7" t="s">
        <v>68</v>
      </c>
      <c r="N613" s="7" t="s">
        <v>160</v>
      </c>
      <c r="O613" s="8">
        <v>41852</v>
      </c>
      <c r="P613" s="8">
        <v>45505.582152777781</v>
      </c>
      <c r="Q613" s="7" t="s">
        <v>70</v>
      </c>
      <c r="R613" s="8">
        <v>45505</v>
      </c>
      <c r="S613" s="7" t="s">
        <v>71</v>
      </c>
      <c r="T613" s="7" t="s">
        <v>104</v>
      </c>
      <c r="U613" s="7" t="s">
        <v>73</v>
      </c>
      <c r="V613" s="7" t="s">
        <v>73</v>
      </c>
      <c r="W613" s="7" t="s">
        <v>287</v>
      </c>
      <c r="X613" s="7" t="s">
        <v>171</v>
      </c>
      <c r="Y613" s="7" t="s">
        <v>2972</v>
      </c>
      <c r="Z613" s="7" t="s">
        <v>2984</v>
      </c>
      <c r="AA613" s="7" t="s">
        <v>78</v>
      </c>
      <c r="AB613" s="8"/>
      <c r="AC613" s="8"/>
      <c r="AD613" s="7"/>
      <c r="AE613" s="7" t="s">
        <v>78</v>
      </c>
      <c r="AF613" s="7" t="s">
        <v>78</v>
      </c>
      <c r="AG613" s="8"/>
      <c r="AH613" s="7" t="s">
        <v>2985</v>
      </c>
      <c r="AI613" s="7" t="s">
        <v>78</v>
      </c>
      <c r="AJ613" s="7" t="b">
        <v>0</v>
      </c>
      <c r="AK613" s="7" t="s">
        <v>2986</v>
      </c>
      <c r="AL613" s="7" t="b">
        <v>1</v>
      </c>
      <c r="AM613" s="7" t="b">
        <v>0</v>
      </c>
      <c r="AN613" s="7" t="b">
        <v>0</v>
      </c>
      <c r="AO613" s="7" t="b">
        <v>0</v>
      </c>
      <c r="AP613" s="7" t="b">
        <v>0</v>
      </c>
      <c r="AQ613" s="7" t="s">
        <v>84</v>
      </c>
      <c r="AR613" s="7" t="b">
        <v>0</v>
      </c>
      <c r="AS613" s="7" t="s">
        <v>2980</v>
      </c>
      <c r="AT613" s="7" t="s">
        <v>78</v>
      </c>
      <c r="AU613" s="7" t="s">
        <v>78</v>
      </c>
      <c r="AV613" s="8">
        <v>41898</v>
      </c>
      <c r="AW613" s="7" t="s">
        <v>85</v>
      </c>
      <c r="AX613" s="7" t="s">
        <v>86</v>
      </c>
      <c r="AY613" s="7" t="s">
        <v>87</v>
      </c>
      <c r="AZ613" s="7" t="b">
        <v>0</v>
      </c>
      <c r="BA613" s="7">
        <v>0</v>
      </c>
      <c r="BB613" s="7">
        <v>0</v>
      </c>
      <c r="BC613" s="33"/>
      <c r="BD613" s="7">
        <v>0</v>
      </c>
      <c r="BE613" s="33"/>
      <c r="BF613" s="55">
        <v>0</v>
      </c>
      <c r="BG613" s="33">
        <v>0</v>
      </c>
      <c r="BH613" s="33">
        <v>1096.8599999999999</v>
      </c>
      <c r="BI613" s="33">
        <v>1096.8599999999999</v>
      </c>
      <c r="BJ613" s="33">
        <v>1186.26</v>
      </c>
      <c r="BK613" s="30">
        <f t="shared" si="25"/>
        <v>0</v>
      </c>
      <c r="BL613" s="62">
        <f t="shared" si="26"/>
        <v>0</v>
      </c>
      <c r="BM613" s="33">
        <v>219.37</v>
      </c>
      <c r="BN613" s="9">
        <v>0</v>
      </c>
      <c r="BO613" s="7" t="s">
        <v>4936</v>
      </c>
      <c r="BP613" s="7" t="s">
        <v>4937</v>
      </c>
      <c r="BQ613" s="7" t="s">
        <v>4101</v>
      </c>
      <c r="BR613" s="7" t="s">
        <v>4938</v>
      </c>
      <c r="BS613" s="7" t="s">
        <v>4939</v>
      </c>
      <c r="BT613" s="7" t="s">
        <v>4940</v>
      </c>
      <c r="BU613" s="7" t="s">
        <v>78</v>
      </c>
      <c r="BV613" s="7" t="s">
        <v>4941</v>
      </c>
      <c r="BW613" s="7" t="s">
        <v>4942</v>
      </c>
      <c r="BX613" s="7" t="s">
        <v>4236</v>
      </c>
      <c r="BY613" s="7">
        <v>0</v>
      </c>
      <c r="BZ613" s="7">
        <v>0</v>
      </c>
      <c r="CA613" s="7">
        <v>0</v>
      </c>
      <c r="CB613" s="7">
        <v>0</v>
      </c>
      <c r="CC613" s="7">
        <v>0</v>
      </c>
      <c r="CD613" s="9">
        <v>0</v>
      </c>
    </row>
    <row r="614" spans="1:82" hidden="1" x14ac:dyDescent="0.25">
      <c r="A614" s="72" t="s">
        <v>3098</v>
      </c>
      <c r="B614" s="11" t="s">
        <v>1395</v>
      </c>
      <c r="C614" s="11" t="s">
        <v>1396</v>
      </c>
      <c r="D614" s="11" t="s">
        <v>3099</v>
      </c>
      <c r="E614" s="11" t="s">
        <v>3099</v>
      </c>
      <c r="F614" s="11" t="s">
        <v>64</v>
      </c>
      <c r="G614" s="11"/>
      <c r="H614" s="11" t="s">
        <v>2330</v>
      </c>
      <c r="I614" s="11" t="s">
        <v>1397</v>
      </c>
      <c r="J614" s="11" t="s">
        <v>2691</v>
      </c>
      <c r="K614" s="11">
        <v>210.53</v>
      </c>
      <c r="L614" s="11" t="s">
        <v>67</v>
      </c>
      <c r="M614" s="11" t="s">
        <v>68</v>
      </c>
      <c r="N614" s="11" t="s">
        <v>69</v>
      </c>
      <c r="O614" s="12">
        <v>44121.322222222225</v>
      </c>
      <c r="P614" s="12">
        <v>45582.322222222225</v>
      </c>
      <c r="Q614" s="11" t="s">
        <v>70</v>
      </c>
      <c r="R614" s="12">
        <v>45582</v>
      </c>
      <c r="S614" s="11" t="s">
        <v>71</v>
      </c>
      <c r="T614" s="11" t="s">
        <v>104</v>
      </c>
      <c r="U614" s="11" t="s">
        <v>73</v>
      </c>
      <c r="V614" s="11" t="s">
        <v>73</v>
      </c>
      <c r="W614" s="11" t="s">
        <v>105</v>
      </c>
      <c r="X614" s="11" t="s">
        <v>106</v>
      </c>
      <c r="Y614" s="11" t="s">
        <v>1421</v>
      </c>
      <c r="Z614" s="11" t="s">
        <v>3100</v>
      </c>
      <c r="AA614" s="11" t="s">
        <v>3101</v>
      </c>
      <c r="AB614" s="12"/>
      <c r="AC614" s="12"/>
      <c r="AD614" s="11"/>
      <c r="AE614" s="11" t="s">
        <v>78</v>
      </c>
      <c r="AF614" s="11" t="s">
        <v>78</v>
      </c>
      <c r="AG614" s="12"/>
      <c r="AH614" s="11" t="s">
        <v>78</v>
      </c>
      <c r="AI614" s="11" t="s">
        <v>78</v>
      </c>
      <c r="AJ614" s="11" t="b">
        <v>0</v>
      </c>
      <c r="AK614" s="11" t="s">
        <v>3102</v>
      </c>
      <c r="AL614" s="11" t="b">
        <v>0</v>
      </c>
      <c r="AM614" s="11" t="b">
        <v>0</v>
      </c>
      <c r="AN614" s="11" t="b">
        <v>0</v>
      </c>
      <c r="AO614" s="11" t="b">
        <v>0</v>
      </c>
      <c r="AP614" s="11" t="b">
        <v>0</v>
      </c>
      <c r="AQ614" s="11" t="s">
        <v>84</v>
      </c>
      <c r="AR614" s="11" t="b">
        <v>0</v>
      </c>
      <c r="AS614" s="11" t="s">
        <v>1700</v>
      </c>
      <c r="AT614" s="11" t="s">
        <v>78</v>
      </c>
      <c r="AU614" s="11" t="s">
        <v>78</v>
      </c>
      <c r="AV614" s="12">
        <v>44126</v>
      </c>
      <c r="AW614" s="11" t="s">
        <v>85</v>
      </c>
      <c r="AX614" s="11" t="s">
        <v>86</v>
      </c>
      <c r="AY614" s="11" t="s">
        <v>87</v>
      </c>
      <c r="AZ614" s="11" t="b">
        <v>0</v>
      </c>
      <c r="BA614" s="11">
        <v>4</v>
      </c>
      <c r="BB614" s="11">
        <v>2</v>
      </c>
      <c r="BC614" s="28">
        <v>196.72</v>
      </c>
      <c r="BD614" s="11">
        <v>0</v>
      </c>
      <c r="BE614" s="28"/>
      <c r="BF614" s="54">
        <v>0</v>
      </c>
      <c r="BG614" s="28">
        <v>0</v>
      </c>
      <c r="BH614" s="28">
        <v>210.53</v>
      </c>
      <c r="BI614" s="28">
        <v>210.53</v>
      </c>
      <c r="BJ614" s="28">
        <v>237.76</v>
      </c>
      <c r="BK614" s="30">
        <f t="shared" si="25"/>
        <v>0</v>
      </c>
      <c r="BL614" s="62">
        <f t="shared" si="26"/>
        <v>0</v>
      </c>
      <c r="BM614" s="28">
        <v>52.63</v>
      </c>
      <c r="BN614" s="13">
        <v>0</v>
      </c>
      <c r="BO614" s="11" t="s">
        <v>6329</v>
      </c>
      <c r="BP614" s="11" t="s">
        <v>6330</v>
      </c>
      <c r="BQ614" s="11" t="s">
        <v>4438</v>
      </c>
      <c r="BR614" s="11" t="s">
        <v>6331</v>
      </c>
      <c r="BS614" s="11" t="s">
        <v>6332</v>
      </c>
      <c r="BT614" s="11" t="s">
        <v>4337</v>
      </c>
      <c r="BU614" s="11" t="s">
        <v>6333</v>
      </c>
      <c r="BV614" s="11" t="s">
        <v>6334</v>
      </c>
      <c r="BW614" s="11" t="s">
        <v>6335</v>
      </c>
      <c r="BX614" s="11" t="s">
        <v>4200</v>
      </c>
      <c r="BY614" s="11">
        <v>0</v>
      </c>
      <c r="BZ614" s="11">
        <v>0</v>
      </c>
      <c r="CA614" s="11">
        <v>0</v>
      </c>
      <c r="CB614" s="11">
        <v>1</v>
      </c>
      <c r="CC614" s="11">
        <v>1</v>
      </c>
      <c r="CD614" s="13">
        <v>0</v>
      </c>
    </row>
    <row r="615" spans="1:82" hidden="1" x14ac:dyDescent="0.25">
      <c r="A615" s="72" t="s">
        <v>2914</v>
      </c>
      <c r="B615" s="11" t="s">
        <v>1395</v>
      </c>
      <c r="C615" s="11" t="s">
        <v>1396</v>
      </c>
      <c r="D615" s="11" t="s">
        <v>725</v>
      </c>
      <c r="E615" s="11" t="s">
        <v>725</v>
      </c>
      <c r="F615" s="11" t="s">
        <v>64</v>
      </c>
      <c r="G615" s="11" t="s">
        <v>725</v>
      </c>
      <c r="H615" s="11" t="s">
        <v>2330</v>
      </c>
      <c r="I615" s="11" t="s">
        <v>1397</v>
      </c>
      <c r="J615" s="11" t="s">
        <v>2691</v>
      </c>
      <c r="K615" s="11">
        <v>275.44</v>
      </c>
      <c r="L615" s="11" t="s">
        <v>67</v>
      </c>
      <c r="M615" s="11" t="s">
        <v>68</v>
      </c>
      <c r="N615" s="11" t="s">
        <v>69</v>
      </c>
      <c r="O615" s="12">
        <v>43465.381018518521</v>
      </c>
      <c r="P615" s="12">
        <v>45291.381018518521</v>
      </c>
      <c r="Q615" s="11" t="s">
        <v>70</v>
      </c>
      <c r="R615" s="12">
        <v>45291</v>
      </c>
      <c r="S615" s="11" t="s">
        <v>71</v>
      </c>
      <c r="T615" s="11" t="s">
        <v>72</v>
      </c>
      <c r="U615" s="11" t="s">
        <v>73</v>
      </c>
      <c r="V615" s="11" t="s">
        <v>73</v>
      </c>
      <c r="W615" s="11" t="s">
        <v>74</v>
      </c>
      <c r="X615" s="11" t="s">
        <v>106</v>
      </c>
      <c r="Y615" s="11" t="s">
        <v>1457</v>
      </c>
      <c r="Z615" s="11" t="s">
        <v>2915</v>
      </c>
      <c r="AA615" s="11" t="s">
        <v>2916</v>
      </c>
      <c r="AB615" s="12"/>
      <c r="AC615" s="12"/>
      <c r="AD615" s="11"/>
      <c r="AE615" s="11" t="s">
        <v>78</v>
      </c>
      <c r="AF615" s="11" t="s">
        <v>78</v>
      </c>
      <c r="AG615" s="12"/>
      <c r="AH615" s="11" t="s">
        <v>78</v>
      </c>
      <c r="AI615" s="11" t="s">
        <v>78</v>
      </c>
      <c r="AJ615" s="11" t="b">
        <v>0</v>
      </c>
      <c r="AK615" s="11" t="s">
        <v>2917</v>
      </c>
      <c r="AL615" s="11" t="b">
        <v>0</v>
      </c>
      <c r="AM615" s="11" t="b">
        <v>0</v>
      </c>
      <c r="AN615" s="11" t="b">
        <v>0</v>
      </c>
      <c r="AO615" s="11" t="b">
        <v>0</v>
      </c>
      <c r="AP615" s="11" t="b">
        <v>0</v>
      </c>
      <c r="AQ615" s="11" t="s">
        <v>84</v>
      </c>
      <c r="AR615" s="11" t="b">
        <v>0</v>
      </c>
      <c r="AS615" s="11" t="s">
        <v>1700</v>
      </c>
      <c r="AT615" s="11" t="s">
        <v>78</v>
      </c>
      <c r="AU615" s="11" t="s">
        <v>78</v>
      </c>
      <c r="AV615" s="12">
        <v>43447</v>
      </c>
      <c r="AW615" s="11" t="s">
        <v>85</v>
      </c>
      <c r="AX615" s="11" t="s">
        <v>86</v>
      </c>
      <c r="AY615" s="11" t="s">
        <v>87</v>
      </c>
      <c r="AZ615" s="11" t="b">
        <v>0</v>
      </c>
      <c r="BA615" s="11">
        <v>6</v>
      </c>
      <c r="BB615" s="11">
        <v>6</v>
      </c>
      <c r="BC615" s="28">
        <v>885.45</v>
      </c>
      <c r="BD615" s="11">
        <v>1</v>
      </c>
      <c r="BE615" s="28">
        <v>300</v>
      </c>
      <c r="BF615" s="54">
        <v>1</v>
      </c>
      <c r="BG615" s="28">
        <v>300</v>
      </c>
      <c r="BH615" s="28">
        <v>275.44</v>
      </c>
      <c r="BI615" s="28">
        <v>275.44</v>
      </c>
      <c r="BJ615" s="28">
        <v>325.17</v>
      </c>
      <c r="BK615" s="30">
        <f t="shared" si="25"/>
        <v>0</v>
      </c>
      <c r="BL615" s="62">
        <f t="shared" si="26"/>
        <v>0</v>
      </c>
      <c r="BM615" s="28">
        <v>68.86</v>
      </c>
      <c r="BN615" s="13">
        <v>0</v>
      </c>
      <c r="BO615" s="11" t="s">
        <v>5892</v>
      </c>
      <c r="BP615" s="11" t="s">
        <v>5893</v>
      </c>
      <c r="BQ615" s="11" t="s">
        <v>4101</v>
      </c>
      <c r="BR615" s="11" t="s">
        <v>504</v>
      </c>
      <c r="BS615" s="11" t="s">
        <v>4187</v>
      </c>
      <c r="BT615" s="11" t="s">
        <v>5894</v>
      </c>
      <c r="BU615" s="11" t="s">
        <v>5895</v>
      </c>
      <c r="BV615" s="11" t="s">
        <v>5896</v>
      </c>
      <c r="BW615" s="11" t="s">
        <v>5897</v>
      </c>
      <c r="BX615" s="11" t="s">
        <v>4236</v>
      </c>
      <c r="BY615" s="11">
        <v>0</v>
      </c>
      <c r="BZ615" s="11">
        <v>0</v>
      </c>
      <c r="CA615" s="11">
        <v>0</v>
      </c>
      <c r="CB615" s="11">
        <v>1</v>
      </c>
      <c r="CC615" s="11">
        <v>0</v>
      </c>
      <c r="CD615" s="13">
        <v>0</v>
      </c>
    </row>
    <row r="616" spans="1:82" hidden="1" x14ac:dyDescent="0.25">
      <c r="A616" s="73" t="s">
        <v>724</v>
      </c>
      <c r="B616" s="7" t="s">
        <v>61</v>
      </c>
      <c r="C616" s="7" t="s">
        <v>62</v>
      </c>
      <c r="D616" s="7" t="s">
        <v>725</v>
      </c>
      <c r="E616" s="7" t="s">
        <v>725</v>
      </c>
      <c r="F616" s="7" t="s">
        <v>64</v>
      </c>
      <c r="G616" s="7" t="s">
        <v>725</v>
      </c>
      <c r="H616" s="7" t="s">
        <v>281</v>
      </c>
      <c r="I616" s="7" t="s">
        <v>66</v>
      </c>
      <c r="J616" s="7" t="s">
        <v>282</v>
      </c>
      <c r="K616" s="7">
        <v>231.06</v>
      </c>
      <c r="L616" s="7" t="s">
        <v>67</v>
      </c>
      <c r="M616" s="7" t="s">
        <v>68</v>
      </c>
      <c r="N616" s="7" t="s">
        <v>69</v>
      </c>
      <c r="O616" s="8">
        <v>44845.358831018515</v>
      </c>
      <c r="P616" s="8">
        <v>45576.346655092595</v>
      </c>
      <c r="Q616" s="7" t="s">
        <v>70</v>
      </c>
      <c r="R616" s="8">
        <v>45576</v>
      </c>
      <c r="S616" s="7" t="s">
        <v>71</v>
      </c>
      <c r="T616" s="7" t="s">
        <v>104</v>
      </c>
      <c r="U616" s="7" t="s">
        <v>73</v>
      </c>
      <c r="V616" s="7" t="s">
        <v>73</v>
      </c>
      <c r="W616" s="7" t="s">
        <v>74</v>
      </c>
      <c r="X616" s="7" t="s">
        <v>75</v>
      </c>
      <c r="Y616" s="7" t="s">
        <v>76</v>
      </c>
      <c r="Z616" s="7" t="s">
        <v>726</v>
      </c>
      <c r="AA616" s="7" t="s">
        <v>78</v>
      </c>
      <c r="AB616" s="8"/>
      <c r="AC616" s="8"/>
      <c r="AD616" s="7"/>
      <c r="AE616" s="7" t="s">
        <v>78</v>
      </c>
      <c r="AF616" s="7" t="s">
        <v>78</v>
      </c>
      <c r="AG616" s="8"/>
      <c r="AH616" s="7" t="s">
        <v>727</v>
      </c>
      <c r="AI616" s="7" t="s">
        <v>78</v>
      </c>
      <c r="AJ616" s="7" t="b">
        <v>0</v>
      </c>
      <c r="AK616" s="7" t="s">
        <v>728</v>
      </c>
      <c r="AL616" s="7" t="b">
        <v>0</v>
      </c>
      <c r="AM616" s="7" t="b">
        <v>0</v>
      </c>
      <c r="AN616" s="7" t="b">
        <v>0</v>
      </c>
      <c r="AO616" s="7" t="b">
        <v>0</v>
      </c>
      <c r="AP616" s="7" t="b">
        <v>0</v>
      </c>
      <c r="AQ616" s="7" t="s">
        <v>84</v>
      </c>
      <c r="AR616" s="7" t="b">
        <v>0</v>
      </c>
      <c r="AS616" s="7" t="s">
        <v>710</v>
      </c>
      <c r="AT616" s="7" t="s">
        <v>78</v>
      </c>
      <c r="AU616" s="7" t="s">
        <v>78</v>
      </c>
      <c r="AV616" s="8">
        <v>44832</v>
      </c>
      <c r="AW616" s="7" t="s">
        <v>85</v>
      </c>
      <c r="AX616" s="7" t="s">
        <v>86</v>
      </c>
      <c r="AY616" s="7" t="s">
        <v>87</v>
      </c>
      <c r="AZ616" s="7" t="b">
        <v>0</v>
      </c>
      <c r="BA616" s="7">
        <v>0</v>
      </c>
      <c r="BB616" s="7">
        <v>0</v>
      </c>
      <c r="BC616" s="33"/>
      <c r="BD616" s="7">
        <v>0</v>
      </c>
      <c r="BE616" s="33"/>
      <c r="BF616" s="55">
        <v>0</v>
      </c>
      <c r="BG616" s="33">
        <v>0</v>
      </c>
      <c r="BH616" s="33">
        <v>231.06</v>
      </c>
      <c r="BI616" s="33">
        <v>231.06</v>
      </c>
      <c r="BJ616" s="33">
        <v>254.35</v>
      </c>
      <c r="BK616" s="30">
        <f t="shared" si="25"/>
        <v>0</v>
      </c>
      <c r="BL616" s="62">
        <f t="shared" si="26"/>
        <v>0</v>
      </c>
      <c r="BM616" s="33">
        <v>55.46</v>
      </c>
      <c r="BN616" s="9">
        <v>0</v>
      </c>
      <c r="BO616" s="11" t="s">
        <v>5892</v>
      </c>
      <c r="BP616" s="11" t="s">
        <v>5893</v>
      </c>
      <c r="BQ616" s="11" t="s">
        <v>4101</v>
      </c>
      <c r="BR616" s="11" t="s">
        <v>504</v>
      </c>
      <c r="BS616" s="11" t="s">
        <v>4187</v>
      </c>
      <c r="BT616" s="11" t="s">
        <v>5894</v>
      </c>
      <c r="BU616" s="11" t="s">
        <v>5895</v>
      </c>
      <c r="BV616" s="11" t="s">
        <v>5896</v>
      </c>
      <c r="BW616" s="11" t="s">
        <v>5897</v>
      </c>
      <c r="BX616" s="11" t="s">
        <v>4236</v>
      </c>
      <c r="BY616" s="11">
        <v>0</v>
      </c>
      <c r="BZ616" s="11">
        <v>0</v>
      </c>
      <c r="CA616" s="11">
        <v>0</v>
      </c>
      <c r="CB616" s="11">
        <v>0</v>
      </c>
      <c r="CC616" s="11">
        <v>0</v>
      </c>
      <c r="CD616" s="13">
        <v>0</v>
      </c>
    </row>
    <row r="617" spans="1:82" hidden="1" x14ac:dyDescent="0.25">
      <c r="A617" s="72" t="s">
        <v>972</v>
      </c>
      <c r="B617" s="11" t="s">
        <v>61</v>
      </c>
      <c r="C617" s="11" t="s">
        <v>62</v>
      </c>
      <c r="D617" s="11" t="s">
        <v>725</v>
      </c>
      <c r="E617" s="11" t="s">
        <v>725</v>
      </c>
      <c r="F617" s="11" t="s">
        <v>64</v>
      </c>
      <c r="G617" s="11" t="s">
        <v>725</v>
      </c>
      <c r="H617" s="11" t="s">
        <v>281</v>
      </c>
      <c r="I617" s="11" t="s">
        <v>66</v>
      </c>
      <c r="J617" s="11" t="s">
        <v>282</v>
      </c>
      <c r="K617" s="11">
        <v>288.39999999999998</v>
      </c>
      <c r="L617" s="11" t="s">
        <v>67</v>
      </c>
      <c r="M617" s="11" t="s">
        <v>68</v>
      </c>
      <c r="N617" s="11" t="s">
        <v>69</v>
      </c>
      <c r="O617" s="12">
        <v>45083.505694444444</v>
      </c>
      <c r="P617" s="12">
        <v>45449.466481481482</v>
      </c>
      <c r="Q617" s="11" t="s">
        <v>70</v>
      </c>
      <c r="R617" s="12">
        <v>45449</v>
      </c>
      <c r="S617" s="11" t="s">
        <v>71</v>
      </c>
      <c r="T617" s="11" t="s">
        <v>104</v>
      </c>
      <c r="U617" s="11" t="s">
        <v>73</v>
      </c>
      <c r="V617" s="11" t="s">
        <v>73</v>
      </c>
      <c r="W617" s="11" t="s">
        <v>74</v>
      </c>
      <c r="X617" s="11" t="s">
        <v>75</v>
      </c>
      <c r="Y617" s="11" t="s">
        <v>76</v>
      </c>
      <c r="Z617" s="11" t="s">
        <v>973</v>
      </c>
      <c r="AA617" s="11" t="s">
        <v>78</v>
      </c>
      <c r="AB617" s="12"/>
      <c r="AC617" s="12"/>
      <c r="AD617" s="11"/>
      <c r="AE617" s="11" t="s">
        <v>78</v>
      </c>
      <c r="AF617" s="11" t="s">
        <v>78</v>
      </c>
      <c r="AG617" s="12"/>
      <c r="AH617" s="11" t="s">
        <v>974</v>
      </c>
      <c r="AI617" s="11" t="s">
        <v>78</v>
      </c>
      <c r="AJ617" s="11" t="b">
        <v>0</v>
      </c>
      <c r="AK617" s="11" t="s">
        <v>975</v>
      </c>
      <c r="AL617" s="11" t="b">
        <v>0</v>
      </c>
      <c r="AM617" s="11" t="b">
        <v>0</v>
      </c>
      <c r="AN617" s="11" t="b">
        <v>0</v>
      </c>
      <c r="AO617" s="11" t="b">
        <v>0</v>
      </c>
      <c r="AP617" s="11" t="b">
        <v>0</v>
      </c>
      <c r="AQ617" s="11" t="s">
        <v>84</v>
      </c>
      <c r="AR617" s="11" t="b">
        <v>0</v>
      </c>
      <c r="AS617" s="11" t="s">
        <v>710</v>
      </c>
      <c r="AT617" s="11" t="s">
        <v>78</v>
      </c>
      <c r="AU617" s="11" t="s">
        <v>78</v>
      </c>
      <c r="AV617" s="12">
        <v>45092</v>
      </c>
      <c r="AW617" s="11" t="s">
        <v>85</v>
      </c>
      <c r="AX617" s="11" t="s">
        <v>86</v>
      </c>
      <c r="AY617" s="11" t="s">
        <v>87</v>
      </c>
      <c r="AZ617" s="11" t="b">
        <v>0</v>
      </c>
      <c r="BA617" s="11">
        <v>0</v>
      </c>
      <c r="BB617" s="11">
        <v>0</v>
      </c>
      <c r="BC617" s="28"/>
      <c r="BD617" s="11">
        <v>0</v>
      </c>
      <c r="BE617" s="28"/>
      <c r="BF617" s="54">
        <v>0</v>
      </c>
      <c r="BG617" s="28">
        <v>0</v>
      </c>
      <c r="BH617" s="28">
        <v>288.39999999999998</v>
      </c>
      <c r="BI617" s="28">
        <v>288.39999999999998</v>
      </c>
      <c r="BJ617" s="28">
        <v>316.58999999999997</v>
      </c>
      <c r="BK617" s="30">
        <f t="shared" si="25"/>
        <v>0</v>
      </c>
      <c r="BL617" s="62">
        <f t="shared" si="26"/>
        <v>0</v>
      </c>
      <c r="BM617" s="28">
        <v>69.22</v>
      </c>
      <c r="BN617" s="13">
        <v>0</v>
      </c>
      <c r="BO617" s="7" t="s">
        <v>5892</v>
      </c>
      <c r="BP617" s="7" t="s">
        <v>5893</v>
      </c>
      <c r="BQ617" s="7" t="s">
        <v>4101</v>
      </c>
      <c r="BR617" s="7" t="s">
        <v>504</v>
      </c>
      <c r="BS617" s="7" t="s">
        <v>4187</v>
      </c>
      <c r="BT617" s="7" t="s">
        <v>5894</v>
      </c>
      <c r="BU617" s="7" t="s">
        <v>5895</v>
      </c>
      <c r="BV617" s="7" t="s">
        <v>5896</v>
      </c>
      <c r="BW617" s="7" t="s">
        <v>5897</v>
      </c>
      <c r="BX617" s="7" t="s">
        <v>4236</v>
      </c>
      <c r="BY617" s="7">
        <v>0</v>
      </c>
      <c r="BZ617" s="7">
        <v>0</v>
      </c>
      <c r="CA617" s="7">
        <v>0</v>
      </c>
      <c r="CB617" s="7">
        <v>0</v>
      </c>
      <c r="CC617" s="7">
        <v>0</v>
      </c>
      <c r="CD617" s="9">
        <v>0</v>
      </c>
    </row>
    <row r="618" spans="1:82" hidden="1" x14ac:dyDescent="0.25">
      <c r="A618" s="73" t="s">
        <v>2403</v>
      </c>
      <c r="B618" s="7" t="s">
        <v>61</v>
      </c>
      <c r="C618" s="7" t="s">
        <v>62</v>
      </c>
      <c r="D618" s="7" t="s">
        <v>2404</v>
      </c>
      <c r="E618" s="7" t="s">
        <v>2404</v>
      </c>
      <c r="F618" s="7" t="s">
        <v>64</v>
      </c>
      <c r="G618" s="7" t="s">
        <v>2404</v>
      </c>
      <c r="H618" s="7" t="s">
        <v>2330</v>
      </c>
      <c r="I618" s="7" t="s">
        <v>66</v>
      </c>
      <c r="J618" s="7" t="s">
        <v>2342</v>
      </c>
      <c r="K618" s="7">
        <v>726.58</v>
      </c>
      <c r="L618" s="7" t="s">
        <v>67</v>
      </c>
      <c r="M618" s="7" t="s">
        <v>68</v>
      </c>
      <c r="N618" s="7" t="s">
        <v>69</v>
      </c>
      <c r="O618" s="8">
        <v>42185.73636574074</v>
      </c>
      <c r="P618" s="8">
        <v>45473.73636574074</v>
      </c>
      <c r="Q618" s="7" t="s">
        <v>70</v>
      </c>
      <c r="R618" s="8">
        <v>45473</v>
      </c>
      <c r="S618" s="7" t="s">
        <v>71</v>
      </c>
      <c r="T618" s="7" t="s">
        <v>104</v>
      </c>
      <c r="U618" s="7" t="s">
        <v>73</v>
      </c>
      <c r="V618" s="7" t="s">
        <v>73</v>
      </c>
      <c r="W618" s="7" t="s">
        <v>287</v>
      </c>
      <c r="X618" s="7" t="s">
        <v>75</v>
      </c>
      <c r="Y618" s="7" t="s">
        <v>76</v>
      </c>
      <c r="Z618" s="7" t="s">
        <v>2405</v>
      </c>
      <c r="AA618" s="7" t="s">
        <v>78</v>
      </c>
      <c r="AB618" s="8"/>
      <c r="AC618" s="8"/>
      <c r="AD618" s="7"/>
      <c r="AE618" s="7" t="s">
        <v>78</v>
      </c>
      <c r="AF618" s="7" t="s">
        <v>78</v>
      </c>
      <c r="AG618" s="8"/>
      <c r="AH618" s="7" t="s">
        <v>2406</v>
      </c>
      <c r="AI618" s="7" t="s">
        <v>78</v>
      </c>
      <c r="AJ618" s="7" t="b">
        <v>0</v>
      </c>
      <c r="AK618" s="7" t="s">
        <v>2407</v>
      </c>
      <c r="AL618" s="7" t="b">
        <v>0</v>
      </c>
      <c r="AM618" s="7" t="b">
        <v>0</v>
      </c>
      <c r="AN618" s="7" t="b">
        <v>0</v>
      </c>
      <c r="AO618" s="7" t="b">
        <v>0</v>
      </c>
      <c r="AP618" s="7" t="b">
        <v>0</v>
      </c>
      <c r="AQ618" s="7" t="s">
        <v>84</v>
      </c>
      <c r="AR618" s="7" t="b">
        <v>0</v>
      </c>
      <c r="AS618" s="7" t="s">
        <v>1700</v>
      </c>
      <c r="AT618" s="7" t="s">
        <v>78</v>
      </c>
      <c r="AU618" s="7" t="s">
        <v>78</v>
      </c>
      <c r="AV618" s="8">
        <v>42181</v>
      </c>
      <c r="AW618" s="7" t="s">
        <v>85</v>
      </c>
      <c r="AX618" s="7" t="s">
        <v>86</v>
      </c>
      <c r="AY618" s="7" t="s">
        <v>87</v>
      </c>
      <c r="AZ618" s="7" t="b">
        <v>0</v>
      </c>
      <c r="BA618" s="7">
        <v>0</v>
      </c>
      <c r="BB618" s="7">
        <v>0</v>
      </c>
      <c r="BC618" s="33"/>
      <c r="BD618" s="7">
        <v>0</v>
      </c>
      <c r="BE618" s="33"/>
      <c r="BF618" s="55">
        <v>0</v>
      </c>
      <c r="BG618" s="33">
        <v>0</v>
      </c>
      <c r="BH618" s="33">
        <v>726.58</v>
      </c>
      <c r="BI618" s="33">
        <v>726.58</v>
      </c>
      <c r="BJ618" s="33">
        <v>792.27</v>
      </c>
      <c r="BK618" s="30">
        <f t="shared" si="25"/>
        <v>0</v>
      </c>
      <c r="BL618" s="62">
        <f t="shared" si="26"/>
        <v>0</v>
      </c>
      <c r="BM618" s="33">
        <v>87.19</v>
      </c>
      <c r="BN618" s="9">
        <v>0</v>
      </c>
      <c r="BO618" s="11" t="s">
        <v>5189</v>
      </c>
      <c r="BP618" s="11" t="s">
        <v>5190</v>
      </c>
      <c r="BQ618" s="11" t="s">
        <v>4101</v>
      </c>
      <c r="BR618" s="11" t="s">
        <v>504</v>
      </c>
      <c r="BS618" s="11" t="s">
        <v>4223</v>
      </c>
      <c r="BT618" s="11" t="s">
        <v>4110</v>
      </c>
      <c r="BU618" s="11" t="s">
        <v>5191</v>
      </c>
      <c r="BV618" s="11" t="s">
        <v>5192</v>
      </c>
      <c r="BW618" s="11" t="s">
        <v>5193</v>
      </c>
      <c r="BX618" s="11" t="s">
        <v>4130</v>
      </c>
      <c r="BY618" s="11">
        <v>0</v>
      </c>
      <c r="BZ618" s="11">
        <v>0</v>
      </c>
      <c r="CA618" s="11">
        <v>0</v>
      </c>
      <c r="CB618" s="11">
        <v>0</v>
      </c>
      <c r="CC618" s="11">
        <v>0</v>
      </c>
      <c r="CD618" s="13">
        <v>0</v>
      </c>
    </row>
    <row r="619" spans="1:82" hidden="1" x14ac:dyDescent="0.25">
      <c r="A619" s="72" t="s">
        <v>3493</v>
      </c>
      <c r="B619" s="11" t="s">
        <v>259</v>
      </c>
      <c r="C619" s="11" t="s">
        <v>260</v>
      </c>
      <c r="D619" s="11" t="s">
        <v>3494</v>
      </c>
      <c r="E619" s="11" t="s">
        <v>3494</v>
      </c>
      <c r="F619" s="11" t="s">
        <v>229</v>
      </c>
      <c r="G619" s="11" t="s">
        <v>3495</v>
      </c>
      <c r="H619" s="11" t="s">
        <v>2330</v>
      </c>
      <c r="I619" s="11" t="s">
        <v>262</v>
      </c>
      <c r="J619" s="11" t="s">
        <v>3241</v>
      </c>
      <c r="K619" s="11">
        <v>654.55999999999995</v>
      </c>
      <c r="L619" s="11" t="s">
        <v>67</v>
      </c>
      <c r="M619" s="11" t="s">
        <v>3402</v>
      </c>
      <c r="N619" s="11" t="s">
        <v>160</v>
      </c>
      <c r="O619" s="12">
        <v>44292.819571759261</v>
      </c>
      <c r="P619" s="12">
        <v>45388.403032407405</v>
      </c>
      <c r="Q619" s="11" t="s">
        <v>70</v>
      </c>
      <c r="R619" s="12">
        <v>45388</v>
      </c>
      <c r="S619" s="11" t="s">
        <v>71</v>
      </c>
      <c r="T619" s="11" t="s">
        <v>104</v>
      </c>
      <c r="U619" s="11" t="s">
        <v>3387</v>
      </c>
      <c r="V619" s="11" t="s">
        <v>3387</v>
      </c>
      <c r="W619" s="11" t="s">
        <v>92</v>
      </c>
      <c r="X619" s="11" t="s">
        <v>264</v>
      </c>
      <c r="Y619" s="11" t="s">
        <v>2116</v>
      </c>
      <c r="Z619" s="11" t="s">
        <v>3496</v>
      </c>
      <c r="AA619" s="11" t="s">
        <v>78</v>
      </c>
      <c r="AB619" s="12"/>
      <c r="AC619" s="12"/>
      <c r="AD619" s="11"/>
      <c r="AE619" s="11" t="s">
        <v>78</v>
      </c>
      <c r="AF619" s="11" t="s">
        <v>78</v>
      </c>
      <c r="AG619" s="12"/>
      <c r="AH619" s="11" t="s">
        <v>3497</v>
      </c>
      <c r="AI619" s="11" t="s">
        <v>78</v>
      </c>
      <c r="AJ619" s="11" t="b">
        <v>0</v>
      </c>
      <c r="AK619" s="11" t="s">
        <v>4087</v>
      </c>
      <c r="AL619" s="11" t="b">
        <v>0</v>
      </c>
      <c r="AM619" s="11" t="b">
        <v>0</v>
      </c>
      <c r="AN619" s="11" t="b">
        <v>0</v>
      </c>
      <c r="AO619" s="11" t="b">
        <v>0</v>
      </c>
      <c r="AP619" s="11" t="b">
        <v>0</v>
      </c>
      <c r="AQ619" s="11" t="s">
        <v>84</v>
      </c>
      <c r="AR619" s="11" t="b">
        <v>0</v>
      </c>
      <c r="AS619" s="11" t="s">
        <v>1700</v>
      </c>
      <c r="AT619" s="11" t="s">
        <v>2451</v>
      </c>
      <c r="AU619" s="11" t="s">
        <v>78</v>
      </c>
      <c r="AV619" s="12">
        <v>44307</v>
      </c>
      <c r="AW619" s="11" t="s">
        <v>85</v>
      </c>
      <c r="AX619" s="11" t="s">
        <v>86</v>
      </c>
      <c r="AY619" s="11" t="s">
        <v>87</v>
      </c>
      <c r="AZ619" s="11" t="b">
        <v>0</v>
      </c>
      <c r="BA619" s="11">
        <v>0</v>
      </c>
      <c r="BB619" s="11">
        <v>0</v>
      </c>
      <c r="BC619" s="28"/>
      <c r="BD619" s="11">
        <v>0</v>
      </c>
      <c r="BE619" s="28"/>
      <c r="BF619" s="54">
        <v>0</v>
      </c>
      <c r="BG619" s="28">
        <v>0</v>
      </c>
      <c r="BH619" s="28">
        <v>654.55999999999995</v>
      </c>
      <c r="BI619" s="28">
        <v>654.55999999999995</v>
      </c>
      <c r="BJ619" s="28">
        <v>801.88</v>
      </c>
      <c r="BK619" s="30">
        <f t="shared" si="25"/>
        <v>0</v>
      </c>
      <c r="BL619" s="62">
        <f t="shared" si="26"/>
        <v>0</v>
      </c>
      <c r="BM619" s="28">
        <v>144</v>
      </c>
      <c r="BN619" s="13">
        <v>0</v>
      </c>
      <c r="BO619" s="7" t="s">
        <v>6420</v>
      </c>
      <c r="BP619" s="7" t="s">
        <v>4837</v>
      </c>
      <c r="BQ619" s="7" t="s">
        <v>4460</v>
      </c>
      <c r="BR619" s="7" t="s">
        <v>4461</v>
      </c>
      <c r="BS619" s="7" t="s">
        <v>4462</v>
      </c>
      <c r="BT619" s="7" t="s">
        <v>6421</v>
      </c>
      <c r="BU619" s="7" t="s">
        <v>4635</v>
      </c>
      <c r="BV619" s="7" t="s">
        <v>5623</v>
      </c>
      <c r="BW619" s="7" t="s">
        <v>6422</v>
      </c>
      <c r="BX619" s="7" t="s">
        <v>5694</v>
      </c>
      <c r="BY619" s="7">
        <v>0</v>
      </c>
      <c r="BZ619" s="7">
        <v>0</v>
      </c>
      <c r="CA619" s="7">
        <v>0</v>
      </c>
      <c r="CB619" s="7">
        <v>0</v>
      </c>
      <c r="CC619" s="7">
        <v>0</v>
      </c>
      <c r="CD619" s="9">
        <v>0</v>
      </c>
    </row>
    <row r="620" spans="1:82" hidden="1" x14ac:dyDescent="0.25">
      <c r="A620" s="73" t="s">
        <v>1040</v>
      </c>
      <c r="B620" s="7" t="s">
        <v>1041</v>
      </c>
      <c r="C620" s="7" t="s">
        <v>1042</v>
      </c>
      <c r="D620" s="7" t="s">
        <v>1043</v>
      </c>
      <c r="E620" s="7"/>
      <c r="F620" s="7" t="s">
        <v>168</v>
      </c>
      <c r="G620" s="7"/>
      <c r="H620" s="7" t="s">
        <v>281</v>
      </c>
      <c r="I620" s="7" t="s">
        <v>237</v>
      </c>
      <c r="J620" s="7" t="s">
        <v>1022</v>
      </c>
      <c r="K620" s="7">
        <v>190.43</v>
      </c>
      <c r="L620" s="7" t="s">
        <v>67</v>
      </c>
      <c r="M620" s="7" t="s">
        <v>68</v>
      </c>
      <c r="N620" s="7" t="s">
        <v>160</v>
      </c>
      <c r="O620" s="8">
        <v>44770.494675925926</v>
      </c>
      <c r="P620" s="8">
        <v>45501.494675925926</v>
      </c>
      <c r="Q620" s="7" t="s">
        <v>70</v>
      </c>
      <c r="R620" s="8">
        <v>45501</v>
      </c>
      <c r="S620" s="7" t="s">
        <v>71</v>
      </c>
      <c r="T620" s="7" t="s">
        <v>104</v>
      </c>
      <c r="U620" s="7" t="s">
        <v>73</v>
      </c>
      <c r="V620" s="7" t="s">
        <v>73</v>
      </c>
      <c r="W620" s="7" t="s">
        <v>105</v>
      </c>
      <c r="X620" s="7" t="s">
        <v>75</v>
      </c>
      <c r="Y620" s="7" t="s">
        <v>1044</v>
      </c>
      <c r="Z620" s="7" t="s">
        <v>1045</v>
      </c>
      <c r="AA620" s="7" t="s">
        <v>78</v>
      </c>
      <c r="AB620" s="8"/>
      <c r="AC620" s="8"/>
      <c r="AD620" s="7"/>
      <c r="AE620" s="7" t="s">
        <v>78</v>
      </c>
      <c r="AF620" s="7" t="s">
        <v>78</v>
      </c>
      <c r="AG620" s="8"/>
      <c r="AH620" s="7" t="s">
        <v>78</v>
      </c>
      <c r="AI620" s="7" t="s">
        <v>78</v>
      </c>
      <c r="AJ620" s="7" t="b">
        <v>0</v>
      </c>
      <c r="AK620" s="7" t="s">
        <v>1046</v>
      </c>
      <c r="AL620" s="7" t="b">
        <v>0</v>
      </c>
      <c r="AM620" s="7" t="b">
        <v>0</v>
      </c>
      <c r="AN620" s="7" t="b">
        <v>0</v>
      </c>
      <c r="AO620" s="7" t="b">
        <v>0</v>
      </c>
      <c r="AP620" s="7" t="b">
        <v>0</v>
      </c>
      <c r="AQ620" s="7" t="s">
        <v>84</v>
      </c>
      <c r="AR620" s="7" t="b">
        <v>0</v>
      </c>
      <c r="AS620" s="7" t="s">
        <v>710</v>
      </c>
      <c r="AT620" s="7" t="s">
        <v>78</v>
      </c>
      <c r="AU620" s="7" t="s">
        <v>78</v>
      </c>
      <c r="AV620" s="8">
        <v>44777</v>
      </c>
      <c r="AW620" s="7" t="s">
        <v>85</v>
      </c>
      <c r="AX620" s="7" t="s">
        <v>86</v>
      </c>
      <c r="AY620" s="7" t="s">
        <v>87</v>
      </c>
      <c r="AZ620" s="7" t="b">
        <v>0</v>
      </c>
      <c r="BA620" s="7">
        <v>0</v>
      </c>
      <c r="BB620" s="7">
        <v>0</v>
      </c>
      <c r="BC620" s="33"/>
      <c r="BD620" s="7">
        <v>0</v>
      </c>
      <c r="BE620" s="33"/>
      <c r="BF620" s="55">
        <v>0</v>
      </c>
      <c r="BG620" s="33">
        <v>0</v>
      </c>
      <c r="BH620" s="33">
        <v>190.43</v>
      </c>
      <c r="BI620" s="33">
        <v>190.43</v>
      </c>
      <c r="BJ620" s="33">
        <v>209.19</v>
      </c>
      <c r="BK620" s="30">
        <f t="shared" si="25"/>
        <v>0</v>
      </c>
      <c r="BL620" s="62">
        <f t="shared" si="26"/>
        <v>0</v>
      </c>
      <c r="BM620" s="33">
        <v>23.78</v>
      </c>
      <c r="BN620" s="9">
        <v>0</v>
      </c>
      <c r="BO620" s="7" t="s">
        <v>6604</v>
      </c>
      <c r="BP620" s="7" t="s">
        <v>6361</v>
      </c>
      <c r="BQ620" s="7" t="s">
        <v>4101</v>
      </c>
      <c r="BR620" s="7" t="s">
        <v>504</v>
      </c>
      <c r="BS620" s="7" t="s">
        <v>4120</v>
      </c>
      <c r="BT620" s="7" t="s">
        <v>6363</v>
      </c>
      <c r="BU620" s="7" t="s">
        <v>78</v>
      </c>
      <c r="BV620" s="7" t="s">
        <v>6364</v>
      </c>
      <c r="BW620" s="7" t="s">
        <v>6605</v>
      </c>
      <c r="BX620" s="7" t="s">
        <v>4123</v>
      </c>
      <c r="BY620" s="7">
        <v>0</v>
      </c>
      <c r="BZ620" s="7">
        <v>0</v>
      </c>
      <c r="CA620" s="7">
        <v>0</v>
      </c>
      <c r="CB620" s="7">
        <v>0</v>
      </c>
      <c r="CC620" s="7">
        <v>0</v>
      </c>
      <c r="CD620" s="9">
        <v>0</v>
      </c>
    </row>
    <row r="621" spans="1:82" hidden="1" x14ac:dyDescent="0.25">
      <c r="A621" s="72" t="s">
        <v>2126</v>
      </c>
      <c r="B621" s="11"/>
      <c r="C621" s="11"/>
      <c r="D621" s="11" t="s">
        <v>2127</v>
      </c>
      <c r="E621" s="11" t="s">
        <v>2127</v>
      </c>
      <c r="F621" s="11" t="s">
        <v>64</v>
      </c>
      <c r="G621" s="11" t="s">
        <v>2127</v>
      </c>
      <c r="H621" s="11" t="s">
        <v>281</v>
      </c>
      <c r="I621" s="11" t="s">
        <v>262</v>
      </c>
      <c r="J621" s="11" t="s">
        <v>2091</v>
      </c>
      <c r="K621" s="11">
        <v>3412</v>
      </c>
      <c r="L621" s="11" t="s">
        <v>67</v>
      </c>
      <c r="M621" s="11" t="s">
        <v>68</v>
      </c>
      <c r="N621" s="11" t="s">
        <v>160</v>
      </c>
      <c r="O621" s="12">
        <v>44824.562673611108</v>
      </c>
      <c r="P621" s="12">
        <v>45555.55877314815</v>
      </c>
      <c r="Q621" s="11" t="s">
        <v>70</v>
      </c>
      <c r="R621" s="12">
        <v>45371</v>
      </c>
      <c r="S621" s="11" t="s">
        <v>71</v>
      </c>
      <c r="T621" s="11" t="s">
        <v>72</v>
      </c>
      <c r="U621" s="11" t="s">
        <v>73</v>
      </c>
      <c r="V621" s="11" t="s">
        <v>73</v>
      </c>
      <c r="W621" s="11" t="s">
        <v>74</v>
      </c>
      <c r="X621" s="11" t="s">
        <v>264</v>
      </c>
      <c r="Y621" s="11" t="s">
        <v>2128</v>
      </c>
      <c r="Z621" s="11" t="s">
        <v>2129</v>
      </c>
      <c r="AA621" s="11" t="s">
        <v>78</v>
      </c>
      <c r="AB621" s="12"/>
      <c r="AC621" s="12"/>
      <c r="AD621" s="11"/>
      <c r="AE621" s="11" t="s">
        <v>78</v>
      </c>
      <c r="AF621" s="11" t="s">
        <v>78</v>
      </c>
      <c r="AG621" s="12"/>
      <c r="AH621" s="11" t="s">
        <v>2130</v>
      </c>
      <c r="AI621" s="11" t="s">
        <v>78</v>
      </c>
      <c r="AJ621" s="11" t="b">
        <v>0</v>
      </c>
      <c r="AK621" s="11" t="s">
        <v>2131</v>
      </c>
      <c r="AL621" s="11" t="b">
        <v>1</v>
      </c>
      <c r="AM621" s="11" t="b">
        <v>0</v>
      </c>
      <c r="AN621" s="11" t="b">
        <v>0</v>
      </c>
      <c r="AO621" s="11" t="b">
        <v>0</v>
      </c>
      <c r="AP621" s="11" t="b">
        <v>0</v>
      </c>
      <c r="AQ621" s="11" t="s">
        <v>84</v>
      </c>
      <c r="AR621" s="11" t="b">
        <v>0</v>
      </c>
      <c r="AS621" s="11" t="s">
        <v>317</v>
      </c>
      <c r="AT621" s="11" t="s">
        <v>78</v>
      </c>
      <c r="AU621" s="11" t="s">
        <v>78</v>
      </c>
      <c r="AV621" s="12">
        <v>44826</v>
      </c>
      <c r="AW621" s="11" t="s">
        <v>85</v>
      </c>
      <c r="AX621" s="11" t="s">
        <v>86</v>
      </c>
      <c r="AY621" s="11" t="s">
        <v>87</v>
      </c>
      <c r="AZ621" s="11" t="b">
        <v>1</v>
      </c>
      <c r="BA621" s="11">
        <v>0</v>
      </c>
      <c r="BB621" s="11">
        <v>0</v>
      </c>
      <c r="BC621" s="28"/>
      <c r="BD621" s="11">
        <v>0</v>
      </c>
      <c r="BE621" s="28"/>
      <c r="BF621" s="54">
        <v>0</v>
      </c>
      <c r="BG621" s="28">
        <v>0</v>
      </c>
      <c r="BH621" s="28">
        <v>3412</v>
      </c>
      <c r="BI621" s="28">
        <v>3412</v>
      </c>
      <c r="BJ621" s="28">
        <v>3921.7</v>
      </c>
      <c r="BK621" s="30">
        <f t="shared" si="25"/>
        <v>0</v>
      </c>
      <c r="BL621" s="62">
        <f t="shared" si="26"/>
        <v>0</v>
      </c>
      <c r="BM621" s="28">
        <v>955.36</v>
      </c>
      <c r="BN621" s="13">
        <v>0</v>
      </c>
      <c r="BO621" s="7" t="s">
        <v>6629</v>
      </c>
      <c r="BP621" s="7" t="s">
        <v>6630</v>
      </c>
      <c r="BQ621" s="7" t="s">
        <v>4101</v>
      </c>
      <c r="BR621" s="7" t="s">
        <v>4215</v>
      </c>
      <c r="BS621" s="7" t="s">
        <v>4216</v>
      </c>
      <c r="BT621" s="7" t="s">
        <v>4110</v>
      </c>
      <c r="BU621" s="7" t="s">
        <v>6631</v>
      </c>
      <c r="BV621" s="7" t="s">
        <v>6632</v>
      </c>
      <c r="BW621" s="7" t="s">
        <v>6633</v>
      </c>
      <c r="BX621" s="7" t="s">
        <v>4236</v>
      </c>
      <c r="BY621" s="7">
        <v>0</v>
      </c>
      <c r="BZ621" s="7">
        <v>0</v>
      </c>
      <c r="CA621" s="7">
        <v>0</v>
      </c>
      <c r="CB621" s="7">
        <v>0</v>
      </c>
      <c r="CC621" s="7">
        <v>0</v>
      </c>
      <c r="CD621" s="9">
        <v>0</v>
      </c>
    </row>
    <row r="622" spans="1:82" hidden="1" x14ac:dyDescent="0.25">
      <c r="A622" s="73" t="s">
        <v>2918</v>
      </c>
      <c r="B622" s="7" t="s">
        <v>1395</v>
      </c>
      <c r="C622" s="7" t="s">
        <v>1396</v>
      </c>
      <c r="D622" s="7" t="s">
        <v>2919</v>
      </c>
      <c r="E622" s="7" t="s">
        <v>2919</v>
      </c>
      <c r="F622" s="7" t="s">
        <v>64</v>
      </c>
      <c r="G622" s="7" t="s">
        <v>2919</v>
      </c>
      <c r="H622" s="7" t="s">
        <v>2330</v>
      </c>
      <c r="I622" s="7" t="s">
        <v>1397</v>
      </c>
      <c r="J622" s="7" t="s">
        <v>2691</v>
      </c>
      <c r="K622" s="7">
        <v>183.18</v>
      </c>
      <c r="L622" s="7" t="s">
        <v>67</v>
      </c>
      <c r="M622" s="7" t="s">
        <v>68</v>
      </c>
      <c r="N622" s="7" t="s">
        <v>69</v>
      </c>
      <c r="O622" s="8">
        <v>43465.409016203703</v>
      </c>
      <c r="P622" s="8">
        <v>45291.409016203703</v>
      </c>
      <c r="Q622" s="7" t="s">
        <v>70</v>
      </c>
      <c r="R622" s="8">
        <v>45291</v>
      </c>
      <c r="S622" s="7" t="s">
        <v>71</v>
      </c>
      <c r="T622" s="7" t="s">
        <v>72</v>
      </c>
      <c r="U622" s="7" t="s">
        <v>73</v>
      </c>
      <c r="V622" s="7" t="s">
        <v>73</v>
      </c>
      <c r="W622" s="7" t="s">
        <v>105</v>
      </c>
      <c r="X622" s="7" t="s">
        <v>106</v>
      </c>
      <c r="Y622" s="7" t="s">
        <v>1398</v>
      </c>
      <c r="Z622" s="7" t="s">
        <v>1964</v>
      </c>
      <c r="AA622" s="7" t="s">
        <v>78</v>
      </c>
      <c r="AB622" s="8"/>
      <c r="AC622" s="8"/>
      <c r="AD622" s="7"/>
      <c r="AE622" s="7" t="s">
        <v>78</v>
      </c>
      <c r="AF622" s="7" t="s">
        <v>78</v>
      </c>
      <c r="AG622" s="8"/>
      <c r="AH622" s="7" t="s">
        <v>2920</v>
      </c>
      <c r="AI622" s="7" t="s">
        <v>78</v>
      </c>
      <c r="AJ622" s="7" t="b">
        <v>0</v>
      </c>
      <c r="AK622" s="7" t="s">
        <v>2921</v>
      </c>
      <c r="AL622" s="7" t="b">
        <v>0</v>
      </c>
      <c r="AM622" s="7" t="b">
        <v>0</v>
      </c>
      <c r="AN622" s="7" t="b">
        <v>0</v>
      </c>
      <c r="AO622" s="7" t="b">
        <v>0</v>
      </c>
      <c r="AP622" s="7" t="b">
        <v>0</v>
      </c>
      <c r="AQ622" s="7" t="s">
        <v>84</v>
      </c>
      <c r="AR622" s="7" t="b">
        <v>0</v>
      </c>
      <c r="AS622" s="7" t="s">
        <v>1700</v>
      </c>
      <c r="AT622" s="7" t="s">
        <v>78</v>
      </c>
      <c r="AU622" s="7" t="s">
        <v>78</v>
      </c>
      <c r="AV622" s="8">
        <v>43451</v>
      </c>
      <c r="AW622" s="7" t="s">
        <v>85</v>
      </c>
      <c r="AX622" s="7" t="s">
        <v>86</v>
      </c>
      <c r="AY622" s="7" t="s">
        <v>87</v>
      </c>
      <c r="AZ622" s="7" t="b">
        <v>0</v>
      </c>
      <c r="BA622" s="7">
        <v>0</v>
      </c>
      <c r="BB622" s="7">
        <v>0</v>
      </c>
      <c r="BC622" s="33"/>
      <c r="BD622" s="7">
        <v>0</v>
      </c>
      <c r="BE622" s="33"/>
      <c r="BF622" s="55">
        <v>0</v>
      </c>
      <c r="BG622" s="33">
        <v>0</v>
      </c>
      <c r="BH622" s="33">
        <v>183.18</v>
      </c>
      <c r="BI622" s="33">
        <v>183.18</v>
      </c>
      <c r="BJ622" s="33">
        <v>215.78</v>
      </c>
      <c r="BK622" s="30">
        <f t="shared" si="25"/>
        <v>0</v>
      </c>
      <c r="BL622" s="62">
        <f t="shared" si="26"/>
        <v>0</v>
      </c>
      <c r="BM622" s="33">
        <v>45.81</v>
      </c>
      <c r="BN622" s="9">
        <v>0</v>
      </c>
      <c r="BO622" s="7" t="s">
        <v>5898</v>
      </c>
      <c r="BP622" s="7" t="s">
        <v>5899</v>
      </c>
      <c r="BQ622" s="7" t="s">
        <v>4101</v>
      </c>
      <c r="BR622" s="7" t="s">
        <v>504</v>
      </c>
      <c r="BS622" s="7" t="s">
        <v>4324</v>
      </c>
      <c r="BT622" s="7" t="s">
        <v>5900</v>
      </c>
      <c r="BU622" s="7" t="s">
        <v>5901</v>
      </c>
      <c r="BV622" s="7" t="s">
        <v>5902</v>
      </c>
      <c r="BW622" s="7" t="s">
        <v>5903</v>
      </c>
      <c r="BX622" s="7" t="s">
        <v>4106</v>
      </c>
      <c r="BY622" s="7">
        <v>0</v>
      </c>
      <c r="BZ622" s="7">
        <v>0</v>
      </c>
      <c r="CA622" s="7">
        <v>0</v>
      </c>
      <c r="CB622" s="7">
        <v>0</v>
      </c>
      <c r="CC622" s="7">
        <v>0</v>
      </c>
      <c r="CD622" s="9">
        <v>0</v>
      </c>
    </row>
    <row r="623" spans="1:82" hidden="1" x14ac:dyDescent="0.25">
      <c r="A623" s="72" t="s">
        <v>2295</v>
      </c>
      <c r="B623" s="11" t="s">
        <v>2271</v>
      </c>
      <c r="C623" s="11" t="s">
        <v>2272</v>
      </c>
      <c r="D623" s="11" t="s">
        <v>2296</v>
      </c>
      <c r="E623" s="11" t="s">
        <v>2296</v>
      </c>
      <c r="F623" s="11" t="s">
        <v>64</v>
      </c>
      <c r="G623" s="11" t="s">
        <v>2296</v>
      </c>
      <c r="H623" s="11" t="s">
        <v>281</v>
      </c>
      <c r="I623" s="11" t="s">
        <v>2274</v>
      </c>
      <c r="J623" s="11" t="s">
        <v>2275</v>
      </c>
      <c r="K623" s="11">
        <v>143.13999999999999</v>
      </c>
      <c r="L623" s="11" t="s">
        <v>67</v>
      </c>
      <c r="M623" s="11" t="s">
        <v>68</v>
      </c>
      <c r="N623" s="11" t="s">
        <v>69</v>
      </c>
      <c r="O623" s="12">
        <v>42555.573414351849</v>
      </c>
      <c r="P623" s="12">
        <v>45477.573414351849</v>
      </c>
      <c r="Q623" s="11" t="s">
        <v>70</v>
      </c>
      <c r="R623" s="12">
        <v>45295</v>
      </c>
      <c r="S623" s="11" t="s">
        <v>71</v>
      </c>
      <c r="T623" s="11" t="s">
        <v>72</v>
      </c>
      <c r="U623" s="11" t="s">
        <v>73</v>
      </c>
      <c r="V623" s="11" t="s">
        <v>73</v>
      </c>
      <c r="W623" s="11" t="s">
        <v>74</v>
      </c>
      <c r="X623" s="11" t="s">
        <v>106</v>
      </c>
      <c r="Y623" s="11" t="s">
        <v>2276</v>
      </c>
      <c r="Z623" s="11" t="s">
        <v>2297</v>
      </c>
      <c r="AA623" s="11" t="s">
        <v>78</v>
      </c>
      <c r="AB623" s="12"/>
      <c r="AC623" s="12"/>
      <c r="AD623" s="11"/>
      <c r="AE623" s="11" t="s">
        <v>78</v>
      </c>
      <c r="AF623" s="11" t="s">
        <v>78</v>
      </c>
      <c r="AG623" s="12"/>
      <c r="AH623" s="11" t="s">
        <v>78</v>
      </c>
      <c r="AI623" s="11" t="s">
        <v>78</v>
      </c>
      <c r="AJ623" s="11" t="b">
        <v>0</v>
      </c>
      <c r="AK623" s="11" t="s">
        <v>2298</v>
      </c>
      <c r="AL623" s="11" t="b">
        <v>0</v>
      </c>
      <c r="AM623" s="11" t="b">
        <v>0</v>
      </c>
      <c r="AN623" s="11" t="b">
        <v>0</v>
      </c>
      <c r="AO623" s="11" t="b">
        <v>0</v>
      </c>
      <c r="AP623" s="11" t="b">
        <v>0</v>
      </c>
      <c r="AQ623" s="11" t="s">
        <v>84</v>
      </c>
      <c r="AR623" s="11" t="b">
        <v>0</v>
      </c>
      <c r="AS623" s="11" t="s">
        <v>317</v>
      </c>
      <c r="AT623" s="11" t="s">
        <v>1258</v>
      </c>
      <c r="AU623" s="11" t="s">
        <v>78</v>
      </c>
      <c r="AV623" s="12">
        <v>42549</v>
      </c>
      <c r="AW623" s="11" t="s">
        <v>85</v>
      </c>
      <c r="AX623" s="11" t="s">
        <v>86</v>
      </c>
      <c r="AY623" s="11" t="s">
        <v>87</v>
      </c>
      <c r="AZ623" s="11" t="b">
        <v>0</v>
      </c>
      <c r="BA623" s="11">
        <v>0</v>
      </c>
      <c r="BB623" s="11">
        <v>0</v>
      </c>
      <c r="BC623" s="28"/>
      <c r="BD623" s="11">
        <v>0</v>
      </c>
      <c r="BE623" s="28"/>
      <c r="BF623" s="54">
        <v>0</v>
      </c>
      <c r="BG623" s="28">
        <v>0</v>
      </c>
      <c r="BH623" s="28">
        <v>143.13999999999999</v>
      </c>
      <c r="BI623" s="28">
        <v>137.06</v>
      </c>
      <c r="BJ623" s="28">
        <v>148.26</v>
      </c>
      <c r="BK623" s="30">
        <f t="shared" si="25"/>
        <v>6.0799999999999841</v>
      </c>
      <c r="BL623" s="62">
        <f t="shared" si="26"/>
        <v>4.2475897722509322E-2</v>
      </c>
      <c r="BM623" s="28">
        <v>30.84</v>
      </c>
      <c r="BN623" s="13">
        <v>0</v>
      </c>
      <c r="BO623" s="11" t="s">
        <v>5366</v>
      </c>
      <c r="BP623" s="11" t="s">
        <v>5367</v>
      </c>
      <c r="BQ623" s="11" t="s">
        <v>4101</v>
      </c>
      <c r="BR623" s="11" t="s">
        <v>504</v>
      </c>
      <c r="BS623" s="11" t="s">
        <v>2293</v>
      </c>
      <c r="BT623" s="11" t="s">
        <v>5368</v>
      </c>
      <c r="BU623" s="11" t="s">
        <v>5369</v>
      </c>
      <c r="BV623" s="11" t="s">
        <v>5370</v>
      </c>
      <c r="BW623" s="11" t="s">
        <v>5371</v>
      </c>
      <c r="BX623" s="11" t="s">
        <v>4138</v>
      </c>
      <c r="BY623" s="11">
        <v>0</v>
      </c>
      <c r="BZ623" s="11">
        <v>0</v>
      </c>
      <c r="CA623" s="11">
        <v>0</v>
      </c>
      <c r="CB623" s="11">
        <v>0</v>
      </c>
      <c r="CC623" s="11">
        <v>0</v>
      </c>
      <c r="CD623" s="13">
        <v>0</v>
      </c>
    </row>
    <row r="624" spans="1:82" hidden="1" x14ac:dyDescent="0.25">
      <c r="A624" s="73" t="s">
        <v>2050</v>
      </c>
      <c r="B624" s="7" t="s">
        <v>259</v>
      </c>
      <c r="C624" s="7" t="s">
        <v>260</v>
      </c>
      <c r="D624" s="7" t="s">
        <v>2051</v>
      </c>
      <c r="E624" s="7" t="s">
        <v>2051</v>
      </c>
      <c r="F624" s="7" t="s">
        <v>168</v>
      </c>
      <c r="G624" s="7" t="s">
        <v>1684</v>
      </c>
      <c r="H624" s="7" t="s">
        <v>281</v>
      </c>
      <c r="I624" s="7" t="s">
        <v>2037</v>
      </c>
      <c r="J624" s="7" t="s">
        <v>2045</v>
      </c>
      <c r="K624" s="7">
        <v>194.11</v>
      </c>
      <c r="L624" s="7" t="s">
        <v>67</v>
      </c>
      <c r="M624" s="7" t="s">
        <v>68</v>
      </c>
      <c r="N624" s="7" t="s">
        <v>160</v>
      </c>
      <c r="O624" s="8">
        <v>44099.570138888892</v>
      </c>
      <c r="P624" s="8">
        <v>45560.570138888892</v>
      </c>
      <c r="Q624" s="7" t="s">
        <v>70</v>
      </c>
      <c r="R624" s="8">
        <v>45560</v>
      </c>
      <c r="S624" s="7" t="s">
        <v>71</v>
      </c>
      <c r="T624" s="7" t="s">
        <v>104</v>
      </c>
      <c r="U624" s="7" t="s">
        <v>73</v>
      </c>
      <c r="V624" s="7" t="s">
        <v>73</v>
      </c>
      <c r="W624" s="7" t="s">
        <v>105</v>
      </c>
      <c r="X624" s="7" t="s">
        <v>250</v>
      </c>
      <c r="Y624" s="7" t="s">
        <v>2052</v>
      </c>
      <c r="Z624" s="7" t="s">
        <v>2053</v>
      </c>
      <c r="AA624" s="7" t="s">
        <v>2054</v>
      </c>
      <c r="AB624" s="8"/>
      <c r="AC624" s="8"/>
      <c r="AD624" s="7"/>
      <c r="AE624" s="7" t="s">
        <v>78</v>
      </c>
      <c r="AF624" s="7" t="s">
        <v>78</v>
      </c>
      <c r="AG624" s="8"/>
      <c r="AH624" s="7" t="s">
        <v>78</v>
      </c>
      <c r="AI624" s="7" t="s">
        <v>78</v>
      </c>
      <c r="AJ624" s="7" t="b">
        <v>0</v>
      </c>
      <c r="AK624" s="7" t="s">
        <v>2055</v>
      </c>
      <c r="AL624" s="7" t="b">
        <v>0</v>
      </c>
      <c r="AM624" s="7" t="b">
        <v>0</v>
      </c>
      <c r="AN624" s="7" t="b">
        <v>0</v>
      </c>
      <c r="AO624" s="7" t="b">
        <v>0</v>
      </c>
      <c r="AP624" s="7" t="b">
        <v>0</v>
      </c>
      <c r="AQ624" s="7" t="s">
        <v>84</v>
      </c>
      <c r="AR624" s="7" t="b">
        <v>0</v>
      </c>
      <c r="AS624" s="7" t="s">
        <v>317</v>
      </c>
      <c r="AT624" s="7" t="s">
        <v>78</v>
      </c>
      <c r="AU624" s="7" t="s">
        <v>78</v>
      </c>
      <c r="AV624" s="8">
        <v>44109</v>
      </c>
      <c r="AW624" s="7" t="s">
        <v>85</v>
      </c>
      <c r="AX624" s="7" t="s">
        <v>86</v>
      </c>
      <c r="AY624" s="7" t="s">
        <v>87</v>
      </c>
      <c r="AZ624" s="7" t="b">
        <v>0</v>
      </c>
      <c r="BA624" s="7">
        <v>0</v>
      </c>
      <c r="BB624" s="7">
        <v>0</v>
      </c>
      <c r="BC624" s="33"/>
      <c r="BD624" s="7">
        <v>0</v>
      </c>
      <c r="BE624" s="33"/>
      <c r="BF624" s="55">
        <v>0</v>
      </c>
      <c r="BG624" s="33">
        <v>0</v>
      </c>
      <c r="BH624" s="33">
        <v>194.11</v>
      </c>
      <c r="BI624" s="33">
        <v>180.98</v>
      </c>
      <c r="BJ624" s="33">
        <v>207.48</v>
      </c>
      <c r="BK624" s="30">
        <f t="shared" si="25"/>
        <v>13.130000000000024</v>
      </c>
      <c r="BL624" s="62">
        <f t="shared" si="26"/>
        <v>6.7642058626552079E-2</v>
      </c>
      <c r="BM624" s="33">
        <v>40.72</v>
      </c>
      <c r="BN624" s="9">
        <v>0</v>
      </c>
      <c r="BO624" s="11" t="s">
        <v>6303</v>
      </c>
      <c r="BP624" s="11" t="s">
        <v>6304</v>
      </c>
      <c r="BQ624" s="11" t="s">
        <v>4101</v>
      </c>
      <c r="BR624" s="11" t="s">
        <v>504</v>
      </c>
      <c r="BS624" s="11" t="s">
        <v>4412</v>
      </c>
      <c r="BT624" s="11" t="s">
        <v>6305</v>
      </c>
      <c r="BU624" s="11" t="s">
        <v>6306</v>
      </c>
      <c r="BV624" s="11" t="s">
        <v>6307</v>
      </c>
      <c r="BW624" s="11" t="s">
        <v>6308</v>
      </c>
      <c r="BX624" s="11" t="s">
        <v>4138</v>
      </c>
      <c r="BY624" s="11">
        <v>0</v>
      </c>
      <c r="BZ624" s="11">
        <v>0</v>
      </c>
      <c r="CA624" s="11">
        <v>0</v>
      </c>
      <c r="CB624" s="11">
        <v>0</v>
      </c>
      <c r="CC624" s="11">
        <v>0</v>
      </c>
      <c r="CD624" s="13">
        <v>0</v>
      </c>
    </row>
    <row r="625" spans="1:82" hidden="1" x14ac:dyDescent="0.25">
      <c r="A625" s="72" t="s">
        <v>2465</v>
      </c>
      <c r="B625" s="11" t="s">
        <v>225</v>
      </c>
      <c r="C625" s="11" t="s">
        <v>226</v>
      </c>
      <c r="D625" s="11" t="s">
        <v>2051</v>
      </c>
      <c r="E625" s="11" t="s">
        <v>2051</v>
      </c>
      <c r="F625" s="11" t="s">
        <v>168</v>
      </c>
      <c r="G625" s="11" t="s">
        <v>1684</v>
      </c>
      <c r="H625" s="11" t="s">
        <v>2330</v>
      </c>
      <c r="I625" s="11" t="s">
        <v>66</v>
      </c>
      <c r="J625" s="11" t="s">
        <v>2342</v>
      </c>
      <c r="K625" s="11">
        <v>640.63</v>
      </c>
      <c r="L625" s="11" t="s">
        <v>67</v>
      </c>
      <c r="M625" s="11" t="s">
        <v>68</v>
      </c>
      <c r="N625" s="11" t="s">
        <v>160</v>
      </c>
      <c r="O625" s="12">
        <v>44748</v>
      </c>
      <c r="P625" s="12">
        <v>45358.421284722222</v>
      </c>
      <c r="Q625" s="11" t="s">
        <v>70</v>
      </c>
      <c r="R625" s="12">
        <v>45358</v>
      </c>
      <c r="S625" s="11" t="s">
        <v>71</v>
      </c>
      <c r="T625" s="11" t="s">
        <v>104</v>
      </c>
      <c r="U625" s="11" t="s">
        <v>73</v>
      </c>
      <c r="V625" s="11" t="s">
        <v>73</v>
      </c>
      <c r="W625" s="11" t="s">
        <v>151</v>
      </c>
      <c r="X625" s="11" t="s">
        <v>75</v>
      </c>
      <c r="Y625" s="11" t="s">
        <v>122</v>
      </c>
      <c r="Z625" s="11" t="s">
        <v>2466</v>
      </c>
      <c r="AA625" s="11" t="s">
        <v>78</v>
      </c>
      <c r="AB625" s="12"/>
      <c r="AC625" s="12"/>
      <c r="AD625" s="11"/>
      <c r="AE625" s="11" t="s">
        <v>78</v>
      </c>
      <c r="AF625" s="11" t="s">
        <v>78</v>
      </c>
      <c r="AG625" s="12"/>
      <c r="AH625" s="11" t="s">
        <v>2467</v>
      </c>
      <c r="AI625" s="11" t="s">
        <v>78</v>
      </c>
      <c r="AJ625" s="11" t="b">
        <v>0</v>
      </c>
      <c r="AK625" s="11" t="s">
        <v>2468</v>
      </c>
      <c r="AL625" s="11" t="b">
        <v>0</v>
      </c>
      <c r="AM625" s="11" t="b">
        <v>0</v>
      </c>
      <c r="AN625" s="11" t="b">
        <v>0</v>
      </c>
      <c r="AO625" s="11" t="b">
        <v>0</v>
      </c>
      <c r="AP625" s="11" t="b">
        <v>0</v>
      </c>
      <c r="AQ625" s="11" t="s">
        <v>84</v>
      </c>
      <c r="AR625" s="11" t="b">
        <v>0</v>
      </c>
      <c r="AS625" s="11" t="s">
        <v>2451</v>
      </c>
      <c r="AT625" s="11" t="s">
        <v>78</v>
      </c>
      <c r="AU625" s="11" t="s">
        <v>78</v>
      </c>
      <c r="AV625" s="12">
        <v>44754</v>
      </c>
      <c r="AW625" s="11" t="s">
        <v>85</v>
      </c>
      <c r="AX625" s="11" t="s">
        <v>86</v>
      </c>
      <c r="AY625" s="11" t="s">
        <v>87</v>
      </c>
      <c r="AZ625" s="11" t="b">
        <v>0</v>
      </c>
      <c r="BA625" s="11">
        <v>0</v>
      </c>
      <c r="BB625" s="11">
        <v>0</v>
      </c>
      <c r="BC625" s="28"/>
      <c r="BD625" s="11">
        <v>0</v>
      </c>
      <c r="BE625" s="28"/>
      <c r="BF625" s="54">
        <v>0</v>
      </c>
      <c r="BG625" s="28">
        <v>0</v>
      </c>
      <c r="BH625" s="28">
        <v>640.63</v>
      </c>
      <c r="BI625" s="28">
        <v>640.63</v>
      </c>
      <c r="BJ625" s="28">
        <v>697.47</v>
      </c>
      <c r="BK625" s="30">
        <f t="shared" si="25"/>
        <v>0</v>
      </c>
      <c r="BL625" s="62">
        <f t="shared" si="26"/>
        <v>0</v>
      </c>
      <c r="BM625" s="28">
        <v>140.94</v>
      </c>
      <c r="BN625" s="13">
        <v>0</v>
      </c>
      <c r="BO625" s="11" t="s">
        <v>6303</v>
      </c>
      <c r="BP625" s="11" t="s">
        <v>6304</v>
      </c>
      <c r="BQ625" s="11" t="s">
        <v>4101</v>
      </c>
      <c r="BR625" s="11" t="s">
        <v>504</v>
      </c>
      <c r="BS625" s="11" t="s">
        <v>4412</v>
      </c>
      <c r="BT625" s="11" t="s">
        <v>6305</v>
      </c>
      <c r="BU625" s="11" t="s">
        <v>6306</v>
      </c>
      <c r="BV625" s="11" t="s">
        <v>6307</v>
      </c>
      <c r="BW625" s="11" t="s">
        <v>6308</v>
      </c>
      <c r="BX625" s="11" t="s">
        <v>4138</v>
      </c>
      <c r="BY625" s="11">
        <v>0</v>
      </c>
      <c r="BZ625" s="11">
        <v>0</v>
      </c>
      <c r="CA625" s="11">
        <v>0</v>
      </c>
      <c r="CB625" s="11">
        <v>0</v>
      </c>
      <c r="CC625" s="11">
        <v>0</v>
      </c>
      <c r="CD625" s="13">
        <v>0</v>
      </c>
    </row>
    <row r="626" spans="1:82" hidden="1" x14ac:dyDescent="0.25">
      <c r="A626" s="73" t="s">
        <v>188</v>
      </c>
      <c r="B626" s="7" t="s">
        <v>165</v>
      </c>
      <c r="C626" s="7" t="s">
        <v>166</v>
      </c>
      <c r="D626" s="7" t="s">
        <v>189</v>
      </c>
      <c r="E626" s="7" t="s">
        <v>189</v>
      </c>
      <c r="F626" s="7" t="s">
        <v>181</v>
      </c>
      <c r="G626" s="7" t="s">
        <v>189</v>
      </c>
      <c r="H626" s="7" t="s">
        <v>102</v>
      </c>
      <c r="I626" s="7" t="s">
        <v>169</v>
      </c>
      <c r="J626" s="7"/>
      <c r="K626" s="7">
        <v>605.64</v>
      </c>
      <c r="L626" s="7" t="s">
        <v>67</v>
      </c>
      <c r="M626" s="7" t="s">
        <v>68</v>
      </c>
      <c r="N626" s="7" t="s">
        <v>160</v>
      </c>
      <c r="O626" s="8">
        <v>41264.383356481485</v>
      </c>
      <c r="P626" s="8">
        <v>45281.383356481485</v>
      </c>
      <c r="Q626" s="7" t="s">
        <v>70</v>
      </c>
      <c r="R626" s="8">
        <v>45281</v>
      </c>
      <c r="S626" s="7" t="s">
        <v>71</v>
      </c>
      <c r="T626" s="7" t="s">
        <v>104</v>
      </c>
      <c r="U626" s="7" t="s">
        <v>73</v>
      </c>
      <c r="V626" s="7" t="s">
        <v>73</v>
      </c>
      <c r="W626" s="7" t="s">
        <v>182</v>
      </c>
      <c r="X626" s="7" t="s">
        <v>171</v>
      </c>
      <c r="Y626" s="7" t="s">
        <v>172</v>
      </c>
      <c r="Z626" s="7" t="s">
        <v>190</v>
      </c>
      <c r="AA626" s="7" t="s">
        <v>78</v>
      </c>
      <c r="AB626" s="8"/>
      <c r="AC626" s="8"/>
      <c r="AD626" s="7"/>
      <c r="AE626" s="7" t="s">
        <v>78</v>
      </c>
      <c r="AF626" s="7" t="s">
        <v>78</v>
      </c>
      <c r="AG626" s="8"/>
      <c r="AH626" s="7" t="s">
        <v>78</v>
      </c>
      <c r="AI626" s="7" t="s">
        <v>78</v>
      </c>
      <c r="AJ626" s="7" t="b">
        <v>0</v>
      </c>
      <c r="AK626" s="7" t="s">
        <v>191</v>
      </c>
      <c r="AL626" s="7" t="b">
        <v>0</v>
      </c>
      <c r="AM626" s="7" t="b">
        <v>0</v>
      </c>
      <c r="AN626" s="7" t="b">
        <v>1</v>
      </c>
      <c r="AO626" s="7" t="b">
        <v>0</v>
      </c>
      <c r="AP626" s="7" t="b">
        <v>0</v>
      </c>
      <c r="AQ626" s="7" t="s">
        <v>84</v>
      </c>
      <c r="AR626" s="7" t="b">
        <v>0</v>
      </c>
      <c r="AS626" s="7" t="s">
        <v>186</v>
      </c>
      <c r="AT626" s="7" t="s">
        <v>192</v>
      </c>
      <c r="AU626" s="7" t="s">
        <v>78</v>
      </c>
      <c r="AV626" s="8">
        <v>41282</v>
      </c>
      <c r="AW626" s="7" t="s">
        <v>85</v>
      </c>
      <c r="AX626" s="7" t="s">
        <v>86</v>
      </c>
      <c r="AY626" s="7" t="s">
        <v>87</v>
      </c>
      <c r="AZ626" s="7" t="b">
        <v>0</v>
      </c>
      <c r="BA626" s="7">
        <v>0</v>
      </c>
      <c r="BB626" s="7">
        <v>0</v>
      </c>
      <c r="BC626" s="33"/>
      <c r="BD626" s="7">
        <v>0</v>
      </c>
      <c r="BE626" s="33"/>
      <c r="BF626" s="55">
        <v>0</v>
      </c>
      <c r="BG626" s="33">
        <v>0</v>
      </c>
      <c r="BH626" s="33">
        <v>605.64</v>
      </c>
      <c r="BI626" s="33">
        <v>605.64</v>
      </c>
      <c r="BJ626" s="33">
        <v>655</v>
      </c>
      <c r="BK626" s="30">
        <f t="shared" si="25"/>
        <v>0</v>
      </c>
      <c r="BL626" s="62">
        <f t="shared" si="26"/>
        <v>0</v>
      </c>
      <c r="BM626" s="33">
        <v>181.69</v>
      </c>
      <c r="BN626" s="9">
        <v>0</v>
      </c>
      <c r="BO626" s="11" t="s">
        <v>4514</v>
      </c>
      <c r="BP626" s="11" t="s">
        <v>4515</v>
      </c>
      <c r="BQ626" s="11" t="s">
        <v>4101</v>
      </c>
      <c r="BR626" s="11" t="s">
        <v>504</v>
      </c>
      <c r="BS626" s="11" t="s">
        <v>4367</v>
      </c>
      <c r="BT626" s="11" t="s">
        <v>4516</v>
      </c>
      <c r="BU626" s="11" t="s">
        <v>4517</v>
      </c>
      <c r="BV626" s="11" t="s">
        <v>4518</v>
      </c>
      <c r="BW626" s="11" t="s">
        <v>4519</v>
      </c>
      <c r="BX626" s="11" t="s">
        <v>4492</v>
      </c>
      <c r="BY626" s="11">
        <v>0</v>
      </c>
      <c r="BZ626" s="11">
        <v>0</v>
      </c>
      <c r="CA626" s="11">
        <v>0</v>
      </c>
      <c r="CB626" s="11">
        <v>0</v>
      </c>
      <c r="CC626" s="11">
        <v>0</v>
      </c>
      <c r="CD626" s="13">
        <v>0</v>
      </c>
    </row>
    <row r="627" spans="1:82" hidden="1" x14ac:dyDescent="0.25">
      <c r="A627" s="72" t="s">
        <v>3349</v>
      </c>
      <c r="B627" s="11" t="s">
        <v>2271</v>
      </c>
      <c r="C627" s="11" t="s">
        <v>2272</v>
      </c>
      <c r="D627" s="11" t="s">
        <v>3350</v>
      </c>
      <c r="E627" s="11" t="s">
        <v>1475</v>
      </c>
      <c r="F627" s="11" t="s">
        <v>64</v>
      </c>
      <c r="G627" s="11" t="s">
        <v>1475</v>
      </c>
      <c r="H627" s="11" t="s">
        <v>2330</v>
      </c>
      <c r="I627" s="11" t="s">
        <v>2274</v>
      </c>
      <c r="J627" s="11" t="s">
        <v>3318</v>
      </c>
      <c r="K627" s="11">
        <v>202.84</v>
      </c>
      <c r="L627" s="11" t="s">
        <v>67</v>
      </c>
      <c r="M627" s="11" t="s">
        <v>68</v>
      </c>
      <c r="N627" s="11" t="s">
        <v>69</v>
      </c>
      <c r="O627" s="12">
        <v>43784.613229166665</v>
      </c>
      <c r="P627" s="12">
        <v>45245.613229166665</v>
      </c>
      <c r="Q627" s="11" t="s">
        <v>70</v>
      </c>
      <c r="R627" s="12">
        <v>45245</v>
      </c>
      <c r="S627" s="11" t="s">
        <v>71</v>
      </c>
      <c r="T627" s="11" t="s">
        <v>104</v>
      </c>
      <c r="U627" s="11" t="s">
        <v>73</v>
      </c>
      <c r="V627" s="11" t="s">
        <v>73</v>
      </c>
      <c r="W627" s="11" t="s">
        <v>74</v>
      </c>
      <c r="X627" s="11" t="s">
        <v>106</v>
      </c>
      <c r="Y627" s="11" t="s">
        <v>2276</v>
      </c>
      <c r="Z627" s="11" t="s">
        <v>3351</v>
      </c>
      <c r="AA627" s="11" t="s">
        <v>78</v>
      </c>
      <c r="AB627" s="12"/>
      <c r="AC627" s="12"/>
      <c r="AD627" s="11"/>
      <c r="AE627" s="11" t="s">
        <v>78</v>
      </c>
      <c r="AF627" s="11" t="s">
        <v>78</v>
      </c>
      <c r="AG627" s="12"/>
      <c r="AH627" s="11" t="s">
        <v>78</v>
      </c>
      <c r="AI627" s="11" t="s">
        <v>78</v>
      </c>
      <c r="AJ627" s="11" t="b">
        <v>0</v>
      </c>
      <c r="AK627" s="11" t="s">
        <v>3352</v>
      </c>
      <c r="AL627" s="11" t="b">
        <v>0</v>
      </c>
      <c r="AM627" s="11" t="b">
        <v>0</v>
      </c>
      <c r="AN627" s="11" t="b">
        <v>0</v>
      </c>
      <c r="AO627" s="11" t="b">
        <v>0</v>
      </c>
      <c r="AP627" s="11" t="b">
        <v>0</v>
      </c>
      <c r="AQ627" s="11" t="s">
        <v>84</v>
      </c>
      <c r="AR627" s="11" t="b">
        <v>0</v>
      </c>
      <c r="AS627" s="11" t="s">
        <v>2437</v>
      </c>
      <c r="AT627" s="11" t="s">
        <v>78</v>
      </c>
      <c r="AU627" s="11" t="s">
        <v>78</v>
      </c>
      <c r="AV627" s="12">
        <v>43795</v>
      </c>
      <c r="AW627" s="11" t="s">
        <v>85</v>
      </c>
      <c r="AX627" s="11" t="s">
        <v>86</v>
      </c>
      <c r="AY627" s="11" t="s">
        <v>87</v>
      </c>
      <c r="AZ627" s="11" t="b">
        <v>0</v>
      </c>
      <c r="BA627" s="11">
        <v>0</v>
      </c>
      <c r="BB627" s="11">
        <v>0</v>
      </c>
      <c r="BC627" s="28"/>
      <c r="BD627" s="11">
        <v>0</v>
      </c>
      <c r="BE627" s="28"/>
      <c r="BF627" s="54">
        <v>0</v>
      </c>
      <c r="BG627" s="28">
        <v>0</v>
      </c>
      <c r="BH627" s="28">
        <v>202.84</v>
      </c>
      <c r="BI627" s="28">
        <v>202.84</v>
      </c>
      <c r="BJ627" s="28">
        <v>219.37</v>
      </c>
      <c r="BK627" s="30">
        <f t="shared" si="25"/>
        <v>0</v>
      </c>
      <c r="BL627" s="62">
        <f t="shared" si="26"/>
        <v>0</v>
      </c>
      <c r="BM627" s="28">
        <v>40.57</v>
      </c>
      <c r="BN627" s="13">
        <v>0</v>
      </c>
      <c r="BO627" s="7" t="s">
        <v>6122</v>
      </c>
      <c r="BP627" s="7" t="s">
        <v>6123</v>
      </c>
      <c r="BQ627" s="7" t="s">
        <v>4101</v>
      </c>
      <c r="BR627" s="7" t="s">
        <v>504</v>
      </c>
      <c r="BS627" s="7" t="s">
        <v>4203</v>
      </c>
      <c r="BT627" s="7" t="s">
        <v>6124</v>
      </c>
      <c r="BU627" s="7" t="s">
        <v>6125</v>
      </c>
      <c r="BV627" s="7" t="s">
        <v>4834</v>
      </c>
      <c r="BW627" s="7" t="s">
        <v>6126</v>
      </c>
      <c r="BX627" s="7" t="s">
        <v>6127</v>
      </c>
      <c r="BY627" s="7">
        <v>0</v>
      </c>
      <c r="BZ627" s="7">
        <v>0</v>
      </c>
      <c r="CA627" s="7">
        <v>0</v>
      </c>
      <c r="CB627" s="7">
        <v>0</v>
      </c>
      <c r="CC627" s="7">
        <v>0</v>
      </c>
      <c r="CD627" s="9">
        <v>0</v>
      </c>
    </row>
    <row r="628" spans="1:82" hidden="1" x14ac:dyDescent="0.25">
      <c r="A628" s="73" t="s">
        <v>741</v>
      </c>
      <c r="B628" s="7" t="s">
        <v>61</v>
      </c>
      <c r="C628" s="7" t="s">
        <v>62</v>
      </c>
      <c r="D628" s="7" t="s">
        <v>742</v>
      </c>
      <c r="E628" s="7" t="s">
        <v>742</v>
      </c>
      <c r="F628" s="7" t="s">
        <v>64</v>
      </c>
      <c r="G628" s="7"/>
      <c r="H628" s="7" t="s">
        <v>281</v>
      </c>
      <c r="I628" s="7" t="s">
        <v>66</v>
      </c>
      <c r="J628" s="7" t="s">
        <v>282</v>
      </c>
      <c r="K628" s="7">
        <v>500.25</v>
      </c>
      <c r="L628" s="7" t="s">
        <v>67</v>
      </c>
      <c r="M628" s="7" t="s">
        <v>68</v>
      </c>
      <c r="N628" s="7" t="s">
        <v>69</v>
      </c>
      <c r="O628" s="8">
        <v>44835.48878472222</v>
      </c>
      <c r="P628" s="8">
        <v>45566.48878472222</v>
      </c>
      <c r="Q628" s="7" t="s">
        <v>70</v>
      </c>
      <c r="R628" s="8">
        <v>45566</v>
      </c>
      <c r="S628" s="7" t="s">
        <v>71</v>
      </c>
      <c r="T628" s="7" t="s">
        <v>104</v>
      </c>
      <c r="U628" s="7" t="s">
        <v>73</v>
      </c>
      <c r="V628" s="7" t="s">
        <v>73</v>
      </c>
      <c r="W628" s="7" t="s">
        <v>74</v>
      </c>
      <c r="X628" s="7" t="s">
        <v>75</v>
      </c>
      <c r="Y628" s="7" t="s">
        <v>122</v>
      </c>
      <c r="Z628" s="7" t="s">
        <v>743</v>
      </c>
      <c r="AA628" s="7" t="s">
        <v>78</v>
      </c>
      <c r="AB628" s="8"/>
      <c r="AC628" s="8"/>
      <c r="AD628" s="7"/>
      <c r="AE628" s="7" t="s">
        <v>78</v>
      </c>
      <c r="AF628" s="7" t="s">
        <v>78</v>
      </c>
      <c r="AG628" s="8"/>
      <c r="AH628" s="7" t="s">
        <v>78</v>
      </c>
      <c r="AI628" s="7" t="s">
        <v>78</v>
      </c>
      <c r="AJ628" s="7" t="b">
        <v>0</v>
      </c>
      <c r="AK628" s="7" t="s">
        <v>744</v>
      </c>
      <c r="AL628" s="7" t="b">
        <v>0</v>
      </c>
      <c r="AM628" s="7" t="b">
        <v>0</v>
      </c>
      <c r="AN628" s="7" t="b">
        <v>0</v>
      </c>
      <c r="AO628" s="7" t="b">
        <v>0</v>
      </c>
      <c r="AP628" s="7" t="b">
        <v>0</v>
      </c>
      <c r="AQ628" s="7" t="s">
        <v>84</v>
      </c>
      <c r="AR628" s="7" t="b">
        <v>0</v>
      </c>
      <c r="AS628" s="7" t="s">
        <v>317</v>
      </c>
      <c r="AT628" s="7" t="s">
        <v>78</v>
      </c>
      <c r="AU628" s="7" t="s">
        <v>78</v>
      </c>
      <c r="AV628" s="8">
        <v>44837</v>
      </c>
      <c r="AW628" s="7" t="s">
        <v>85</v>
      </c>
      <c r="AX628" s="7" t="s">
        <v>86</v>
      </c>
      <c r="AY628" s="7" t="s">
        <v>87</v>
      </c>
      <c r="AZ628" s="7" t="b">
        <v>0</v>
      </c>
      <c r="BA628" s="7">
        <v>1</v>
      </c>
      <c r="BB628" s="7">
        <v>1</v>
      </c>
      <c r="BC628" s="33">
        <v>215.49</v>
      </c>
      <c r="BD628" s="7">
        <v>0</v>
      </c>
      <c r="BE628" s="33"/>
      <c r="BF628" s="55">
        <v>0</v>
      </c>
      <c r="BG628" s="33">
        <v>0</v>
      </c>
      <c r="BH628" s="33">
        <v>500.25</v>
      </c>
      <c r="BI628" s="33">
        <v>500.25</v>
      </c>
      <c r="BJ628" s="33">
        <v>546.38</v>
      </c>
      <c r="BK628" s="30">
        <f t="shared" si="25"/>
        <v>0</v>
      </c>
      <c r="BL628" s="62">
        <f t="shared" si="26"/>
        <v>0</v>
      </c>
      <c r="BM628" s="33">
        <v>100.05</v>
      </c>
      <c r="BN628" s="9">
        <v>0</v>
      </c>
      <c r="BO628" s="7" t="s">
        <v>6662</v>
      </c>
      <c r="BP628" s="7" t="s">
        <v>6663</v>
      </c>
      <c r="BQ628" s="7" t="s">
        <v>4274</v>
      </c>
      <c r="BR628" s="7" t="s">
        <v>6664</v>
      </c>
      <c r="BS628" s="7" t="s">
        <v>6665</v>
      </c>
      <c r="BT628" s="7" t="s">
        <v>5357</v>
      </c>
      <c r="BU628" s="7" t="s">
        <v>78</v>
      </c>
      <c r="BV628" s="7" t="s">
        <v>6666</v>
      </c>
      <c r="BW628" s="7" t="s">
        <v>6667</v>
      </c>
      <c r="BX628" s="7" t="s">
        <v>4248</v>
      </c>
      <c r="BY628" s="7">
        <v>0</v>
      </c>
      <c r="BZ628" s="7">
        <v>0</v>
      </c>
      <c r="CA628" s="7">
        <v>0</v>
      </c>
      <c r="CB628" s="7">
        <v>0</v>
      </c>
      <c r="CC628" s="7">
        <v>0</v>
      </c>
      <c r="CD628" s="9">
        <v>0</v>
      </c>
    </row>
    <row r="629" spans="1:82" hidden="1" x14ac:dyDescent="0.25">
      <c r="A629" s="72" t="s">
        <v>2302</v>
      </c>
      <c r="B629" s="11" t="s">
        <v>2271</v>
      </c>
      <c r="C629" s="11" t="s">
        <v>2272</v>
      </c>
      <c r="D629" s="11" t="s">
        <v>438</v>
      </c>
      <c r="E629" s="11" t="s">
        <v>438</v>
      </c>
      <c r="F629" s="11" t="s">
        <v>64</v>
      </c>
      <c r="G629" s="11" t="s">
        <v>438</v>
      </c>
      <c r="H629" s="11" t="s">
        <v>281</v>
      </c>
      <c r="I629" s="11" t="s">
        <v>2274</v>
      </c>
      <c r="J629" s="11" t="s">
        <v>2275</v>
      </c>
      <c r="K629" s="11">
        <v>139.19999999999999</v>
      </c>
      <c r="L629" s="11" t="s">
        <v>67</v>
      </c>
      <c r="M629" s="11" t="s">
        <v>68</v>
      </c>
      <c r="N629" s="11" t="s">
        <v>69</v>
      </c>
      <c r="O629" s="12">
        <v>42736.43172453704</v>
      </c>
      <c r="P629" s="12">
        <v>45292.43172453704</v>
      </c>
      <c r="Q629" s="11" t="s">
        <v>70</v>
      </c>
      <c r="R629" s="12">
        <v>45292</v>
      </c>
      <c r="S629" s="11" t="s">
        <v>71</v>
      </c>
      <c r="T629" s="11" t="s">
        <v>1223</v>
      </c>
      <c r="U629" s="11" t="s">
        <v>73</v>
      </c>
      <c r="V629" s="11" t="s">
        <v>73</v>
      </c>
      <c r="W629" s="11" t="s">
        <v>105</v>
      </c>
      <c r="X629" s="11" t="s">
        <v>106</v>
      </c>
      <c r="Y629" s="11" t="s">
        <v>2276</v>
      </c>
      <c r="Z629" s="11" t="s">
        <v>2303</v>
      </c>
      <c r="AA629" s="11" t="s">
        <v>78</v>
      </c>
      <c r="AB629" s="12"/>
      <c r="AC629" s="12"/>
      <c r="AD629" s="11"/>
      <c r="AE629" s="11" t="s">
        <v>78</v>
      </c>
      <c r="AF629" s="11" t="s">
        <v>78</v>
      </c>
      <c r="AG629" s="12"/>
      <c r="AH629" s="11" t="s">
        <v>78</v>
      </c>
      <c r="AI629" s="11" t="s">
        <v>78</v>
      </c>
      <c r="AJ629" s="11" t="b">
        <v>0</v>
      </c>
      <c r="AK629" s="11" t="s">
        <v>2304</v>
      </c>
      <c r="AL629" s="11" t="b">
        <v>0</v>
      </c>
      <c r="AM629" s="11" t="b">
        <v>0</v>
      </c>
      <c r="AN629" s="11" t="b">
        <v>0</v>
      </c>
      <c r="AO629" s="11" t="b">
        <v>0</v>
      </c>
      <c r="AP629" s="11" t="b">
        <v>0</v>
      </c>
      <c r="AQ629" s="11" t="s">
        <v>84</v>
      </c>
      <c r="AR629" s="11" t="b">
        <v>0</v>
      </c>
      <c r="AS629" s="11" t="s">
        <v>1258</v>
      </c>
      <c r="AT629" s="11" t="s">
        <v>78</v>
      </c>
      <c r="AU629" s="11" t="s">
        <v>78</v>
      </c>
      <c r="AV629" s="12">
        <v>42727</v>
      </c>
      <c r="AW629" s="11" t="s">
        <v>85</v>
      </c>
      <c r="AX629" s="11" t="s">
        <v>86</v>
      </c>
      <c r="AY629" s="11" t="s">
        <v>87</v>
      </c>
      <c r="AZ629" s="11" t="b">
        <v>0</v>
      </c>
      <c r="BA629" s="11">
        <v>0</v>
      </c>
      <c r="BB629" s="11">
        <v>0</v>
      </c>
      <c r="BC629" s="28"/>
      <c r="BD629" s="11">
        <v>0</v>
      </c>
      <c r="BE629" s="28"/>
      <c r="BF629" s="54">
        <v>0</v>
      </c>
      <c r="BG629" s="28">
        <v>0</v>
      </c>
      <c r="BH629" s="28">
        <v>139.19999999999999</v>
      </c>
      <c r="BI629" s="28">
        <v>136.49</v>
      </c>
      <c r="BJ629" s="28">
        <v>147.63999999999999</v>
      </c>
      <c r="BK629" s="30">
        <f t="shared" si="25"/>
        <v>2.7099999999999795</v>
      </c>
      <c r="BL629" s="62">
        <f t="shared" si="26"/>
        <v>1.9468390804597557E-2</v>
      </c>
      <c r="BM629" s="28">
        <v>30.71</v>
      </c>
      <c r="BN629" s="13">
        <v>0</v>
      </c>
      <c r="BO629" s="7" t="s">
        <v>4586</v>
      </c>
      <c r="BP629" s="7" t="s">
        <v>4587</v>
      </c>
      <c r="BQ629" s="7" t="s">
        <v>4101</v>
      </c>
      <c r="BR629" s="7" t="s">
        <v>504</v>
      </c>
      <c r="BS629" s="7" t="s">
        <v>4126</v>
      </c>
      <c r="BT629" s="7" t="s">
        <v>4552</v>
      </c>
      <c r="BU629" s="7" t="s">
        <v>4588</v>
      </c>
      <c r="BV629" s="7" t="s">
        <v>4589</v>
      </c>
      <c r="BW629" s="7" t="s">
        <v>5453</v>
      </c>
      <c r="BX629" s="7" t="s">
        <v>4248</v>
      </c>
      <c r="BY629" s="7">
        <v>0</v>
      </c>
      <c r="BZ629" s="7">
        <v>0</v>
      </c>
      <c r="CA629" s="7">
        <v>0</v>
      </c>
      <c r="CB629" s="7">
        <v>0</v>
      </c>
      <c r="CC629" s="7">
        <v>0</v>
      </c>
      <c r="CD629" s="9">
        <v>0</v>
      </c>
    </row>
    <row r="630" spans="1:82" hidden="1" x14ac:dyDescent="0.25">
      <c r="A630" s="72" t="s">
        <v>437</v>
      </c>
      <c r="B630" s="11" t="s">
        <v>61</v>
      </c>
      <c r="C630" s="11" t="s">
        <v>62</v>
      </c>
      <c r="D630" s="11" t="s">
        <v>438</v>
      </c>
      <c r="E630" s="11" t="s">
        <v>438</v>
      </c>
      <c r="F630" s="11" t="s">
        <v>64</v>
      </c>
      <c r="G630" s="11" t="s">
        <v>438</v>
      </c>
      <c r="H630" s="11" t="s">
        <v>281</v>
      </c>
      <c r="I630" s="11" t="s">
        <v>66</v>
      </c>
      <c r="J630" s="11" t="s">
        <v>282</v>
      </c>
      <c r="K630" s="11">
        <v>239.92</v>
      </c>
      <c r="L630" s="11" t="s">
        <v>67</v>
      </c>
      <c r="M630" s="11" t="s">
        <v>68</v>
      </c>
      <c r="N630" s="11" t="s">
        <v>69</v>
      </c>
      <c r="O630" s="12">
        <v>43241.598923611113</v>
      </c>
      <c r="P630" s="12">
        <v>45433.571296296293</v>
      </c>
      <c r="Q630" s="11" t="s">
        <v>70</v>
      </c>
      <c r="R630" s="12">
        <v>45433</v>
      </c>
      <c r="S630" s="11" t="s">
        <v>71</v>
      </c>
      <c r="T630" s="11" t="s">
        <v>104</v>
      </c>
      <c r="U630" s="11" t="s">
        <v>73</v>
      </c>
      <c r="V630" s="11" t="s">
        <v>73</v>
      </c>
      <c r="W630" s="11" t="s">
        <v>287</v>
      </c>
      <c r="X630" s="11" t="s">
        <v>75</v>
      </c>
      <c r="Y630" s="11" t="s">
        <v>122</v>
      </c>
      <c r="Z630" s="11" t="s">
        <v>439</v>
      </c>
      <c r="AA630" s="11" t="s">
        <v>78</v>
      </c>
      <c r="AB630" s="12"/>
      <c r="AC630" s="12"/>
      <c r="AD630" s="11"/>
      <c r="AE630" s="11" t="s">
        <v>78</v>
      </c>
      <c r="AF630" s="11" t="s">
        <v>78</v>
      </c>
      <c r="AG630" s="12"/>
      <c r="AH630" s="11" t="s">
        <v>440</v>
      </c>
      <c r="AI630" s="11" t="s">
        <v>78</v>
      </c>
      <c r="AJ630" s="11" t="b">
        <v>0</v>
      </c>
      <c r="AK630" s="11" t="s">
        <v>441</v>
      </c>
      <c r="AL630" s="11" t="b">
        <v>0</v>
      </c>
      <c r="AM630" s="11" t="b">
        <v>0</v>
      </c>
      <c r="AN630" s="11" t="b">
        <v>0</v>
      </c>
      <c r="AO630" s="11" t="b">
        <v>0</v>
      </c>
      <c r="AP630" s="11" t="b">
        <v>0</v>
      </c>
      <c r="AQ630" s="11" t="s">
        <v>84</v>
      </c>
      <c r="AR630" s="11" t="b">
        <v>0</v>
      </c>
      <c r="AS630" s="11" t="s">
        <v>317</v>
      </c>
      <c r="AT630" s="11" t="s">
        <v>78</v>
      </c>
      <c r="AU630" s="11" t="s">
        <v>78</v>
      </c>
      <c r="AV630" s="12">
        <v>43230</v>
      </c>
      <c r="AW630" s="11" t="s">
        <v>85</v>
      </c>
      <c r="AX630" s="11" t="s">
        <v>86</v>
      </c>
      <c r="AY630" s="11" t="s">
        <v>87</v>
      </c>
      <c r="AZ630" s="11" t="b">
        <v>0</v>
      </c>
      <c r="BA630" s="11">
        <v>0</v>
      </c>
      <c r="BB630" s="11">
        <v>0</v>
      </c>
      <c r="BC630" s="28"/>
      <c r="BD630" s="11">
        <v>0</v>
      </c>
      <c r="BE630" s="28"/>
      <c r="BF630" s="54">
        <v>0</v>
      </c>
      <c r="BG630" s="28">
        <v>0</v>
      </c>
      <c r="BH630" s="28">
        <v>239.92</v>
      </c>
      <c r="BI630" s="28">
        <v>239.92</v>
      </c>
      <c r="BJ630" s="28">
        <v>263.57</v>
      </c>
      <c r="BK630" s="30">
        <f t="shared" si="25"/>
        <v>0</v>
      </c>
      <c r="BL630" s="62">
        <f t="shared" si="26"/>
        <v>0</v>
      </c>
      <c r="BM630" s="28">
        <v>34.79</v>
      </c>
      <c r="BN630" s="13">
        <v>0</v>
      </c>
      <c r="BO630" s="11" t="s">
        <v>4586</v>
      </c>
      <c r="BP630" s="11" t="s">
        <v>4587</v>
      </c>
      <c r="BQ630" s="11" t="s">
        <v>4101</v>
      </c>
      <c r="BR630" s="11" t="s">
        <v>504</v>
      </c>
      <c r="BS630" s="11" t="s">
        <v>4126</v>
      </c>
      <c r="BT630" s="11" t="s">
        <v>4552</v>
      </c>
      <c r="BU630" s="11" t="s">
        <v>4588</v>
      </c>
      <c r="BV630" s="11" t="s">
        <v>4589</v>
      </c>
      <c r="BW630" s="11" t="s">
        <v>5453</v>
      </c>
      <c r="BX630" s="11" t="s">
        <v>4248</v>
      </c>
      <c r="BY630" s="11">
        <v>0</v>
      </c>
      <c r="BZ630" s="11">
        <v>0</v>
      </c>
      <c r="CA630" s="11">
        <v>0</v>
      </c>
      <c r="CB630" s="11">
        <v>0</v>
      </c>
      <c r="CC630" s="11">
        <v>0</v>
      </c>
      <c r="CD630" s="13">
        <v>0</v>
      </c>
    </row>
    <row r="631" spans="1:82" hidden="1" x14ac:dyDescent="0.25">
      <c r="A631" s="72" t="s">
        <v>2452</v>
      </c>
      <c r="B631" s="11" t="s">
        <v>61</v>
      </c>
      <c r="C631" s="11" t="s">
        <v>62</v>
      </c>
      <c r="D631" s="11" t="s">
        <v>1118</v>
      </c>
      <c r="E631" s="11" t="s">
        <v>1118</v>
      </c>
      <c r="F631" s="11" t="s">
        <v>64</v>
      </c>
      <c r="G631" s="11" t="s">
        <v>1118</v>
      </c>
      <c r="H631" s="11" t="s">
        <v>2330</v>
      </c>
      <c r="I631" s="11" t="s">
        <v>66</v>
      </c>
      <c r="J631" s="11" t="s">
        <v>2342</v>
      </c>
      <c r="K631" s="11">
        <v>772.85</v>
      </c>
      <c r="L631" s="11" t="s">
        <v>67</v>
      </c>
      <c r="M631" s="11" t="s">
        <v>68</v>
      </c>
      <c r="N631" s="11" t="s">
        <v>69</v>
      </c>
      <c r="O631" s="12">
        <v>44378.38784722222</v>
      </c>
      <c r="P631" s="12">
        <v>45474.38784722222</v>
      </c>
      <c r="Q631" s="11" t="s">
        <v>70</v>
      </c>
      <c r="R631" s="12">
        <v>45474</v>
      </c>
      <c r="S631" s="11" t="s">
        <v>71</v>
      </c>
      <c r="T631" s="11" t="s">
        <v>104</v>
      </c>
      <c r="U631" s="11" t="s">
        <v>73</v>
      </c>
      <c r="V631" s="11" t="s">
        <v>73</v>
      </c>
      <c r="W631" s="11" t="s">
        <v>74</v>
      </c>
      <c r="X631" s="11" t="s">
        <v>75</v>
      </c>
      <c r="Y631" s="11" t="s">
        <v>122</v>
      </c>
      <c r="Z631" s="11" t="s">
        <v>2453</v>
      </c>
      <c r="AA631" s="11" t="s">
        <v>78</v>
      </c>
      <c r="AB631" s="12"/>
      <c r="AC631" s="12"/>
      <c r="AD631" s="11"/>
      <c r="AE631" s="11" t="s">
        <v>78</v>
      </c>
      <c r="AF631" s="11" t="s">
        <v>78</v>
      </c>
      <c r="AG631" s="12"/>
      <c r="AH631" s="11" t="s">
        <v>78</v>
      </c>
      <c r="AI631" s="11" t="s">
        <v>78</v>
      </c>
      <c r="AJ631" s="11" t="b">
        <v>0</v>
      </c>
      <c r="AK631" s="11" t="s">
        <v>2454</v>
      </c>
      <c r="AL631" s="11" t="b">
        <v>0</v>
      </c>
      <c r="AM631" s="11" t="b">
        <v>0</v>
      </c>
      <c r="AN631" s="11" t="b">
        <v>0</v>
      </c>
      <c r="AO631" s="11" t="b">
        <v>0</v>
      </c>
      <c r="AP631" s="11" t="b">
        <v>0</v>
      </c>
      <c r="AQ631" s="11" t="s">
        <v>84</v>
      </c>
      <c r="AR631" s="11" t="b">
        <v>0</v>
      </c>
      <c r="AS631" s="11" t="s">
        <v>2451</v>
      </c>
      <c r="AT631" s="11" t="s">
        <v>78</v>
      </c>
      <c r="AU631" s="11" t="s">
        <v>78</v>
      </c>
      <c r="AV631" s="12">
        <v>44385</v>
      </c>
      <c r="AW631" s="11" t="s">
        <v>85</v>
      </c>
      <c r="AX631" s="11" t="s">
        <v>86</v>
      </c>
      <c r="AY631" s="11" t="s">
        <v>87</v>
      </c>
      <c r="AZ631" s="11" t="b">
        <v>0</v>
      </c>
      <c r="BA631" s="11">
        <v>1</v>
      </c>
      <c r="BB631" s="11">
        <v>1</v>
      </c>
      <c r="BC631" s="28">
        <v>6667.41</v>
      </c>
      <c r="BD631" s="11">
        <v>0</v>
      </c>
      <c r="BE631" s="28"/>
      <c r="BF631" s="54">
        <v>0</v>
      </c>
      <c r="BG631" s="28">
        <v>0</v>
      </c>
      <c r="BH631" s="28">
        <v>772.85</v>
      </c>
      <c r="BI631" s="28">
        <v>772.85</v>
      </c>
      <c r="BJ631" s="28">
        <v>842.51</v>
      </c>
      <c r="BK631" s="30">
        <f t="shared" si="25"/>
        <v>0</v>
      </c>
      <c r="BL631" s="62">
        <f t="shared" si="26"/>
        <v>0</v>
      </c>
      <c r="BM631" s="28">
        <v>92.74</v>
      </c>
      <c r="BN631" s="13">
        <v>0</v>
      </c>
      <c r="BO631" s="7" t="s">
        <v>5608</v>
      </c>
      <c r="BP631" s="7" t="s">
        <v>5609</v>
      </c>
      <c r="BQ631" s="7" t="s">
        <v>4101</v>
      </c>
      <c r="BR631" s="7" t="s">
        <v>504</v>
      </c>
      <c r="BS631" s="7" t="s">
        <v>4223</v>
      </c>
      <c r="BT631" s="7" t="s">
        <v>4110</v>
      </c>
      <c r="BU631" s="7" t="s">
        <v>5610</v>
      </c>
      <c r="BV631" s="7" t="s">
        <v>5611</v>
      </c>
      <c r="BW631" s="7" t="s">
        <v>6463</v>
      </c>
      <c r="BX631" s="7" t="s">
        <v>4181</v>
      </c>
      <c r="BY631" s="7">
        <v>0</v>
      </c>
      <c r="BZ631" s="7">
        <v>0</v>
      </c>
      <c r="CA631" s="7">
        <v>0</v>
      </c>
      <c r="CB631" s="7">
        <v>0</v>
      </c>
      <c r="CC631" s="7">
        <v>0</v>
      </c>
      <c r="CD631" s="9">
        <v>0</v>
      </c>
    </row>
    <row r="632" spans="1:82" hidden="1" x14ac:dyDescent="0.25">
      <c r="A632" s="72" t="s">
        <v>3455</v>
      </c>
      <c r="B632" s="11" t="s">
        <v>1066</v>
      </c>
      <c r="C632" s="11" t="s">
        <v>1067</v>
      </c>
      <c r="D632" s="11" t="s">
        <v>3451</v>
      </c>
      <c r="E632" s="11" t="s">
        <v>3451</v>
      </c>
      <c r="F632" s="11" t="s">
        <v>229</v>
      </c>
      <c r="G632" s="11" t="s">
        <v>3440</v>
      </c>
      <c r="H632" s="11" t="s">
        <v>281</v>
      </c>
      <c r="I632" s="11" t="s">
        <v>3452</v>
      </c>
      <c r="J632" s="11" t="s">
        <v>1070</v>
      </c>
      <c r="K632" s="11">
        <v>2031.98</v>
      </c>
      <c r="L632" s="11" t="s">
        <v>67</v>
      </c>
      <c r="M632" s="11" t="s">
        <v>3402</v>
      </c>
      <c r="N632" s="11" t="s">
        <v>160</v>
      </c>
      <c r="O632" s="12">
        <v>44463.537592592591</v>
      </c>
      <c r="P632" s="12">
        <v>45559.537592592591</v>
      </c>
      <c r="Q632" s="11" t="s">
        <v>70</v>
      </c>
      <c r="R632" s="12">
        <v>45375</v>
      </c>
      <c r="S632" s="11" t="s">
        <v>71</v>
      </c>
      <c r="T632" s="11" t="s">
        <v>72</v>
      </c>
      <c r="U632" s="11" t="s">
        <v>3387</v>
      </c>
      <c r="V632" s="11" t="s">
        <v>3387</v>
      </c>
      <c r="W632" s="11" t="s">
        <v>74</v>
      </c>
      <c r="X632" s="11" t="s">
        <v>75</v>
      </c>
      <c r="Y632" s="11" t="s">
        <v>3453</v>
      </c>
      <c r="Z632" s="11" t="s">
        <v>3456</v>
      </c>
      <c r="AA632" s="11" t="s">
        <v>78</v>
      </c>
      <c r="AB632" s="12"/>
      <c r="AC632" s="12"/>
      <c r="AD632" s="11"/>
      <c r="AE632" s="11" t="s">
        <v>78</v>
      </c>
      <c r="AF632" s="11" t="s">
        <v>78</v>
      </c>
      <c r="AG632" s="12"/>
      <c r="AH632" s="11" t="s">
        <v>78</v>
      </c>
      <c r="AI632" s="11" t="s">
        <v>78</v>
      </c>
      <c r="AJ632" s="11" t="b">
        <v>0</v>
      </c>
      <c r="AK632" s="11" t="s">
        <v>4090</v>
      </c>
      <c r="AL632" s="11" t="b">
        <v>0</v>
      </c>
      <c r="AM632" s="11" t="b">
        <v>0</v>
      </c>
      <c r="AN632" s="11" t="b">
        <v>0</v>
      </c>
      <c r="AO632" s="11" t="b">
        <v>0</v>
      </c>
      <c r="AP632" s="11" t="b">
        <v>0</v>
      </c>
      <c r="AQ632" s="11" t="s">
        <v>84</v>
      </c>
      <c r="AR632" s="11" t="b">
        <v>0</v>
      </c>
      <c r="AS632" s="11" t="s">
        <v>317</v>
      </c>
      <c r="AT632" s="11" t="s">
        <v>78</v>
      </c>
      <c r="AU632" s="11" t="s">
        <v>78</v>
      </c>
      <c r="AV632" s="12">
        <v>44466</v>
      </c>
      <c r="AW632" s="11" t="s">
        <v>85</v>
      </c>
      <c r="AX632" s="11" t="s">
        <v>86</v>
      </c>
      <c r="AY632" s="11" t="s">
        <v>87</v>
      </c>
      <c r="AZ632" s="11" t="b">
        <v>0</v>
      </c>
      <c r="BA632" s="11">
        <v>2</v>
      </c>
      <c r="BB632" s="11">
        <v>2</v>
      </c>
      <c r="BC632" s="28">
        <v>2130.15</v>
      </c>
      <c r="BD632" s="11">
        <v>0</v>
      </c>
      <c r="BE632" s="28"/>
      <c r="BF632" s="54">
        <v>0</v>
      </c>
      <c r="BG632" s="28">
        <v>0</v>
      </c>
      <c r="BH632" s="28">
        <v>2031.98</v>
      </c>
      <c r="BI632" s="28">
        <v>1949.34</v>
      </c>
      <c r="BJ632" s="28">
        <v>2135.4</v>
      </c>
      <c r="BK632" s="30">
        <f t="shared" si="25"/>
        <v>82.6400000000001</v>
      </c>
      <c r="BL632" s="62">
        <f t="shared" si="26"/>
        <v>4.0669691630823186E-2</v>
      </c>
      <c r="BM632" s="28">
        <v>243.68</v>
      </c>
      <c r="BN632" s="13">
        <v>0</v>
      </c>
      <c r="BO632" s="7" t="s">
        <v>4458</v>
      </c>
      <c r="BP632" s="7" t="s">
        <v>4459</v>
      </c>
      <c r="BQ632" s="7" t="s">
        <v>4460</v>
      </c>
      <c r="BR632" s="7" t="s">
        <v>4461</v>
      </c>
      <c r="BS632" s="7" t="s">
        <v>4462</v>
      </c>
      <c r="BT632" s="7" t="s">
        <v>4463</v>
      </c>
      <c r="BU632" s="7" t="s">
        <v>78</v>
      </c>
      <c r="BV632" s="7" t="s">
        <v>4464</v>
      </c>
      <c r="BW632" s="7" t="s">
        <v>4465</v>
      </c>
      <c r="BX632" s="7" t="s">
        <v>4130</v>
      </c>
      <c r="BY632" s="7">
        <v>0</v>
      </c>
      <c r="BZ632" s="7">
        <v>0</v>
      </c>
      <c r="CA632" s="7">
        <v>0</v>
      </c>
      <c r="CB632" s="7">
        <v>0</v>
      </c>
      <c r="CC632" s="7">
        <v>1</v>
      </c>
      <c r="CD632" s="9">
        <v>0</v>
      </c>
    </row>
    <row r="633" spans="1:82" hidden="1" x14ac:dyDescent="0.25">
      <c r="A633" s="73" t="s">
        <v>3780</v>
      </c>
      <c r="B633" s="7" t="s">
        <v>2239</v>
      </c>
      <c r="C633" s="7" t="s">
        <v>2240</v>
      </c>
      <c r="D633" s="7" t="s">
        <v>3451</v>
      </c>
      <c r="E633" s="7" t="s">
        <v>3451</v>
      </c>
      <c r="F633" s="7" t="s">
        <v>229</v>
      </c>
      <c r="G633" s="7" t="s">
        <v>3440</v>
      </c>
      <c r="H633" s="7" t="s">
        <v>281</v>
      </c>
      <c r="I633" s="7" t="s">
        <v>272</v>
      </c>
      <c r="J633" s="7" t="s">
        <v>2250</v>
      </c>
      <c r="K633" s="7">
        <v>116.84</v>
      </c>
      <c r="L633" s="7" t="s">
        <v>67</v>
      </c>
      <c r="M633" s="7" t="s">
        <v>3402</v>
      </c>
      <c r="N633" s="7" t="s">
        <v>160</v>
      </c>
      <c r="O633" s="8">
        <v>41030.348333333335</v>
      </c>
      <c r="P633" s="8">
        <v>45413.348333333335</v>
      </c>
      <c r="Q633" s="7" t="s">
        <v>70</v>
      </c>
      <c r="R633" s="8">
        <v>45413</v>
      </c>
      <c r="S633" s="7" t="s">
        <v>71</v>
      </c>
      <c r="T633" s="7" t="s">
        <v>104</v>
      </c>
      <c r="U633" s="7" t="s">
        <v>3387</v>
      </c>
      <c r="V633" s="7" t="s">
        <v>3387</v>
      </c>
      <c r="W633" s="7" t="s">
        <v>74</v>
      </c>
      <c r="X633" s="7" t="s">
        <v>274</v>
      </c>
      <c r="Y633" s="7" t="s">
        <v>3184</v>
      </c>
      <c r="Z633" s="7" t="s">
        <v>3781</v>
      </c>
      <c r="AA633" s="7" t="s">
        <v>78</v>
      </c>
      <c r="AB633" s="8"/>
      <c r="AC633" s="8"/>
      <c r="AD633" s="7"/>
      <c r="AE633" s="7" t="s">
        <v>78</v>
      </c>
      <c r="AF633" s="7" t="s">
        <v>78</v>
      </c>
      <c r="AG633" s="8"/>
      <c r="AH633" s="7" t="s">
        <v>78</v>
      </c>
      <c r="AI633" s="7" t="s">
        <v>78</v>
      </c>
      <c r="AJ633" s="7" t="b">
        <v>0</v>
      </c>
      <c r="AK633" s="7" t="s">
        <v>3969</v>
      </c>
      <c r="AL633" s="7" t="b">
        <v>1</v>
      </c>
      <c r="AM633" s="7" t="b">
        <v>0</v>
      </c>
      <c r="AN633" s="7" t="b">
        <v>0</v>
      </c>
      <c r="AO633" s="7" t="b">
        <v>0</v>
      </c>
      <c r="AP633" s="7" t="b">
        <v>0</v>
      </c>
      <c r="AQ633" s="7" t="s">
        <v>84</v>
      </c>
      <c r="AR633" s="7" t="b">
        <v>0</v>
      </c>
      <c r="AS633" s="7" t="s">
        <v>1233</v>
      </c>
      <c r="AT633" s="7" t="s">
        <v>78</v>
      </c>
      <c r="AU633" s="7" t="s">
        <v>78</v>
      </c>
      <c r="AV633" s="8">
        <v>41078</v>
      </c>
      <c r="AW633" s="7" t="s">
        <v>85</v>
      </c>
      <c r="AX633" s="7" t="s">
        <v>86</v>
      </c>
      <c r="AY633" s="7" t="s">
        <v>87</v>
      </c>
      <c r="AZ633" s="7" t="b">
        <v>0</v>
      </c>
      <c r="BA633" s="7">
        <v>0</v>
      </c>
      <c r="BB633" s="7">
        <v>0</v>
      </c>
      <c r="BC633" s="33"/>
      <c r="BD633" s="7">
        <v>0</v>
      </c>
      <c r="BE633" s="33"/>
      <c r="BF633" s="55">
        <v>0</v>
      </c>
      <c r="BG633" s="33">
        <v>0</v>
      </c>
      <c r="BH633" s="33">
        <v>116.84</v>
      </c>
      <c r="BI633" s="33">
        <v>116.84</v>
      </c>
      <c r="BJ633" s="33">
        <v>117.51</v>
      </c>
      <c r="BK633" s="30">
        <f t="shared" si="25"/>
        <v>0</v>
      </c>
      <c r="BL633" s="62">
        <f t="shared" si="26"/>
        <v>0</v>
      </c>
      <c r="BM633" s="33">
        <v>26.29</v>
      </c>
      <c r="BN633" s="9">
        <v>0</v>
      </c>
      <c r="BO633" s="11" t="s">
        <v>4458</v>
      </c>
      <c r="BP633" s="11" t="s">
        <v>4459</v>
      </c>
      <c r="BQ633" s="11" t="s">
        <v>4460</v>
      </c>
      <c r="BR633" s="11" t="s">
        <v>4461</v>
      </c>
      <c r="BS633" s="11" t="s">
        <v>4462</v>
      </c>
      <c r="BT633" s="11" t="s">
        <v>4463</v>
      </c>
      <c r="BU633" s="11" t="s">
        <v>78</v>
      </c>
      <c r="BV633" s="11" t="s">
        <v>4464</v>
      </c>
      <c r="BW633" s="11" t="s">
        <v>4465</v>
      </c>
      <c r="BX633" s="11" t="s">
        <v>4130</v>
      </c>
      <c r="BY633" s="11">
        <v>0</v>
      </c>
      <c r="BZ633" s="11">
        <v>0</v>
      </c>
      <c r="CA633" s="11">
        <v>0</v>
      </c>
      <c r="CB633" s="11">
        <v>0</v>
      </c>
      <c r="CC633" s="11">
        <v>0</v>
      </c>
      <c r="CD633" s="13">
        <v>0</v>
      </c>
    </row>
    <row r="634" spans="1:82" hidden="1" x14ac:dyDescent="0.25">
      <c r="A634" s="72" t="s">
        <v>3465</v>
      </c>
      <c r="B634" s="11" t="s">
        <v>2591</v>
      </c>
      <c r="C634" s="11" t="s">
        <v>2592</v>
      </c>
      <c r="D634" s="11" t="s">
        <v>3451</v>
      </c>
      <c r="E634" s="11" t="s">
        <v>3451</v>
      </c>
      <c r="F634" s="11" t="s">
        <v>229</v>
      </c>
      <c r="G634" s="11" t="s">
        <v>3440</v>
      </c>
      <c r="H634" s="11" t="s">
        <v>2330</v>
      </c>
      <c r="I634" s="11" t="s">
        <v>2594</v>
      </c>
      <c r="J634" s="11"/>
      <c r="K634" s="11">
        <v>972</v>
      </c>
      <c r="L634" s="11" t="s">
        <v>67</v>
      </c>
      <c r="M634" s="11" t="s">
        <v>3402</v>
      </c>
      <c r="N634" s="11" t="s">
        <v>160</v>
      </c>
      <c r="O634" s="12">
        <v>41060.619398148148</v>
      </c>
      <c r="P634" s="12">
        <v>45443.619398148148</v>
      </c>
      <c r="Q634" s="11" t="s">
        <v>70</v>
      </c>
      <c r="R634" s="12">
        <v>45443</v>
      </c>
      <c r="S634" s="11" t="s">
        <v>71</v>
      </c>
      <c r="T634" s="11" t="s">
        <v>104</v>
      </c>
      <c r="U634" s="11" t="s">
        <v>3387</v>
      </c>
      <c r="V634" s="11" t="s">
        <v>3387</v>
      </c>
      <c r="W634" s="11" t="s">
        <v>314</v>
      </c>
      <c r="X634" s="11" t="s">
        <v>264</v>
      </c>
      <c r="Y634" s="11" t="s">
        <v>3466</v>
      </c>
      <c r="Z634" s="11" t="s">
        <v>3467</v>
      </c>
      <c r="AA634" s="11" t="s">
        <v>78</v>
      </c>
      <c r="AB634" s="12"/>
      <c r="AC634" s="12"/>
      <c r="AD634" s="11"/>
      <c r="AE634" s="11" t="s">
        <v>78</v>
      </c>
      <c r="AF634" s="11" t="s">
        <v>78</v>
      </c>
      <c r="AG634" s="12"/>
      <c r="AH634" s="11" t="s">
        <v>78</v>
      </c>
      <c r="AI634" s="11" t="s">
        <v>78</v>
      </c>
      <c r="AJ634" s="11" t="b">
        <v>0</v>
      </c>
      <c r="AK634" s="11" t="s">
        <v>3952</v>
      </c>
      <c r="AL634" s="11" t="b">
        <v>1</v>
      </c>
      <c r="AM634" s="11" t="b">
        <v>0</v>
      </c>
      <c r="AN634" s="11" t="b">
        <v>0</v>
      </c>
      <c r="AO634" s="11" t="b">
        <v>0</v>
      </c>
      <c r="AP634" s="11" t="b">
        <v>0</v>
      </c>
      <c r="AQ634" s="11" t="s">
        <v>84</v>
      </c>
      <c r="AR634" s="11" t="b">
        <v>0</v>
      </c>
      <c r="AS634" s="11" t="s">
        <v>1700</v>
      </c>
      <c r="AT634" s="11" t="s">
        <v>78</v>
      </c>
      <c r="AU634" s="11" t="s">
        <v>78</v>
      </c>
      <c r="AV634" s="12">
        <v>41096</v>
      </c>
      <c r="AW634" s="11" t="s">
        <v>85</v>
      </c>
      <c r="AX634" s="11" t="s">
        <v>86</v>
      </c>
      <c r="AY634" s="11" t="s">
        <v>87</v>
      </c>
      <c r="AZ634" s="11" t="b">
        <v>0</v>
      </c>
      <c r="BA634" s="11">
        <v>2</v>
      </c>
      <c r="BB634" s="11">
        <v>1</v>
      </c>
      <c r="BC634" s="28">
        <v>3403.39</v>
      </c>
      <c r="BD634" s="11">
        <v>0</v>
      </c>
      <c r="BE634" s="28"/>
      <c r="BF634" s="54">
        <v>0</v>
      </c>
      <c r="BG634" s="28">
        <v>0</v>
      </c>
      <c r="BH634" s="28">
        <v>972</v>
      </c>
      <c r="BI634" s="28">
        <v>972</v>
      </c>
      <c r="BJ634" s="28">
        <v>1051.22</v>
      </c>
      <c r="BK634" s="30">
        <f t="shared" si="25"/>
        <v>0</v>
      </c>
      <c r="BL634" s="62">
        <f t="shared" si="26"/>
        <v>0</v>
      </c>
      <c r="BM634" s="28">
        <v>194.4</v>
      </c>
      <c r="BN634" s="13">
        <v>0</v>
      </c>
      <c r="BO634" s="11" t="s">
        <v>4458</v>
      </c>
      <c r="BP634" s="11" t="s">
        <v>4459</v>
      </c>
      <c r="BQ634" s="11" t="s">
        <v>4460</v>
      </c>
      <c r="BR634" s="11" t="s">
        <v>4461</v>
      </c>
      <c r="BS634" s="11" t="s">
        <v>4462</v>
      </c>
      <c r="BT634" s="11" t="s">
        <v>4463</v>
      </c>
      <c r="BU634" s="11" t="s">
        <v>78</v>
      </c>
      <c r="BV634" s="11" t="s">
        <v>4464</v>
      </c>
      <c r="BW634" s="11" t="s">
        <v>4465</v>
      </c>
      <c r="BX634" s="11" t="s">
        <v>4130</v>
      </c>
      <c r="BY634" s="11">
        <v>0</v>
      </c>
      <c r="BZ634" s="11">
        <v>0</v>
      </c>
      <c r="CA634" s="11">
        <v>0</v>
      </c>
      <c r="CB634" s="11">
        <v>0</v>
      </c>
      <c r="CC634" s="11">
        <v>0</v>
      </c>
      <c r="CD634" s="13">
        <v>0</v>
      </c>
    </row>
    <row r="635" spans="1:82" hidden="1" x14ac:dyDescent="0.25">
      <c r="A635" s="72" t="s">
        <v>3622</v>
      </c>
      <c r="B635" s="11" t="s">
        <v>2147</v>
      </c>
      <c r="C635" s="11" t="s">
        <v>2148</v>
      </c>
      <c r="D635" s="11" t="s">
        <v>3451</v>
      </c>
      <c r="E635" s="11" t="s">
        <v>3451</v>
      </c>
      <c r="F635" s="11" t="s">
        <v>229</v>
      </c>
      <c r="G635" s="11" t="s">
        <v>3440</v>
      </c>
      <c r="H635" s="11" t="s">
        <v>2330</v>
      </c>
      <c r="I635" s="11" t="s">
        <v>2150</v>
      </c>
      <c r="J635" s="11" t="s">
        <v>3253</v>
      </c>
      <c r="K635" s="11">
        <v>350.09</v>
      </c>
      <c r="L635" s="11" t="s">
        <v>67</v>
      </c>
      <c r="M635" s="11" t="s">
        <v>3402</v>
      </c>
      <c r="N635" s="11" t="s">
        <v>160</v>
      </c>
      <c r="O635" s="12">
        <v>41082.582638888889</v>
      </c>
      <c r="P635" s="12">
        <v>45465.582638888889</v>
      </c>
      <c r="Q635" s="11" t="s">
        <v>70</v>
      </c>
      <c r="R635" s="12">
        <v>45465</v>
      </c>
      <c r="S635" s="11" t="s">
        <v>71</v>
      </c>
      <c r="T635" s="11" t="s">
        <v>104</v>
      </c>
      <c r="U635" s="11" t="s">
        <v>3387</v>
      </c>
      <c r="V635" s="11" t="s">
        <v>3387</v>
      </c>
      <c r="W635" s="11" t="s">
        <v>3441</v>
      </c>
      <c r="X635" s="11" t="s">
        <v>264</v>
      </c>
      <c r="Y635" s="11" t="s">
        <v>3623</v>
      </c>
      <c r="Z635" s="11" t="s">
        <v>3624</v>
      </c>
      <c r="AA635" s="11" t="s">
        <v>78</v>
      </c>
      <c r="AB635" s="12"/>
      <c r="AC635" s="12"/>
      <c r="AD635" s="11"/>
      <c r="AE635" s="11" t="s">
        <v>78</v>
      </c>
      <c r="AF635" s="11" t="s">
        <v>78</v>
      </c>
      <c r="AG635" s="12"/>
      <c r="AH635" s="11" t="s">
        <v>78</v>
      </c>
      <c r="AI635" s="11" t="s">
        <v>78</v>
      </c>
      <c r="AJ635" s="11" t="b">
        <v>0</v>
      </c>
      <c r="AK635" s="11" t="s">
        <v>3960</v>
      </c>
      <c r="AL635" s="11" t="b">
        <v>1</v>
      </c>
      <c r="AM635" s="11" t="b">
        <v>0</v>
      </c>
      <c r="AN635" s="11" t="b">
        <v>0</v>
      </c>
      <c r="AO635" s="11" t="b">
        <v>0</v>
      </c>
      <c r="AP635" s="11" t="b">
        <v>0</v>
      </c>
      <c r="AQ635" s="11" t="s">
        <v>84</v>
      </c>
      <c r="AR635" s="11" t="b">
        <v>0</v>
      </c>
      <c r="AS635" s="11" t="s">
        <v>1700</v>
      </c>
      <c r="AT635" s="11" t="s">
        <v>2695</v>
      </c>
      <c r="AU635" s="11" t="s">
        <v>78</v>
      </c>
      <c r="AV635" s="12">
        <v>41100</v>
      </c>
      <c r="AW635" s="11" t="s">
        <v>85</v>
      </c>
      <c r="AX635" s="11" t="s">
        <v>86</v>
      </c>
      <c r="AY635" s="11" t="s">
        <v>87</v>
      </c>
      <c r="AZ635" s="11" t="b">
        <v>0</v>
      </c>
      <c r="BA635" s="11">
        <v>1</v>
      </c>
      <c r="BB635" s="11">
        <v>0</v>
      </c>
      <c r="BC635" s="28">
        <v>0</v>
      </c>
      <c r="BD635" s="11">
        <v>0</v>
      </c>
      <c r="BE635" s="28"/>
      <c r="BF635" s="54">
        <v>0</v>
      </c>
      <c r="BG635" s="28">
        <v>0</v>
      </c>
      <c r="BH635" s="28">
        <v>350.09</v>
      </c>
      <c r="BI635" s="28">
        <v>350.09</v>
      </c>
      <c r="BJ635" s="28">
        <v>378.63</v>
      </c>
      <c r="BK635" s="30">
        <f t="shared" si="25"/>
        <v>0</v>
      </c>
      <c r="BL635" s="62">
        <f t="shared" si="26"/>
        <v>0</v>
      </c>
      <c r="BM635" s="28">
        <v>70.02</v>
      </c>
      <c r="BN635" s="13">
        <v>0</v>
      </c>
      <c r="BO635" s="7" t="s">
        <v>4458</v>
      </c>
      <c r="BP635" s="7" t="s">
        <v>4459</v>
      </c>
      <c r="BQ635" s="7" t="s">
        <v>4460</v>
      </c>
      <c r="BR635" s="7" t="s">
        <v>4461</v>
      </c>
      <c r="BS635" s="7" t="s">
        <v>4462</v>
      </c>
      <c r="BT635" s="7" t="s">
        <v>4463</v>
      </c>
      <c r="BU635" s="7" t="s">
        <v>78</v>
      </c>
      <c r="BV635" s="7" t="s">
        <v>4464</v>
      </c>
      <c r="BW635" s="7" t="s">
        <v>4465</v>
      </c>
      <c r="BX635" s="7" t="s">
        <v>4130</v>
      </c>
      <c r="BY635" s="7">
        <v>0</v>
      </c>
      <c r="BZ635" s="7">
        <v>0</v>
      </c>
      <c r="CA635" s="7">
        <v>0</v>
      </c>
      <c r="CB635" s="7">
        <v>0</v>
      </c>
      <c r="CC635" s="7">
        <v>0</v>
      </c>
      <c r="CD635" s="9">
        <v>0</v>
      </c>
    </row>
    <row r="636" spans="1:82" hidden="1" x14ac:dyDescent="0.25">
      <c r="A636" s="73" t="s">
        <v>3699</v>
      </c>
      <c r="B636" s="7" t="s">
        <v>225</v>
      </c>
      <c r="C636" s="7" t="s">
        <v>226</v>
      </c>
      <c r="D636" s="7" t="s">
        <v>3451</v>
      </c>
      <c r="E636" s="7" t="s">
        <v>3451</v>
      </c>
      <c r="F636" s="7" t="s">
        <v>229</v>
      </c>
      <c r="G636" s="7" t="s">
        <v>3440</v>
      </c>
      <c r="H636" s="7" t="s">
        <v>281</v>
      </c>
      <c r="I636" s="7" t="s">
        <v>66</v>
      </c>
      <c r="J636" s="7" t="s">
        <v>282</v>
      </c>
      <c r="K636" s="7">
        <v>328.4</v>
      </c>
      <c r="L636" s="7" t="s">
        <v>67</v>
      </c>
      <c r="M636" s="7" t="s">
        <v>3402</v>
      </c>
      <c r="N636" s="7" t="s">
        <v>160</v>
      </c>
      <c r="O636" s="8">
        <v>41254.628391203703</v>
      </c>
      <c r="P636" s="8">
        <v>45465.628391203703</v>
      </c>
      <c r="Q636" s="7" t="s">
        <v>70</v>
      </c>
      <c r="R636" s="8">
        <v>45465</v>
      </c>
      <c r="S636" s="7" t="s">
        <v>71</v>
      </c>
      <c r="T636" s="7" t="s">
        <v>104</v>
      </c>
      <c r="U636" s="7" t="s">
        <v>3387</v>
      </c>
      <c r="V636" s="7" t="s">
        <v>3387</v>
      </c>
      <c r="W636" s="7" t="s">
        <v>74</v>
      </c>
      <c r="X636" s="7" t="s">
        <v>75</v>
      </c>
      <c r="Y636" s="7" t="s">
        <v>122</v>
      </c>
      <c r="Z636" s="7" t="s">
        <v>3700</v>
      </c>
      <c r="AA636" s="7" t="s">
        <v>78</v>
      </c>
      <c r="AB636" s="8"/>
      <c r="AC636" s="8"/>
      <c r="AD636" s="7"/>
      <c r="AE636" s="7" t="s">
        <v>78</v>
      </c>
      <c r="AF636" s="7" t="s">
        <v>78</v>
      </c>
      <c r="AG636" s="8"/>
      <c r="AH636" s="7" t="s">
        <v>78</v>
      </c>
      <c r="AI636" s="7" t="s">
        <v>78</v>
      </c>
      <c r="AJ636" s="7" t="b">
        <v>0</v>
      </c>
      <c r="AK636" s="7" t="s">
        <v>3957</v>
      </c>
      <c r="AL636" s="7" t="b">
        <v>0</v>
      </c>
      <c r="AM636" s="7" t="b">
        <v>0</v>
      </c>
      <c r="AN636" s="7" t="b">
        <v>0</v>
      </c>
      <c r="AO636" s="7" t="b">
        <v>0</v>
      </c>
      <c r="AP636" s="7" t="b">
        <v>0</v>
      </c>
      <c r="AQ636" s="7" t="s">
        <v>84</v>
      </c>
      <c r="AR636" s="7" t="b">
        <v>0</v>
      </c>
      <c r="AS636" s="7" t="s">
        <v>292</v>
      </c>
      <c r="AT636" s="7" t="s">
        <v>78</v>
      </c>
      <c r="AU636" s="7" t="s">
        <v>78</v>
      </c>
      <c r="AV636" s="8">
        <v>41260</v>
      </c>
      <c r="AW636" s="7" t="s">
        <v>85</v>
      </c>
      <c r="AX636" s="7" t="s">
        <v>86</v>
      </c>
      <c r="AY636" s="7" t="s">
        <v>87</v>
      </c>
      <c r="AZ636" s="7" t="b">
        <v>0</v>
      </c>
      <c r="BA636" s="7">
        <v>0</v>
      </c>
      <c r="BB636" s="7">
        <v>0</v>
      </c>
      <c r="BC636" s="33"/>
      <c r="BD636" s="7">
        <v>0</v>
      </c>
      <c r="BE636" s="33"/>
      <c r="BF636" s="55">
        <v>0</v>
      </c>
      <c r="BG636" s="33">
        <v>0</v>
      </c>
      <c r="BH636" s="33">
        <v>328.4</v>
      </c>
      <c r="BI636" s="33">
        <v>328.4</v>
      </c>
      <c r="BJ636" s="33">
        <v>360.39</v>
      </c>
      <c r="BK636" s="30">
        <f t="shared" si="25"/>
        <v>0</v>
      </c>
      <c r="BL636" s="62">
        <f t="shared" si="26"/>
        <v>0</v>
      </c>
      <c r="BM636" s="33">
        <v>47.62</v>
      </c>
      <c r="BN636" s="9">
        <v>0</v>
      </c>
      <c r="BO636" s="7" t="s">
        <v>4458</v>
      </c>
      <c r="BP636" s="7" t="s">
        <v>4459</v>
      </c>
      <c r="BQ636" s="7" t="s">
        <v>4460</v>
      </c>
      <c r="BR636" s="7" t="s">
        <v>4461</v>
      </c>
      <c r="BS636" s="7" t="s">
        <v>4462</v>
      </c>
      <c r="BT636" s="7" t="s">
        <v>4463</v>
      </c>
      <c r="BU636" s="7" t="s">
        <v>78</v>
      </c>
      <c r="BV636" s="7" t="s">
        <v>4464</v>
      </c>
      <c r="BW636" s="7" t="s">
        <v>4465</v>
      </c>
      <c r="BX636" s="7" t="s">
        <v>4130</v>
      </c>
      <c r="BY636" s="7">
        <v>0</v>
      </c>
      <c r="BZ636" s="7">
        <v>0</v>
      </c>
      <c r="CA636" s="7">
        <v>0</v>
      </c>
      <c r="CB636" s="7">
        <v>0</v>
      </c>
      <c r="CC636" s="7">
        <v>0</v>
      </c>
      <c r="CD636" s="9">
        <v>0</v>
      </c>
    </row>
    <row r="637" spans="1:82" hidden="1" x14ac:dyDescent="0.25">
      <c r="A637" s="72" t="s">
        <v>3745</v>
      </c>
      <c r="B637" s="11" t="s">
        <v>1066</v>
      </c>
      <c r="C637" s="11" t="s">
        <v>1067</v>
      </c>
      <c r="D637" s="11" t="s">
        <v>3451</v>
      </c>
      <c r="E637" s="11" t="s">
        <v>3451</v>
      </c>
      <c r="F637" s="11" t="s">
        <v>229</v>
      </c>
      <c r="G637" s="11" t="s">
        <v>3440</v>
      </c>
      <c r="H637" s="11" t="s">
        <v>281</v>
      </c>
      <c r="I637" s="11" t="s">
        <v>1126</v>
      </c>
      <c r="J637" s="11"/>
      <c r="K637" s="11">
        <v>313.44</v>
      </c>
      <c r="L637" s="11" t="s">
        <v>67</v>
      </c>
      <c r="M637" s="11" t="s">
        <v>3402</v>
      </c>
      <c r="N637" s="11" t="s">
        <v>160</v>
      </c>
      <c r="O637" s="12">
        <v>41297.383726851855</v>
      </c>
      <c r="P637" s="12">
        <v>45314.383726851855</v>
      </c>
      <c r="Q637" s="11" t="s">
        <v>70</v>
      </c>
      <c r="R637" s="12">
        <v>45314</v>
      </c>
      <c r="S637" s="11" t="s">
        <v>71</v>
      </c>
      <c r="T637" s="11" t="s">
        <v>104</v>
      </c>
      <c r="U637" s="11" t="s">
        <v>3387</v>
      </c>
      <c r="V637" s="11" t="s">
        <v>3387</v>
      </c>
      <c r="W637" s="11" t="s">
        <v>3441</v>
      </c>
      <c r="X637" s="11" t="s">
        <v>75</v>
      </c>
      <c r="Y637" s="11" t="s">
        <v>1127</v>
      </c>
      <c r="Z637" s="11" t="s">
        <v>3746</v>
      </c>
      <c r="AA637" s="11" t="s">
        <v>78</v>
      </c>
      <c r="AB637" s="12"/>
      <c r="AC637" s="12"/>
      <c r="AD637" s="11"/>
      <c r="AE637" s="11" t="s">
        <v>78</v>
      </c>
      <c r="AF637" s="11" t="s">
        <v>78</v>
      </c>
      <c r="AG637" s="12"/>
      <c r="AH637" s="11" t="s">
        <v>78</v>
      </c>
      <c r="AI637" s="11" t="s">
        <v>78</v>
      </c>
      <c r="AJ637" s="11" t="b">
        <v>0</v>
      </c>
      <c r="AK637" s="11" t="s">
        <v>3958</v>
      </c>
      <c r="AL637" s="11" t="b">
        <v>0</v>
      </c>
      <c r="AM637" s="11" t="b">
        <v>0</v>
      </c>
      <c r="AN637" s="11" t="b">
        <v>0</v>
      </c>
      <c r="AO637" s="11" t="b">
        <v>0</v>
      </c>
      <c r="AP637" s="11" t="b">
        <v>0</v>
      </c>
      <c r="AQ637" s="11" t="s">
        <v>84</v>
      </c>
      <c r="AR637" s="11" t="b">
        <v>0</v>
      </c>
      <c r="AS637" s="11" t="s">
        <v>292</v>
      </c>
      <c r="AT637" s="11" t="s">
        <v>78</v>
      </c>
      <c r="AU637" s="11" t="s">
        <v>78</v>
      </c>
      <c r="AV637" s="12">
        <v>41313</v>
      </c>
      <c r="AW637" s="11" t="s">
        <v>85</v>
      </c>
      <c r="AX637" s="11" t="s">
        <v>86</v>
      </c>
      <c r="AY637" s="11" t="s">
        <v>87</v>
      </c>
      <c r="AZ637" s="11" t="b">
        <v>0</v>
      </c>
      <c r="BA637" s="11">
        <v>3</v>
      </c>
      <c r="BB637" s="11">
        <v>2</v>
      </c>
      <c r="BC637" s="28">
        <v>2963.18</v>
      </c>
      <c r="BD637" s="11">
        <v>0</v>
      </c>
      <c r="BE637" s="28"/>
      <c r="BF637" s="54">
        <v>0</v>
      </c>
      <c r="BG637" s="28">
        <v>0</v>
      </c>
      <c r="BH637" s="28">
        <v>313.44</v>
      </c>
      <c r="BI637" s="28">
        <v>313.44</v>
      </c>
      <c r="BJ637" s="28">
        <v>346.11</v>
      </c>
      <c r="BK637" s="30">
        <f t="shared" si="25"/>
        <v>0</v>
      </c>
      <c r="BL637" s="62">
        <f t="shared" si="26"/>
        <v>0</v>
      </c>
      <c r="BM637" s="28">
        <v>39.18</v>
      </c>
      <c r="BN637" s="13">
        <v>0</v>
      </c>
      <c r="BO637" s="11" t="s">
        <v>4458</v>
      </c>
      <c r="BP637" s="11" t="s">
        <v>4459</v>
      </c>
      <c r="BQ637" s="11" t="s">
        <v>4460</v>
      </c>
      <c r="BR637" s="11" t="s">
        <v>4461</v>
      </c>
      <c r="BS637" s="11" t="s">
        <v>4462</v>
      </c>
      <c r="BT637" s="11" t="s">
        <v>4463</v>
      </c>
      <c r="BU637" s="11" t="s">
        <v>78</v>
      </c>
      <c r="BV637" s="11" t="s">
        <v>4464</v>
      </c>
      <c r="BW637" s="11" t="s">
        <v>4465</v>
      </c>
      <c r="BX637" s="11" t="s">
        <v>4130</v>
      </c>
      <c r="BY637" s="11">
        <v>0</v>
      </c>
      <c r="BZ637" s="11">
        <v>0</v>
      </c>
      <c r="CA637" s="11">
        <v>0</v>
      </c>
      <c r="CB637" s="11">
        <v>0</v>
      </c>
      <c r="CC637" s="11">
        <v>0</v>
      </c>
      <c r="CD637" s="13">
        <v>0</v>
      </c>
    </row>
    <row r="638" spans="1:82" hidden="1" x14ac:dyDescent="0.25">
      <c r="A638" s="73" t="s">
        <v>3733</v>
      </c>
      <c r="B638" s="7" t="s">
        <v>1066</v>
      </c>
      <c r="C638" s="7" t="s">
        <v>1067</v>
      </c>
      <c r="D638" s="7" t="s">
        <v>3451</v>
      </c>
      <c r="E638" s="7" t="s">
        <v>3451</v>
      </c>
      <c r="F638" s="7" t="s">
        <v>229</v>
      </c>
      <c r="G638" s="7" t="s">
        <v>3440</v>
      </c>
      <c r="H638" s="7" t="s">
        <v>2330</v>
      </c>
      <c r="I638" s="7" t="s">
        <v>1126</v>
      </c>
      <c r="J638" s="7" t="s">
        <v>2576</v>
      </c>
      <c r="K638" s="7">
        <v>409.96</v>
      </c>
      <c r="L638" s="7" t="s">
        <v>67</v>
      </c>
      <c r="M638" s="7" t="s">
        <v>3402</v>
      </c>
      <c r="N638" s="7" t="s">
        <v>160</v>
      </c>
      <c r="O638" s="8">
        <v>42027.713784722226</v>
      </c>
      <c r="P638" s="8">
        <v>45314.539953703701</v>
      </c>
      <c r="Q638" s="7" t="s">
        <v>70</v>
      </c>
      <c r="R638" s="8">
        <v>45314</v>
      </c>
      <c r="S638" s="7" t="s">
        <v>71</v>
      </c>
      <c r="T638" s="7" t="s">
        <v>104</v>
      </c>
      <c r="U638" s="7" t="s">
        <v>3387</v>
      </c>
      <c r="V638" s="7" t="s">
        <v>3387</v>
      </c>
      <c r="W638" s="7" t="s">
        <v>3441</v>
      </c>
      <c r="X638" s="7" t="s">
        <v>75</v>
      </c>
      <c r="Y638" s="7" t="s">
        <v>1127</v>
      </c>
      <c r="Z638" s="7" t="s">
        <v>3734</v>
      </c>
      <c r="AA638" s="7" t="s">
        <v>78</v>
      </c>
      <c r="AB638" s="8"/>
      <c r="AC638" s="8"/>
      <c r="AD638" s="7"/>
      <c r="AE638" s="7" t="s">
        <v>78</v>
      </c>
      <c r="AF638" s="7" t="s">
        <v>78</v>
      </c>
      <c r="AG638" s="8"/>
      <c r="AH638" s="7" t="s">
        <v>3735</v>
      </c>
      <c r="AI638" s="7" t="s">
        <v>78</v>
      </c>
      <c r="AJ638" s="7" t="b">
        <v>0</v>
      </c>
      <c r="AK638" s="7" t="s">
        <v>3974</v>
      </c>
      <c r="AL638" s="7" t="b">
        <v>0</v>
      </c>
      <c r="AM638" s="7" t="b">
        <v>0</v>
      </c>
      <c r="AN638" s="7" t="b">
        <v>0</v>
      </c>
      <c r="AO638" s="7" t="b">
        <v>0</v>
      </c>
      <c r="AP638" s="7" t="b">
        <v>0</v>
      </c>
      <c r="AQ638" s="7" t="s">
        <v>84</v>
      </c>
      <c r="AR638" s="7" t="b">
        <v>0</v>
      </c>
      <c r="AS638" s="7" t="s">
        <v>1700</v>
      </c>
      <c r="AT638" s="7" t="s">
        <v>78</v>
      </c>
      <c r="AU638" s="7" t="s">
        <v>78</v>
      </c>
      <c r="AV638" s="8">
        <v>42047</v>
      </c>
      <c r="AW638" s="7" t="s">
        <v>85</v>
      </c>
      <c r="AX638" s="7" t="s">
        <v>86</v>
      </c>
      <c r="AY638" s="7" t="s">
        <v>87</v>
      </c>
      <c r="AZ638" s="7" t="b">
        <v>0</v>
      </c>
      <c r="BA638" s="7">
        <v>1</v>
      </c>
      <c r="BB638" s="7">
        <v>1</v>
      </c>
      <c r="BC638" s="33">
        <v>296.10000000000002</v>
      </c>
      <c r="BD638" s="7">
        <v>0</v>
      </c>
      <c r="BE638" s="33"/>
      <c r="BF638" s="55">
        <v>0</v>
      </c>
      <c r="BG638" s="33">
        <v>0</v>
      </c>
      <c r="BH638" s="33">
        <v>409.96</v>
      </c>
      <c r="BI638" s="33">
        <v>409.96</v>
      </c>
      <c r="BJ638" s="33">
        <v>451.72</v>
      </c>
      <c r="BK638" s="30">
        <f t="shared" si="25"/>
        <v>0</v>
      </c>
      <c r="BL638" s="62">
        <f t="shared" si="26"/>
        <v>0</v>
      </c>
      <c r="BM638" s="33">
        <v>41</v>
      </c>
      <c r="BN638" s="9">
        <v>0</v>
      </c>
      <c r="BO638" s="7" t="s">
        <v>4458</v>
      </c>
      <c r="BP638" s="7" t="s">
        <v>4459</v>
      </c>
      <c r="BQ638" s="7" t="s">
        <v>4460</v>
      </c>
      <c r="BR638" s="7" t="s">
        <v>4461</v>
      </c>
      <c r="BS638" s="7" t="s">
        <v>4462</v>
      </c>
      <c r="BT638" s="7" t="s">
        <v>4463</v>
      </c>
      <c r="BU638" s="7" t="s">
        <v>78</v>
      </c>
      <c r="BV638" s="7" t="s">
        <v>4464</v>
      </c>
      <c r="BW638" s="7" t="s">
        <v>4465</v>
      </c>
      <c r="BX638" s="7" t="s">
        <v>4130</v>
      </c>
      <c r="BY638" s="7">
        <v>0</v>
      </c>
      <c r="BZ638" s="7">
        <v>0</v>
      </c>
      <c r="CA638" s="7">
        <v>0</v>
      </c>
      <c r="CB638" s="7">
        <v>0</v>
      </c>
      <c r="CC638" s="7">
        <v>0</v>
      </c>
      <c r="CD638" s="9">
        <v>0</v>
      </c>
    </row>
    <row r="639" spans="1:82" hidden="1" x14ac:dyDescent="0.25">
      <c r="A639" s="72" t="s">
        <v>3774</v>
      </c>
      <c r="B639" s="7" t="s">
        <v>1041</v>
      </c>
      <c r="C639" s="7" t="s">
        <v>1042</v>
      </c>
      <c r="D639" s="7" t="s">
        <v>3451</v>
      </c>
      <c r="E639" s="7" t="s">
        <v>3451</v>
      </c>
      <c r="F639" s="7" t="s">
        <v>229</v>
      </c>
      <c r="G639" s="7" t="s">
        <v>3440</v>
      </c>
      <c r="H639" s="7" t="s">
        <v>281</v>
      </c>
      <c r="I639" s="7" t="s">
        <v>237</v>
      </c>
      <c r="J639" s="7" t="s">
        <v>1010</v>
      </c>
      <c r="K639" s="7">
        <v>232.02</v>
      </c>
      <c r="L639" s="7" t="s">
        <v>67</v>
      </c>
      <c r="M639" s="7" t="s">
        <v>3402</v>
      </c>
      <c r="N639" s="7" t="s">
        <v>160</v>
      </c>
      <c r="O639" s="8">
        <v>42115</v>
      </c>
      <c r="P639" s="8">
        <v>45403.722754629627</v>
      </c>
      <c r="Q639" s="7" t="s">
        <v>70</v>
      </c>
      <c r="R639" s="8">
        <v>45403</v>
      </c>
      <c r="S639" s="7" t="s">
        <v>71</v>
      </c>
      <c r="T639" s="7" t="s">
        <v>104</v>
      </c>
      <c r="U639" s="7" t="s">
        <v>3387</v>
      </c>
      <c r="V639" s="7" t="s">
        <v>3387</v>
      </c>
      <c r="W639" s="7" t="s">
        <v>74</v>
      </c>
      <c r="X639" s="7" t="s">
        <v>75</v>
      </c>
      <c r="Y639" s="7" t="s">
        <v>1032</v>
      </c>
      <c r="Z639" s="7" t="s">
        <v>3775</v>
      </c>
      <c r="AA639" s="7" t="s">
        <v>78</v>
      </c>
      <c r="AB639" s="8"/>
      <c r="AC639" s="8"/>
      <c r="AD639" s="7"/>
      <c r="AE639" s="7" t="s">
        <v>78</v>
      </c>
      <c r="AF639" s="7" t="s">
        <v>78</v>
      </c>
      <c r="AG639" s="8"/>
      <c r="AH639" s="7" t="s">
        <v>3776</v>
      </c>
      <c r="AI639" s="7" t="s">
        <v>78</v>
      </c>
      <c r="AJ639" s="7" t="b">
        <v>0</v>
      </c>
      <c r="AK639" s="7" t="s">
        <v>3970</v>
      </c>
      <c r="AL639" s="7" t="b">
        <v>0</v>
      </c>
      <c r="AM639" s="7" t="b">
        <v>0</v>
      </c>
      <c r="AN639" s="7" t="b">
        <v>0</v>
      </c>
      <c r="AO639" s="7" t="b">
        <v>0</v>
      </c>
      <c r="AP639" s="7" t="b">
        <v>0</v>
      </c>
      <c r="AQ639" s="7" t="s">
        <v>84</v>
      </c>
      <c r="AR639" s="7" t="b">
        <v>0</v>
      </c>
      <c r="AS639" s="7" t="s">
        <v>317</v>
      </c>
      <c r="AT639" s="7" t="s">
        <v>78</v>
      </c>
      <c r="AU639" s="7" t="s">
        <v>78</v>
      </c>
      <c r="AV639" s="8">
        <v>42128</v>
      </c>
      <c r="AW639" s="7" t="s">
        <v>85</v>
      </c>
      <c r="AX639" s="7" t="s">
        <v>86</v>
      </c>
      <c r="AY639" s="7" t="s">
        <v>87</v>
      </c>
      <c r="AZ639" s="7" t="b">
        <v>0</v>
      </c>
      <c r="BA639" s="7">
        <v>0</v>
      </c>
      <c r="BB639" s="7">
        <v>0</v>
      </c>
      <c r="BC639" s="33"/>
      <c r="BD639" s="7">
        <v>0</v>
      </c>
      <c r="BE639" s="33"/>
      <c r="BF639" s="55">
        <v>0</v>
      </c>
      <c r="BG639" s="33">
        <v>0</v>
      </c>
      <c r="BH639" s="33">
        <v>232.02</v>
      </c>
      <c r="BI639" s="33">
        <v>232.02</v>
      </c>
      <c r="BJ639" s="33">
        <v>254.04</v>
      </c>
      <c r="BK639" s="30">
        <f t="shared" si="25"/>
        <v>0</v>
      </c>
      <c r="BL639" s="62">
        <f t="shared" si="26"/>
        <v>0</v>
      </c>
      <c r="BM639" s="33">
        <v>28.98</v>
      </c>
      <c r="BN639" s="9">
        <v>0</v>
      </c>
      <c r="BO639" s="11" t="s">
        <v>4458</v>
      </c>
      <c r="BP639" s="11" t="s">
        <v>4459</v>
      </c>
      <c r="BQ639" s="11" t="s">
        <v>4460</v>
      </c>
      <c r="BR639" s="11" t="s">
        <v>4461</v>
      </c>
      <c r="BS639" s="11" t="s">
        <v>4462</v>
      </c>
      <c r="BT639" s="11" t="s">
        <v>4463</v>
      </c>
      <c r="BU639" s="11" t="s">
        <v>78</v>
      </c>
      <c r="BV639" s="11" t="s">
        <v>4464</v>
      </c>
      <c r="BW639" s="11" t="s">
        <v>4465</v>
      </c>
      <c r="BX639" s="11" t="s">
        <v>4130</v>
      </c>
      <c r="BY639" s="11">
        <v>0</v>
      </c>
      <c r="BZ639" s="11">
        <v>0</v>
      </c>
      <c r="CA639" s="11">
        <v>0</v>
      </c>
      <c r="CB639" s="11">
        <v>0</v>
      </c>
      <c r="CC639" s="11">
        <v>0</v>
      </c>
      <c r="CD639" s="13">
        <v>0</v>
      </c>
    </row>
    <row r="640" spans="1:82" hidden="1" x14ac:dyDescent="0.25">
      <c r="A640" s="72" t="s">
        <v>3685</v>
      </c>
      <c r="B640" s="11" t="s">
        <v>1066</v>
      </c>
      <c r="C640" s="11" t="s">
        <v>1067</v>
      </c>
      <c r="D640" s="11" t="s">
        <v>3451</v>
      </c>
      <c r="E640" s="11" t="s">
        <v>3451</v>
      </c>
      <c r="F640" s="11" t="s">
        <v>229</v>
      </c>
      <c r="G640" s="11" t="s">
        <v>3440</v>
      </c>
      <c r="H640" s="11" t="s">
        <v>281</v>
      </c>
      <c r="I640" s="11" t="s">
        <v>1126</v>
      </c>
      <c r="J640" s="11" t="s">
        <v>1070</v>
      </c>
      <c r="K640" s="11">
        <v>403.47</v>
      </c>
      <c r="L640" s="11" t="s">
        <v>67</v>
      </c>
      <c r="M640" s="11" t="s">
        <v>3402</v>
      </c>
      <c r="N640" s="11" t="s">
        <v>160</v>
      </c>
      <c r="O640" s="12">
        <v>42475</v>
      </c>
      <c r="P640" s="12">
        <v>45397</v>
      </c>
      <c r="Q640" s="11" t="s">
        <v>70</v>
      </c>
      <c r="R640" s="12">
        <v>45397</v>
      </c>
      <c r="S640" s="11" t="s">
        <v>71</v>
      </c>
      <c r="T640" s="11" t="s">
        <v>104</v>
      </c>
      <c r="U640" s="11" t="s">
        <v>3387</v>
      </c>
      <c r="V640" s="11" t="s">
        <v>3387</v>
      </c>
      <c r="W640" s="11" t="s">
        <v>3441</v>
      </c>
      <c r="X640" s="11" t="s">
        <v>75</v>
      </c>
      <c r="Y640" s="11" t="s">
        <v>1127</v>
      </c>
      <c r="Z640" s="11" t="s">
        <v>3686</v>
      </c>
      <c r="AA640" s="11" t="s">
        <v>78</v>
      </c>
      <c r="AB640" s="12"/>
      <c r="AC640" s="12"/>
      <c r="AD640" s="11"/>
      <c r="AE640" s="11" t="s">
        <v>78</v>
      </c>
      <c r="AF640" s="11" t="s">
        <v>78</v>
      </c>
      <c r="AG640" s="12"/>
      <c r="AH640" s="11" t="s">
        <v>3687</v>
      </c>
      <c r="AI640" s="11" t="s">
        <v>78</v>
      </c>
      <c r="AJ640" s="11" t="b">
        <v>0</v>
      </c>
      <c r="AK640" s="11" t="s">
        <v>3991</v>
      </c>
      <c r="AL640" s="11" t="b">
        <v>0</v>
      </c>
      <c r="AM640" s="11" t="b">
        <v>0</v>
      </c>
      <c r="AN640" s="11" t="b">
        <v>0</v>
      </c>
      <c r="AO640" s="11" t="b">
        <v>0</v>
      </c>
      <c r="AP640" s="11" t="b">
        <v>0</v>
      </c>
      <c r="AQ640" s="11" t="s">
        <v>84</v>
      </c>
      <c r="AR640" s="11" t="b">
        <v>0</v>
      </c>
      <c r="AS640" s="11" t="s">
        <v>317</v>
      </c>
      <c r="AT640" s="11" t="s">
        <v>78</v>
      </c>
      <c r="AU640" s="11" t="s">
        <v>78</v>
      </c>
      <c r="AV640" s="12">
        <v>42486</v>
      </c>
      <c r="AW640" s="11" t="s">
        <v>85</v>
      </c>
      <c r="AX640" s="11" t="s">
        <v>86</v>
      </c>
      <c r="AY640" s="11" t="s">
        <v>87</v>
      </c>
      <c r="AZ640" s="11" t="b">
        <v>0</v>
      </c>
      <c r="BA640" s="11">
        <v>0</v>
      </c>
      <c r="BB640" s="11">
        <v>0</v>
      </c>
      <c r="BC640" s="28"/>
      <c r="BD640" s="11">
        <v>0</v>
      </c>
      <c r="BE640" s="28"/>
      <c r="BF640" s="54">
        <v>0</v>
      </c>
      <c r="BG640" s="28">
        <v>0</v>
      </c>
      <c r="BH640" s="28">
        <v>403.47</v>
      </c>
      <c r="BI640" s="28">
        <v>403.47</v>
      </c>
      <c r="BJ640" s="28">
        <v>444.56</v>
      </c>
      <c r="BK640" s="30">
        <f t="shared" si="25"/>
        <v>0</v>
      </c>
      <c r="BL640" s="62">
        <f t="shared" si="26"/>
        <v>0</v>
      </c>
      <c r="BM640" s="28">
        <v>50.44</v>
      </c>
      <c r="BN640" s="13">
        <v>0</v>
      </c>
      <c r="BO640" s="7" t="s">
        <v>4458</v>
      </c>
      <c r="BP640" s="7" t="s">
        <v>4459</v>
      </c>
      <c r="BQ640" s="7" t="s">
        <v>4460</v>
      </c>
      <c r="BR640" s="7" t="s">
        <v>4461</v>
      </c>
      <c r="BS640" s="7" t="s">
        <v>4462</v>
      </c>
      <c r="BT640" s="7" t="s">
        <v>4463</v>
      </c>
      <c r="BU640" s="7" t="s">
        <v>78</v>
      </c>
      <c r="BV640" s="7" t="s">
        <v>4464</v>
      </c>
      <c r="BW640" s="7" t="s">
        <v>4465</v>
      </c>
      <c r="BX640" s="7" t="s">
        <v>4130</v>
      </c>
      <c r="BY640" s="7">
        <v>0</v>
      </c>
      <c r="BZ640" s="7">
        <v>0</v>
      </c>
      <c r="CA640" s="7">
        <v>0</v>
      </c>
      <c r="CB640" s="7">
        <v>0</v>
      </c>
      <c r="CC640" s="7">
        <v>0</v>
      </c>
      <c r="CD640" s="9">
        <v>0</v>
      </c>
    </row>
    <row r="641" spans="1:82" hidden="1" x14ac:dyDescent="0.25">
      <c r="A641" s="73" t="s">
        <v>3458</v>
      </c>
      <c r="B641" s="7" t="s">
        <v>1066</v>
      </c>
      <c r="C641" s="7" t="s">
        <v>1067</v>
      </c>
      <c r="D641" s="7" t="s">
        <v>3451</v>
      </c>
      <c r="E641" s="7" t="s">
        <v>3451</v>
      </c>
      <c r="F641" s="7" t="s">
        <v>229</v>
      </c>
      <c r="G641" s="7" t="s">
        <v>3440</v>
      </c>
      <c r="H641" s="7" t="s">
        <v>281</v>
      </c>
      <c r="I641" s="7" t="s">
        <v>3452</v>
      </c>
      <c r="J641" s="7" t="s">
        <v>1070</v>
      </c>
      <c r="K641" s="7">
        <v>1888.4</v>
      </c>
      <c r="L641" s="7" t="s">
        <v>67</v>
      </c>
      <c r="M641" s="7" t="s">
        <v>3402</v>
      </c>
      <c r="N641" s="7" t="s">
        <v>160</v>
      </c>
      <c r="O641" s="8">
        <v>42513</v>
      </c>
      <c r="P641" s="8">
        <v>45435.711701388886</v>
      </c>
      <c r="Q641" s="7" t="s">
        <v>70</v>
      </c>
      <c r="R641" s="8">
        <v>45253</v>
      </c>
      <c r="S641" s="7" t="s">
        <v>71</v>
      </c>
      <c r="T641" s="7" t="s">
        <v>72</v>
      </c>
      <c r="U641" s="7" t="s">
        <v>3387</v>
      </c>
      <c r="V641" s="7" t="s">
        <v>3387</v>
      </c>
      <c r="W641" s="7" t="s">
        <v>74</v>
      </c>
      <c r="X641" s="7" t="s">
        <v>75</v>
      </c>
      <c r="Y641" s="7" t="s">
        <v>3459</v>
      </c>
      <c r="Z641" s="7" t="s">
        <v>3460</v>
      </c>
      <c r="AA641" s="7" t="s">
        <v>78</v>
      </c>
      <c r="AB641" s="8"/>
      <c r="AC641" s="8"/>
      <c r="AD641" s="7"/>
      <c r="AE641" s="7" t="s">
        <v>78</v>
      </c>
      <c r="AF641" s="7" t="s">
        <v>78</v>
      </c>
      <c r="AG641" s="8"/>
      <c r="AH641" s="7" t="s">
        <v>3461</v>
      </c>
      <c r="AI641" s="7" t="s">
        <v>78</v>
      </c>
      <c r="AJ641" s="7" t="b">
        <v>0</v>
      </c>
      <c r="AK641" s="7" t="s">
        <v>3992</v>
      </c>
      <c r="AL641" s="7" t="b">
        <v>0</v>
      </c>
      <c r="AM641" s="7" t="b">
        <v>0</v>
      </c>
      <c r="AN641" s="7" t="b">
        <v>0</v>
      </c>
      <c r="AO641" s="7" t="b">
        <v>0</v>
      </c>
      <c r="AP641" s="7" t="b">
        <v>0</v>
      </c>
      <c r="AQ641" s="7" t="s">
        <v>84</v>
      </c>
      <c r="AR641" s="7" t="b">
        <v>0</v>
      </c>
      <c r="AS641" s="7" t="s">
        <v>317</v>
      </c>
      <c r="AT641" s="7" t="s">
        <v>78</v>
      </c>
      <c r="AU641" s="7" t="s">
        <v>78</v>
      </c>
      <c r="AV641" s="8">
        <v>42523</v>
      </c>
      <c r="AW641" s="7" t="s">
        <v>85</v>
      </c>
      <c r="AX641" s="7" t="s">
        <v>86</v>
      </c>
      <c r="AY641" s="7" t="s">
        <v>87</v>
      </c>
      <c r="AZ641" s="7" t="b">
        <v>0</v>
      </c>
      <c r="BA641" s="7">
        <v>1</v>
      </c>
      <c r="BB641" s="7">
        <v>1</v>
      </c>
      <c r="BC641" s="33">
        <v>242.51</v>
      </c>
      <c r="BD641" s="7">
        <v>0</v>
      </c>
      <c r="BE641" s="33"/>
      <c r="BF641" s="55">
        <v>0</v>
      </c>
      <c r="BG641" s="33">
        <v>0</v>
      </c>
      <c r="BH641" s="33">
        <v>1888.4</v>
      </c>
      <c r="BI641" s="33">
        <v>1847.77</v>
      </c>
      <c r="BJ641" s="33">
        <v>2019.2</v>
      </c>
      <c r="BK641" s="30">
        <f t="shared" si="25"/>
        <v>40.630000000000109</v>
      </c>
      <c r="BL641" s="62">
        <f t="shared" si="26"/>
        <v>2.1515568735437463E-2</v>
      </c>
      <c r="BM641" s="33">
        <v>230.97</v>
      </c>
      <c r="BN641" s="9">
        <v>0</v>
      </c>
      <c r="BO641" s="11" t="s">
        <v>4458</v>
      </c>
      <c r="BP641" s="11" t="s">
        <v>4459</v>
      </c>
      <c r="BQ641" s="11" t="s">
        <v>4460</v>
      </c>
      <c r="BR641" s="11" t="s">
        <v>4461</v>
      </c>
      <c r="BS641" s="11" t="s">
        <v>4462</v>
      </c>
      <c r="BT641" s="11" t="s">
        <v>4463</v>
      </c>
      <c r="BU641" s="11" t="s">
        <v>78</v>
      </c>
      <c r="BV641" s="11" t="s">
        <v>4464</v>
      </c>
      <c r="BW641" s="11" t="s">
        <v>4465</v>
      </c>
      <c r="BX641" s="11" t="s">
        <v>4130</v>
      </c>
      <c r="BY641" s="11">
        <v>0</v>
      </c>
      <c r="BZ641" s="11">
        <v>0</v>
      </c>
      <c r="CA641" s="11">
        <v>0</v>
      </c>
      <c r="CB641" s="11">
        <v>0</v>
      </c>
      <c r="CC641" s="11">
        <v>0</v>
      </c>
      <c r="CD641" s="13">
        <v>0</v>
      </c>
    </row>
    <row r="642" spans="1:82" hidden="1" x14ac:dyDescent="0.25">
      <c r="A642" s="72" t="s">
        <v>3599</v>
      </c>
      <c r="B642" s="11" t="s">
        <v>1395</v>
      </c>
      <c r="C642" s="11" t="s">
        <v>1396</v>
      </c>
      <c r="D642" s="11" t="s">
        <v>3600</v>
      </c>
      <c r="E642" s="11" t="s">
        <v>3600</v>
      </c>
      <c r="F642" s="11" t="s">
        <v>64</v>
      </c>
      <c r="G642" s="11" t="s">
        <v>3440</v>
      </c>
      <c r="H642" s="11" t="s">
        <v>2330</v>
      </c>
      <c r="I642" s="11" t="s">
        <v>1397</v>
      </c>
      <c r="J642" s="11" t="s">
        <v>2691</v>
      </c>
      <c r="K642" s="11">
        <v>293.45</v>
      </c>
      <c r="L642" s="11" t="s">
        <v>67</v>
      </c>
      <c r="M642" s="11" t="s">
        <v>3402</v>
      </c>
      <c r="N642" s="11" t="s">
        <v>69</v>
      </c>
      <c r="O642" s="12">
        <v>43068.561018518521</v>
      </c>
      <c r="P642" s="12">
        <v>45259.561018518521</v>
      </c>
      <c r="Q642" s="11" t="s">
        <v>70</v>
      </c>
      <c r="R642" s="12">
        <v>45259</v>
      </c>
      <c r="S642" s="11" t="s">
        <v>71</v>
      </c>
      <c r="T642" s="11" t="s">
        <v>104</v>
      </c>
      <c r="U642" s="11" t="s">
        <v>3387</v>
      </c>
      <c r="V642" s="11" t="s">
        <v>3387</v>
      </c>
      <c r="W642" s="11" t="s">
        <v>74</v>
      </c>
      <c r="X642" s="11" t="s">
        <v>106</v>
      </c>
      <c r="Y642" s="11" t="s">
        <v>1450</v>
      </c>
      <c r="Z642" s="11" t="s">
        <v>3601</v>
      </c>
      <c r="AA642" s="11" t="s">
        <v>3602</v>
      </c>
      <c r="AB642" s="12"/>
      <c r="AC642" s="12"/>
      <c r="AD642" s="11"/>
      <c r="AE642" s="11" t="s">
        <v>78</v>
      </c>
      <c r="AF642" s="11" t="s">
        <v>78</v>
      </c>
      <c r="AG642" s="12"/>
      <c r="AH642" s="11" t="s">
        <v>78</v>
      </c>
      <c r="AI642" s="11" t="s">
        <v>78</v>
      </c>
      <c r="AJ642" s="11" t="b">
        <v>0</v>
      </c>
      <c r="AK642" s="11" t="s">
        <v>3993</v>
      </c>
      <c r="AL642" s="11" t="b">
        <v>0</v>
      </c>
      <c r="AM642" s="11" t="b">
        <v>0</v>
      </c>
      <c r="AN642" s="11" t="b">
        <v>0</v>
      </c>
      <c r="AO642" s="11" t="b">
        <v>0</v>
      </c>
      <c r="AP642" s="11" t="b">
        <v>0</v>
      </c>
      <c r="AQ642" s="11" t="s">
        <v>84</v>
      </c>
      <c r="AR642" s="11" t="b">
        <v>0</v>
      </c>
      <c r="AS642" s="11" t="s">
        <v>1700</v>
      </c>
      <c r="AT642" s="11" t="s">
        <v>78</v>
      </c>
      <c r="AU642" s="11" t="s">
        <v>78</v>
      </c>
      <c r="AV642" s="12">
        <v>43081</v>
      </c>
      <c r="AW642" s="11" t="s">
        <v>85</v>
      </c>
      <c r="AX642" s="11" t="s">
        <v>86</v>
      </c>
      <c r="AY642" s="11" t="s">
        <v>87</v>
      </c>
      <c r="AZ642" s="11" t="b">
        <v>0</v>
      </c>
      <c r="BA642" s="11">
        <v>2</v>
      </c>
      <c r="BB642" s="11">
        <v>2</v>
      </c>
      <c r="BC642" s="28">
        <v>379.9</v>
      </c>
      <c r="BD642" s="11">
        <v>0</v>
      </c>
      <c r="BE642" s="28"/>
      <c r="BF642" s="54">
        <v>0</v>
      </c>
      <c r="BG642" s="28">
        <v>0</v>
      </c>
      <c r="BH642" s="28">
        <v>293.45</v>
      </c>
      <c r="BI642" s="28">
        <v>293.45</v>
      </c>
      <c r="BJ642" s="28">
        <v>342.76</v>
      </c>
      <c r="BK642" s="30">
        <f t="shared" si="25"/>
        <v>0</v>
      </c>
      <c r="BL642" s="62">
        <f t="shared" si="26"/>
        <v>0</v>
      </c>
      <c r="BM642" s="28">
        <v>73.36</v>
      </c>
      <c r="BN642" s="13">
        <v>0</v>
      </c>
      <c r="BO642" s="11" t="s">
        <v>5621</v>
      </c>
      <c r="BP642" s="11" t="s">
        <v>5622</v>
      </c>
      <c r="BQ642" s="11" t="s">
        <v>4460</v>
      </c>
      <c r="BR642" s="11" t="s">
        <v>4461</v>
      </c>
      <c r="BS642" s="11" t="s">
        <v>4462</v>
      </c>
      <c r="BT642" s="11" t="s">
        <v>4463</v>
      </c>
      <c r="BU642" s="11" t="s">
        <v>4635</v>
      </c>
      <c r="BV642" s="11" t="s">
        <v>5623</v>
      </c>
      <c r="BW642" s="11" t="s">
        <v>4465</v>
      </c>
      <c r="BX642" s="11" t="s">
        <v>4130</v>
      </c>
      <c r="BY642" s="11">
        <v>0</v>
      </c>
      <c r="BZ642" s="11">
        <v>0</v>
      </c>
      <c r="CA642" s="11">
        <v>0</v>
      </c>
      <c r="CB642" s="11">
        <v>0</v>
      </c>
      <c r="CC642" s="11">
        <v>0</v>
      </c>
      <c r="CD642" s="13">
        <v>0</v>
      </c>
    </row>
    <row r="643" spans="1:82" hidden="1" x14ac:dyDescent="0.25">
      <c r="A643" s="73" t="s">
        <v>3762</v>
      </c>
      <c r="B643" s="7" t="s">
        <v>1066</v>
      </c>
      <c r="C643" s="7" t="s">
        <v>1067</v>
      </c>
      <c r="D643" s="7" t="s">
        <v>3451</v>
      </c>
      <c r="E643" s="7" t="s">
        <v>3451</v>
      </c>
      <c r="F643" s="7" t="s">
        <v>229</v>
      </c>
      <c r="G643" s="7" t="s">
        <v>3440</v>
      </c>
      <c r="H643" s="7" t="s">
        <v>2330</v>
      </c>
      <c r="I643" s="7" t="s">
        <v>1126</v>
      </c>
      <c r="J643" s="7" t="s">
        <v>2576</v>
      </c>
      <c r="K643" s="7">
        <v>354.04</v>
      </c>
      <c r="L643" s="7" t="s">
        <v>67</v>
      </c>
      <c r="M643" s="7" t="s">
        <v>3402</v>
      </c>
      <c r="N643" s="7" t="s">
        <v>160</v>
      </c>
      <c r="O643" s="8">
        <v>43399.760601851849</v>
      </c>
      <c r="P643" s="8">
        <v>45591.760601851849</v>
      </c>
      <c r="Q643" s="7" t="s">
        <v>70</v>
      </c>
      <c r="R643" s="8">
        <v>45591</v>
      </c>
      <c r="S643" s="7" t="s">
        <v>71</v>
      </c>
      <c r="T643" s="7" t="s">
        <v>104</v>
      </c>
      <c r="U643" s="7" t="s">
        <v>3387</v>
      </c>
      <c r="V643" s="7" t="s">
        <v>3387</v>
      </c>
      <c r="W643" s="7" t="s">
        <v>74</v>
      </c>
      <c r="X643" s="7" t="s">
        <v>75</v>
      </c>
      <c r="Y643" s="7" t="s">
        <v>3763</v>
      </c>
      <c r="Z643" s="7" t="s">
        <v>3764</v>
      </c>
      <c r="AA643" s="7" t="s">
        <v>78</v>
      </c>
      <c r="AB643" s="8"/>
      <c r="AC643" s="8"/>
      <c r="AD643" s="7"/>
      <c r="AE643" s="7" t="s">
        <v>78</v>
      </c>
      <c r="AF643" s="7" t="s">
        <v>78</v>
      </c>
      <c r="AG643" s="8"/>
      <c r="AH643" s="7" t="s">
        <v>78</v>
      </c>
      <c r="AI643" s="7" t="s">
        <v>78</v>
      </c>
      <c r="AJ643" s="7" t="b">
        <v>0</v>
      </c>
      <c r="AK643" s="7" t="s">
        <v>4006</v>
      </c>
      <c r="AL643" s="7" t="b">
        <v>0</v>
      </c>
      <c r="AM643" s="7" t="b">
        <v>0</v>
      </c>
      <c r="AN643" s="7" t="b">
        <v>0</v>
      </c>
      <c r="AO643" s="7" t="b">
        <v>0</v>
      </c>
      <c r="AP643" s="7" t="b">
        <v>0</v>
      </c>
      <c r="AQ643" s="7" t="s">
        <v>84</v>
      </c>
      <c r="AR643" s="7" t="b">
        <v>0</v>
      </c>
      <c r="AS643" s="7" t="s">
        <v>1700</v>
      </c>
      <c r="AT643" s="7" t="s">
        <v>78</v>
      </c>
      <c r="AU643" s="7" t="s">
        <v>78</v>
      </c>
      <c r="AV643" s="8">
        <v>43411</v>
      </c>
      <c r="AW643" s="7" t="s">
        <v>85</v>
      </c>
      <c r="AX643" s="7" t="s">
        <v>86</v>
      </c>
      <c r="AY643" s="7" t="s">
        <v>87</v>
      </c>
      <c r="AZ643" s="7" t="b">
        <v>0</v>
      </c>
      <c r="BA643" s="7">
        <v>1</v>
      </c>
      <c r="BB643" s="7">
        <v>1</v>
      </c>
      <c r="BC643" s="33">
        <v>11017.72</v>
      </c>
      <c r="BD643" s="7">
        <v>0</v>
      </c>
      <c r="BE643" s="33"/>
      <c r="BF643" s="55">
        <v>0</v>
      </c>
      <c r="BG643" s="33">
        <v>0</v>
      </c>
      <c r="BH643" s="33">
        <v>354.04</v>
      </c>
      <c r="BI643" s="33">
        <v>354.04</v>
      </c>
      <c r="BJ643" s="33">
        <v>392.1</v>
      </c>
      <c r="BK643" s="30">
        <f t="shared" si="25"/>
        <v>0</v>
      </c>
      <c r="BL643" s="62">
        <f t="shared" si="26"/>
        <v>0</v>
      </c>
      <c r="BM643" s="33">
        <v>35.4</v>
      </c>
      <c r="BN643" s="9">
        <v>0</v>
      </c>
      <c r="BO643" s="7" t="s">
        <v>4458</v>
      </c>
      <c r="BP643" s="7" t="s">
        <v>4459</v>
      </c>
      <c r="BQ643" s="7" t="s">
        <v>4460</v>
      </c>
      <c r="BR643" s="7" t="s">
        <v>4461</v>
      </c>
      <c r="BS643" s="7" t="s">
        <v>4462</v>
      </c>
      <c r="BT643" s="7" t="s">
        <v>4463</v>
      </c>
      <c r="BU643" s="7" t="s">
        <v>78</v>
      </c>
      <c r="BV643" s="7" t="s">
        <v>4464</v>
      </c>
      <c r="BW643" s="7" t="s">
        <v>4465</v>
      </c>
      <c r="BX643" s="7" t="s">
        <v>4130</v>
      </c>
      <c r="BY643" s="7">
        <v>0</v>
      </c>
      <c r="BZ643" s="7">
        <v>0</v>
      </c>
      <c r="CA643" s="7">
        <v>0</v>
      </c>
      <c r="CB643" s="7">
        <v>0</v>
      </c>
      <c r="CC643" s="7">
        <v>0</v>
      </c>
      <c r="CD643" s="9">
        <v>0</v>
      </c>
    </row>
    <row r="644" spans="1:82" hidden="1" x14ac:dyDescent="0.25">
      <c r="A644" s="73" t="s">
        <v>3450</v>
      </c>
      <c r="B644" s="7" t="s">
        <v>1066</v>
      </c>
      <c r="C644" s="7" t="s">
        <v>1067</v>
      </c>
      <c r="D644" s="7" t="s">
        <v>3451</v>
      </c>
      <c r="E644" s="7" t="s">
        <v>3451</v>
      </c>
      <c r="F644" s="7" t="s">
        <v>229</v>
      </c>
      <c r="G644" s="7" t="s">
        <v>3440</v>
      </c>
      <c r="H644" s="7" t="s">
        <v>281</v>
      </c>
      <c r="I644" s="7" t="s">
        <v>3452</v>
      </c>
      <c r="J644" s="7" t="s">
        <v>1070</v>
      </c>
      <c r="K644" s="7">
        <v>2039.6</v>
      </c>
      <c r="L644" s="7" t="s">
        <v>67</v>
      </c>
      <c r="M644" s="7" t="s">
        <v>3402</v>
      </c>
      <c r="N644" s="7" t="s">
        <v>160</v>
      </c>
      <c r="O644" s="8">
        <v>44463.559710648151</v>
      </c>
      <c r="P644" s="8">
        <v>45559.559710648151</v>
      </c>
      <c r="Q644" s="7" t="s">
        <v>70</v>
      </c>
      <c r="R644" s="8">
        <v>45375</v>
      </c>
      <c r="S644" s="7" t="s">
        <v>71</v>
      </c>
      <c r="T644" s="7" t="s">
        <v>72</v>
      </c>
      <c r="U644" s="7" t="s">
        <v>3387</v>
      </c>
      <c r="V644" s="7" t="s">
        <v>3387</v>
      </c>
      <c r="W644" s="7" t="s">
        <v>74</v>
      </c>
      <c r="X644" s="7" t="s">
        <v>75</v>
      </c>
      <c r="Y644" s="7" t="s">
        <v>3453</v>
      </c>
      <c r="Z644" s="7" t="s">
        <v>3454</v>
      </c>
      <c r="AA644" s="7" t="s">
        <v>78</v>
      </c>
      <c r="AB644" s="8"/>
      <c r="AC644" s="8"/>
      <c r="AD644" s="7"/>
      <c r="AE644" s="7" t="s">
        <v>78</v>
      </c>
      <c r="AF644" s="7" t="s">
        <v>78</v>
      </c>
      <c r="AG644" s="8"/>
      <c r="AH644" s="7" t="s">
        <v>78</v>
      </c>
      <c r="AI644" s="7" t="s">
        <v>78</v>
      </c>
      <c r="AJ644" s="7" t="b">
        <v>0</v>
      </c>
      <c r="AK644" s="7" t="s">
        <v>4093</v>
      </c>
      <c r="AL644" s="7" t="b">
        <v>0</v>
      </c>
      <c r="AM644" s="7" t="b">
        <v>0</v>
      </c>
      <c r="AN644" s="7" t="b">
        <v>0</v>
      </c>
      <c r="AO644" s="7" t="b">
        <v>0</v>
      </c>
      <c r="AP644" s="7" t="b">
        <v>0</v>
      </c>
      <c r="AQ644" s="7" t="s">
        <v>84</v>
      </c>
      <c r="AR644" s="7" t="b">
        <v>0</v>
      </c>
      <c r="AS644" s="7" t="s">
        <v>317</v>
      </c>
      <c r="AT644" s="7" t="s">
        <v>78</v>
      </c>
      <c r="AU644" s="7" t="s">
        <v>78</v>
      </c>
      <c r="AV644" s="8">
        <v>44466</v>
      </c>
      <c r="AW644" s="7" t="s">
        <v>85</v>
      </c>
      <c r="AX644" s="7" t="s">
        <v>86</v>
      </c>
      <c r="AY644" s="7" t="s">
        <v>87</v>
      </c>
      <c r="AZ644" s="7" t="b">
        <v>0</v>
      </c>
      <c r="BA644" s="7">
        <v>0</v>
      </c>
      <c r="BB644" s="7">
        <v>0</v>
      </c>
      <c r="BC644" s="33"/>
      <c r="BD644" s="7">
        <v>0</v>
      </c>
      <c r="BE644" s="33"/>
      <c r="BF644" s="55">
        <v>0</v>
      </c>
      <c r="BG644" s="33">
        <v>0</v>
      </c>
      <c r="BH644" s="33">
        <v>2039.6</v>
      </c>
      <c r="BI644" s="33">
        <v>1952.64</v>
      </c>
      <c r="BJ644" s="33">
        <v>2135.64</v>
      </c>
      <c r="BK644" s="30">
        <f t="shared" si="25"/>
        <v>86.959999999999809</v>
      </c>
      <c r="BL644" s="62">
        <f t="shared" si="26"/>
        <v>4.2635810943322125E-2</v>
      </c>
      <c r="BM644" s="33">
        <v>244.08</v>
      </c>
      <c r="BN644" s="9">
        <v>0</v>
      </c>
      <c r="BO644" s="11" t="s">
        <v>4458</v>
      </c>
      <c r="BP644" s="11" t="s">
        <v>4459</v>
      </c>
      <c r="BQ644" s="11" t="s">
        <v>4460</v>
      </c>
      <c r="BR644" s="11" t="s">
        <v>4461</v>
      </c>
      <c r="BS644" s="11" t="s">
        <v>4462</v>
      </c>
      <c r="BT644" s="11" t="s">
        <v>4463</v>
      </c>
      <c r="BU644" s="11" t="s">
        <v>78</v>
      </c>
      <c r="BV644" s="11" t="s">
        <v>4464</v>
      </c>
      <c r="BW644" s="11" t="s">
        <v>4465</v>
      </c>
      <c r="BX644" s="11" t="s">
        <v>4130</v>
      </c>
      <c r="BY644" s="11">
        <v>0</v>
      </c>
      <c r="BZ644" s="11">
        <v>0</v>
      </c>
      <c r="CA644" s="11">
        <v>0</v>
      </c>
      <c r="CB644" s="11">
        <v>0</v>
      </c>
      <c r="CC644" s="11">
        <v>0</v>
      </c>
      <c r="CD644" s="13">
        <v>0</v>
      </c>
    </row>
    <row r="645" spans="1:82" hidden="1" x14ac:dyDescent="0.25">
      <c r="A645" s="73" t="s">
        <v>3709</v>
      </c>
      <c r="B645" s="7" t="s">
        <v>1395</v>
      </c>
      <c r="C645" s="7" t="s">
        <v>1396</v>
      </c>
      <c r="D645" s="7" t="s">
        <v>3495</v>
      </c>
      <c r="E645" s="7" t="s">
        <v>3495</v>
      </c>
      <c r="F645" s="7" t="s">
        <v>64</v>
      </c>
      <c r="G645" s="7" t="s">
        <v>3495</v>
      </c>
      <c r="H645" s="7" t="s">
        <v>2330</v>
      </c>
      <c r="I645" s="7" t="s">
        <v>1397</v>
      </c>
      <c r="J645" s="7" t="s">
        <v>2691</v>
      </c>
      <c r="K645" s="7">
        <v>177.41</v>
      </c>
      <c r="L645" s="7" t="s">
        <v>67</v>
      </c>
      <c r="M645" s="7" t="s">
        <v>3402</v>
      </c>
      <c r="N645" s="7" t="s">
        <v>69</v>
      </c>
      <c r="O645" s="8">
        <v>43556</v>
      </c>
      <c r="P645" s="8">
        <v>45383.810393518521</v>
      </c>
      <c r="Q645" s="7" t="s">
        <v>70</v>
      </c>
      <c r="R645" s="8">
        <v>45383</v>
      </c>
      <c r="S645" s="7" t="s">
        <v>71</v>
      </c>
      <c r="T645" s="7" t="s">
        <v>104</v>
      </c>
      <c r="U645" s="7" t="s">
        <v>3387</v>
      </c>
      <c r="V645" s="7" t="s">
        <v>3387</v>
      </c>
      <c r="W645" s="7" t="s">
        <v>74</v>
      </c>
      <c r="X645" s="7" t="s">
        <v>106</v>
      </c>
      <c r="Y645" s="7" t="s">
        <v>1398</v>
      </c>
      <c r="Z645" s="7" t="s">
        <v>3710</v>
      </c>
      <c r="AA645" s="7" t="s">
        <v>3711</v>
      </c>
      <c r="AB645" s="8"/>
      <c r="AC645" s="8"/>
      <c r="AD645" s="7"/>
      <c r="AE645" s="7" t="s">
        <v>78</v>
      </c>
      <c r="AF645" s="7" t="s">
        <v>78</v>
      </c>
      <c r="AG645" s="8"/>
      <c r="AH645" s="7" t="s">
        <v>3712</v>
      </c>
      <c r="AI645" s="7" t="s">
        <v>78</v>
      </c>
      <c r="AJ645" s="7" t="b">
        <v>0</v>
      </c>
      <c r="AK645" s="7" t="s">
        <v>4019</v>
      </c>
      <c r="AL645" s="7" t="b">
        <v>0</v>
      </c>
      <c r="AM645" s="7" t="b">
        <v>0</v>
      </c>
      <c r="AN645" s="7" t="b">
        <v>0</v>
      </c>
      <c r="AO645" s="7" t="b">
        <v>0</v>
      </c>
      <c r="AP645" s="7" t="b">
        <v>0</v>
      </c>
      <c r="AQ645" s="7" t="s">
        <v>84</v>
      </c>
      <c r="AR645" s="7" t="b">
        <v>0</v>
      </c>
      <c r="AS645" s="7" t="s">
        <v>2437</v>
      </c>
      <c r="AT645" s="7" t="s">
        <v>78</v>
      </c>
      <c r="AU645" s="7" t="s">
        <v>78</v>
      </c>
      <c r="AV645" s="8">
        <v>43556</v>
      </c>
      <c r="AW645" s="7" t="s">
        <v>85</v>
      </c>
      <c r="AX645" s="7" t="s">
        <v>86</v>
      </c>
      <c r="AY645" s="7" t="s">
        <v>87</v>
      </c>
      <c r="AZ645" s="7" t="b">
        <v>0</v>
      </c>
      <c r="BA645" s="7">
        <v>4</v>
      </c>
      <c r="BB645" s="7">
        <v>4</v>
      </c>
      <c r="BC645" s="33">
        <v>2534.67</v>
      </c>
      <c r="BD645" s="7">
        <v>0</v>
      </c>
      <c r="BE645" s="33"/>
      <c r="BF645" s="55">
        <v>0</v>
      </c>
      <c r="BG645" s="33">
        <v>0</v>
      </c>
      <c r="BH645" s="33">
        <v>177.41</v>
      </c>
      <c r="BI645" s="33">
        <v>177.41</v>
      </c>
      <c r="BJ645" s="33">
        <v>208.84</v>
      </c>
      <c r="BK645" s="30">
        <f t="shared" si="25"/>
        <v>0</v>
      </c>
      <c r="BL645" s="62">
        <f t="shared" si="26"/>
        <v>0</v>
      </c>
      <c r="BM645" s="33">
        <v>44.37</v>
      </c>
      <c r="BN645" s="9">
        <v>0</v>
      </c>
      <c r="BO645" s="11" t="s">
        <v>5689</v>
      </c>
      <c r="BP645" s="11" t="s">
        <v>5690</v>
      </c>
      <c r="BQ645" s="11" t="s">
        <v>4460</v>
      </c>
      <c r="BR645" s="11" t="s">
        <v>5691</v>
      </c>
      <c r="BS645" s="11" t="s">
        <v>5552</v>
      </c>
      <c r="BT645" s="11" t="s">
        <v>5692</v>
      </c>
      <c r="BU645" s="11" t="s">
        <v>4838</v>
      </c>
      <c r="BV645" s="11" t="s">
        <v>4839</v>
      </c>
      <c r="BW645" s="11" t="s">
        <v>5981</v>
      </c>
      <c r="BX645" s="11" t="s">
        <v>5694</v>
      </c>
      <c r="BY645" s="11">
        <v>0</v>
      </c>
      <c r="BZ645" s="11">
        <v>0</v>
      </c>
      <c r="CA645" s="11">
        <v>0</v>
      </c>
      <c r="CB645" s="11">
        <v>0</v>
      </c>
      <c r="CC645" s="11">
        <v>0</v>
      </c>
      <c r="CD645" s="13">
        <v>0</v>
      </c>
    </row>
    <row r="646" spans="1:82" hidden="1" x14ac:dyDescent="0.25">
      <c r="A646" s="73" t="s">
        <v>2146</v>
      </c>
      <c r="B646" s="7" t="s">
        <v>2147</v>
      </c>
      <c r="C646" s="7" t="s">
        <v>2148</v>
      </c>
      <c r="D646" s="7" t="s">
        <v>2149</v>
      </c>
      <c r="E646" s="7" t="s">
        <v>2149</v>
      </c>
      <c r="F646" s="7" t="s">
        <v>64</v>
      </c>
      <c r="G646" s="7" t="s">
        <v>2149</v>
      </c>
      <c r="H646" s="7" t="s">
        <v>281</v>
      </c>
      <c r="I646" s="7" t="s">
        <v>2150</v>
      </c>
      <c r="J646" s="7"/>
      <c r="K646" s="7">
        <v>231.28</v>
      </c>
      <c r="L646" s="7" t="s">
        <v>67</v>
      </c>
      <c r="M646" s="7" t="s">
        <v>68</v>
      </c>
      <c r="N646" s="7" t="s">
        <v>69</v>
      </c>
      <c r="O646" s="8">
        <v>39185</v>
      </c>
      <c r="P646" s="8">
        <v>45395</v>
      </c>
      <c r="Q646" s="11" t="s">
        <v>70</v>
      </c>
      <c r="R646" s="8">
        <v>45395</v>
      </c>
      <c r="S646" s="7" t="s">
        <v>71</v>
      </c>
      <c r="T646" s="7" t="s">
        <v>104</v>
      </c>
      <c r="U646" s="7" t="s">
        <v>73</v>
      </c>
      <c r="V646" s="7" t="s">
        <v>73</v>
      </c>
      <c r="W646" s="7" t="s">
        <v>105</v>
      </c>
      <c r="X646" s="7" t="s">
        <v>264</v>
      </c>
      <c r="Y646" s="7" t="s">
        <v>2151</v>
      </c>
      <c r="Z646" s="7" t="s">
        <v>2152</v>
      </c>
      <c r="AA646" s="7" t="s">
        <v>78</v>
      </c>
      <c r="AB646" s="8"/>
      <c r="AC646" s="8"/>
      <c r="AD646" s="7"/>
      <c r="AE646" s="7" t="s">
        <v>78</v>
      </c>
      <c r="AF646" s="7" t="s">
        <v>78</v>
      </c>
      <c r="AG646" s="8"/>
      <c r="AH646" s="7" t="s">
        <v>78</v>
      </c>
      <c r="AI646" s="7" t="s">
        <v>78</v>
      </c>
      <c r="AJ646" s="7" t="b">
        <v>1</v>
      </c>
      <c r="AK646" s="7" t="s">
        <v>2153</v>
      </c>
      <c r="AL646" s="7" t="b">
        <v>0</v>
      </c>
      <c r="AM646" s="7" t="b">
        <v>0</v>
      </c>
      <c r="AN646" s="7" t="b">
        <v>0</v>
      </c>
      <c r="AO646" s="7" t="b">
        <v>0</v>
      </c>
      <c r="AP646" s="7" t="b">
        <v>0</v>
      </c>
      <c r="AQ646" s="7" t="s">
        <v>84</v>
      </c>
      <c r="AR646" s="7" t="b">
        <v>0</v>
      </c>
      <c r="AS646" s="7" t="s">
        <v>78</v>
      </c>
      <c r="AT646" s="7" t="s">
        <v>78</v>
      </c>
      <c r="AU646" s="7" t="s">
        <v>78</v>
      </c>
      <c r="AV646" s="8">
        <v>39185</v>
      </c>
      <c r="AW646" s="7" t="s">
        <v>85</v>
      </c>
      <c r="AX646" s="7" t="s">
        <v>86</v>
      </c>
      <c r="AY646" s="7" t="s">
        <v>87</v>
      </c>
      <c r="AZ646" s="7" t="b">
        <v>0</v>
      </c>
      <c r="BA646" s="7">
        <v>0</v>
      </c>
      <c r="BB646" s="7">
        <v>0</v>
      </c>
      <c r="BC646" s="33"/>
      <c r="BD646" s="7">
        <v>0</v>
      </c>
      <c r="BE646" s="33"/>
      <c r="BF646" s="55">
        <v>0</v>
      </c>
      <c r="BG646" s="33">
        <v>0</v>
      </c>
      <c r="BH646" s="33">
        <v>231.28</v>
      </c>
      <c r="BI646" s="33">
        <v>231.28</v>
      </c>
      <c r="BJ646" s="33">
        <v>250.13</v>
      </c>
      <c r="BK646" s="30">
        <f t="shared" si="25"/>
        <v>0</v>
      </c>
      <c r="BL646" s="62">
        <f t="shared" si="26"/>
        <v>0</v>
      </c>
      <c r="BM646" s="33">
        <v>40.450000000000003</v>
      </c>
      <c r="BN646" s="9">
        <v>0</v>
      </c>
      <c r="BO646" s="11" t="s">
        <v>4287</v>
      </c>
      <c r="BP646" s="11" t="s">
        <v>4288</v>
      </c>
      <c r="BQ646" s="11" t="s">
        <v>4289</v>
      </c>
      <c r="BR646" s="11" t="s">
        <v>4290</v>
      </c>
      <c r="BS646" s="11" t="s">
        <v>4291</v>
      </c>
      <c r="BT646" s="11" t="s">
        <v>4110</v>
      </c>
      <c r="BU646" s="11" t="s">
        <v>4292</v>
      </c>
      <c r="BV646" s="11" t="s">
        <v>4293</v>
      </c>
      <c r="BW646" s="11" t="s">
        <v>4294</v>
      </c>
      <c r="BX646" s="11" t="s">
        <v>4295</v>
      </c>
      <c r="BY646" s="11">
        <v>0</v>
      </c>
      <c r="BZ646" s="11">
        <v>0</v>
      </c>
      <c r="CA646" s="11">
        <v>0</v>
      </c>
      <c r="CB646" s="11">
        <v>0</v>
      </c>
      <c r="CC646" s="11">
        <v>0</v>
      </c>
      <c r="CD646" s="13">
        <v>0</v>
      </c>
    </row>
    <row r="647" spans="1:82" hidden="1" x14ac:dyDescent="0.25">
      <c r="A647" s="73" t="s">
        <v>3269</v>
      </c>
      <c r="B647" s="7" t="s">
        <v>2239</v>
      </c>
      <c r="C647" s="7" t="s">
        <v>2240</v>
      </c>
      <c r="D647" s="7" t="s">
        <v>625</v>
      </c>
      <c r="E647" s="7" t="s">
        <v>625</v>
      </c>
      <c r="F647" s="7" t="s">
        <v>168</v>
      </c>
      <c r="G647" s="7" t="s">
        <v>625</v>
      </c>
      <c r="H647" s="7" t="s">
        <v>2330</v>
      </c>
      <c r="I647" s="7" t="s">
        <v>272</v>
      </c>
      <c r="J647" s="7" t="s">
        <v>3270</v>
      </c>
      <c r="K647" s="7">
        <v>65.66</v>
      </c>
      <c r="L647" s="7" t="s">
        <v>67</v>
      </c>
      <c r="M647" s="7" t="s">
        <v>68</v>
      </c>
      <c r="N647" s="7" t="s">
        <v>160</v>
      </c>
      <c r="O647" s="8">
        <v>42134.457129629627</v>
      </c>
      <c r="P647" s="8">
        <v>45422.457129629627</v>
      </c>
      <c r="Q647" s="7" t="s">
        <v>70</v>
      </c>
      <c r="R647" s="8">
        <v>45422</v>
      </c>
      <c r="S647" s="7" t="s">
        <v>71</v>
      </c>
      <c r="T647" s="7" t="s">
        <v>104</v>
      </c>
      <c r="U647" s="7" t="s">
        <v>73</v>
      </c>
      <c r="V647" s="7" t="s">
        <v>73</v>
      </c>
      <c r="W647" s="7" t="s">
        <v>151</v>
      </c>
      <c r="X647" s="7" t="s">
        <v>274</v>
      </c>
      <c r="Y647" s="7" t="s">
        <v>3271</v>
      </c>
      <c r="Z647" s="7" t="s">
        <v>3801</v>
      </c>
      <c r="AA647" s="7" t="s">
        <v>78</v>
      </c>
      <c r="AB647" s="8"/>
      <c r="AC647" s="8"/>
      <c r="AD647" s="7"/>
      <c r="AE647" s="7" t="s">
        <v>78</v>
      </c>
      <c r="AF647" s="7" t="s">
        <v>78</v>
      </c>
      <c r="AG647" s="8"/>
      <c r="AH647" s="7" t="s">
        <v>3273</v>
      </c>
      <c r="AI647" s="7" t="s">
        <v>78</v>
      </c>
      <c r="AJ647" s="7" t="b">
        <v>0</v>
      </c>
      <c r="AK647" s="7" t="s">
        <v>3274</v>
      </c>
      <c r="AL647" s="7" t="b">
        <v>1</v>
      </c>
      <c r="AM647" s="7" t="b">
        <v>0</v>
      </c>
      <c r="AN647" s="7" t="b">
        <v>0</v>
      </c>
      <c r="AO647" s="7" t="b">
        <v>0</v>
      </c>
      <c r="AP647" s="7" t="b">
        <v>0</v>
      </c>
      <c r="AQ647" s="7" t="s">
        <v>84</v>
      </c>
      <c r="AR647" s="7" t="b">
        <v>0</v>
      </c>
      <c r="AS647" s="7" t="s">
        <v>1700</v>
      </c>
      <c r="AT647" s="7" t="s">
        <v>78</v>
      </c>
      <c r="AU647" s="7" t="s">
        <v>78</v>
      </c>
      <c r="AV647" s="8">
        <v>42142</v>
      </c>
      <c r="AW647" s="7" t="s">
        <v>85</v>
      </c>
      <c r="AX647" s="7" t="s">
        <v>86</v>
      </c>
      <c r="AY647" s="7" t="s">
        <v>87</v>
      </c>
      <c r="AZ647" s="7" t="b">
        <v>0</v>
      </c>
      <c r="BA647" s="7">
        <v>0</v>
      </c>
      <c r="BB647" s="7">
        <v>0</v>
      </c>
      <c r="BC647" s="33"/>
      <c r="BD647" s="7">
        <v>0</v>
      </c>
      <c r="BE647" s="33"/>
      <c r="BF647" s="55">
        <v>0</v>
      </c>
      <c r="BG647" s="33">
        <v>0</v>
      </c>
      <c r="BH647" s="33">
        <v>65.66</v>
      </c>
      <c r="BI647" s="33">
        <v>66.239999999999995</v>
      </c>
      <c r="BJ647" s="33">
        <v>66.89</v>
      </c>
      <c r="BK647" s="30">
        <f t="shared" si="25"/>
        <v>-0.57999999999999829</v>
      </c>
      <c r="BL647" s="62">
        <f t="shared" si="26"/>
        <v>-8.833384099908595E-3</v>
      </c>
      <c r="BM647" s="33">
        <v>16.559999999999999</v>
      </c>
      <c r="BN647" s="9">
        <v>0</v>
      </c>
      <c r="BO647" s="11" t="s">
        <v>5162</v>
      </c>
      <c r="BP647" s="11" t="s">
        <v>5163</v>
      </c>
      <c r="BQ647" s="11" t="s">
        <v>4101</v>
      </c>
      <c r="BR647" s="11" t="s">
        <v>504</v>
      </c>
      <c r="BS647" s="11" t="s">
        <v>4907</v>
      </c>
      <c r="BT647" s="11" t="s">
        <v>4986</v>
      </c>
      <c r="BU647" s="11" t="s">
        <v>5164</v>
      </c>
      <c r="BV647" s="11" t="s">
        <v>4988</v>
      </c>
      <c r="BW647" s="11" t="s">
        <v>5165</v>
      </c>
      <c r="BX647" s="11" t="s">
        <v>4123</v>
      </c>
      <c r="BY647" s="11">
        <v>0</v>
      </c>
      <c r="BZ647" s="11">
        <v>0</v>
      </c>
      <c r="CA647" s="11">
        <v>0</v>
      </c>
      <c r="CB647" s="11">
        <v>0</v>
      </c>
      <c r="CC647" s="11">
        <v>0</v>
      </c>
      <c r="CD647" s="13">
        <v>0</v>
      </c>
    </row>
    <row r="648" spans="1:82" hidden="1" x14ac:dyDescent="0.25">
      <c r="A648" s="72" t="s">
        <v>2072</v>
      </c>
      <c r="B648" s="11" t="s">
        <v>259</v>
      </c>
      <c r="C648" s="11" t="s">
        <v>260</v>
      </c>
      <c r="D648" s="11" t="s">
        <v>625</v>
      </c>
      <c r="E648" s="11" t="s">
        <v>625</v>
      </c>
      <c r="F648" s="11" t="s">
        <v>168</v>
      </c>
      <c r="G648" s="11" t="s">
        <v>625</v>
      </c>
      <c r="H648" s="11" t="s">
        <v>281</v>
      </c>
      <c r="I648" s="11" t="s">
        <v>2037</v>
      </c>
      <c r="J648" s="11" t="s">
        <v>2066</v>
      </c>
      <c r="K648" s="11">
        <v>559.95000000000005</v>
      </c>
      <c r="L648" s="11" t="s">
        <v>67</v>
      </c>
      <c r="M648" s="11" t="s">
        <v>68</v>
      </c>
      <c r="N648" s="11" t="s">
        <v>160</v>
      </c>
      <c r="O648" s="12">
        <v>44861.721064814818</v>
      </c>
      <c r="P648" s="12">
        <v>45592.467928240738</v>
      </c>
      <c r="Q648" s="11" t="s">
        <v>70</v>
      </c>
      <c r="R648" s="12">
        <v>45592</v>
      </c>
      <c r="S648" s="11" t="s">
        <v>71</v>
      </c>
      <c r="T648" s="11" t="s">
        <v>104</v>
      </c>
      <c r="U648" s="11" t="s">
        <v>73</v>
      </c>
      <c r="V648" s="11" t="s">
        <v>73</v>
      </c>
      <c r="W648" s="11" t="s">
        <v>151</v>
      </c>
      <c r="X648" s="11" t="s">
        <v>250</v>
      </c>
      <c r="Y648" s="11" t="s">
        <v>2073</v>
      </c>
      <c r="Z648" s="11" t="s">
        <v>2074</v>
      </c>
      <c r="AA648" s="11" t="s">
        <v>78</v>
      </c>
      <c r="AB648" s="12"/>
      <c r="AC648" s="12"/>
      <c r="AD648" s="11"/>
      <c r="AE648" s="11" t="s">
        <v>78</v>
      </c>
      <c r="AF648" s="11" t="s">
        <v>78</v>
      </c>
      <c r="AG648" s="12"/>
      <c r="AH648" s="11" t="s">
        <v>2075</v>
      </c>
      <c r="AI648" s="11" t="s">
        <v>78</v>
      </c>
      <c r="AJ648" s="11" t="b">
        <v>0</v>
      </c>
      <c r="AK648" s="11" t="s">
        <v>2076</v>
      </c>
      <c r="AL648" s="11" t="b">
        <v>0</v>
      </c>
      <c r="AM648" s="11" t="b">
        <v>0</v>
      </c>
      <c r="AN648" s="11" t="b">
        <v>0</v>
      </c>
      <c r="AO648" s="11" t="b">
        <v>0</v>
      </c>
      <c r="AP648" s="11" t="b">
        <v>0</v>
      </c>
      <c r="AQ648" s="11" t="s">
        <v>84</v>
      </c>
      <c r="AR648" s="11" t="b">
        <v>0</v>
      </c>
      <c r="AS648" s="11" t="s">
        <v>710</v>
      </c>
      <c r="AT648" s="11" t="s">
        <v>78</v>
      </c>
      <c r="AU648" s="11" t="s">
        <v>78</v>
      </c>
      <c r="AV648" s="12">
        <v>44827</v>
      </c>
      <c r="AW648" s="11" t="s">
        <v>85</v>
      </c>
      <c r="AX648" s="11" t="s">
        <v>86</v>
      </c>
      <c r="AY648" s="11" t="s">
        <v>87</v>
      </c>
      <c r="AZ648" s="11" t="b">
        <v>0</v>
      </c>
      <c r="BA648" s="11">
        <v>0</v>
      </c>
      <c r="BB648" s="11">
        <v>0</v>
      </c>
      <c r="BC648" s="28"/>
      <c r="BD648" s="11">
        <v>0</v>
      </c>
      <c r="BE648" s="28"/>
      <c r="BF648" s="54">
        <v>0</v>
      </c>
      <c r="BG648" s="28">
        <v>0</v>
      </c>
      <c r="BH648" s="28">
        <v>559.95000000000005</v>
      </c>
      <c r="BI648" s="28">
        <v>559.95000000000005</v>
      </c>
      <c r="BJ648" s="28">
        <v>620.72</v>
      </c>
      <c r="BK648" s="30">
        <f t="shared" si="25"/>
        <v>0</v>
      </c>
      <c r="BL648" s="62">
        <f t="shared" si="26"/>
        <v>0</v>
      </c>
      <c r="BM648" s="28">
        <v>156.79</v>
      </c>
      <c r="BN648" s="13">
        <v>0</v>
      </c>
      <c r="BO648" s="11" t="s">
        <v>5162</v>
      </c>
      <c r="BP648" s="11" t="s">
        <v>5163</v>
      </c>
      <c r="BQ648" s="11" t="s">
        <v>4101</v>
      </c>
      <c r="BR648" s="11" t="s">
        <v>504</v>
      </c>
      <c r="BS648" s="11" t="s">
        <v>4907</v>
      </c>
      <c r="BT648" s="11" t="s">
        <v>4986</v>
      </c>
      <c r="BU648" s="11" t="s">
        <v>5164</v>
      </c>
      <c r="BV648" s="11" t="s">
        <v>4988</v>
      </c>
      <c r="BW648" s="11" t="s">
        <v>5165</v>
      </c>
      <c r="BX648" s="11" t="s">
        <v>4123</v>
      </c>
      <c r="BY648" s="11">
        <v>0</v>
      </c>
      <c r="BZ648" s="11">
        <v>0</v>
      </c>
      <c r="CA648" s="11">
        <v>0</v>
      </c>
      <c r="CB648" s="11">
        <v>0</v>
      </c>
      <c r="CC648" s="11">
        <v>0</v>
      </c>
      <c r="CD648" s="13">
        <v>0</v>
      </c>
    </row>
    <row r="649" spans="1:82" hidden="1" x14ac:dyDescent="0.25">
      <c r="A649" s="72" t="s">
        <v>837</v>
      </c>
      <c r="B649" s="11" t="s">
        <v>225</v>
      </c>
      <c r="C649" s="11" t="s">
        <v>226</v>
      </c>
      <c r="D649" s="11" t="s">
        <v>625</v>
      </c>
      <c r="E649" s="11" t="s">
        <v>625</v>
      </c>
      <c r="F649" s="11" t="s">
        <v>168</v>
      </c>
      <c r="G649" s="11" t="s">
        <v>625</v>
      </c>
      <c r="H649" s="11" t="s">
        <v>281</v>
      </c>
      <c r="I649" s="11" t="s">
        <v>66</v>
      </c>
      <c r="J649" s="11" t="s">
        <v>282</v>
      </c>
      <c r="K649" s="11">
        <v>455.99</v>
      </c>
      <c r="L649" s="11" t="s">
        <v>67</v>
      </c>
      <c r="M649" s="11" t="s">
        <v>68</v>
      </c>
      <c r="N649" s="11" t="s">
        <v>160</v>
      </c>
      <c r="O649" s="12">
        <v>44931.480185185188</v>
      </c>
      <c r="P649" s="12">
        <v>45296.507164351853</v>
      </c>
      <c r="Q649" s="11" t="s">
        <v>70</v>
      </c>
      <c r="R649" s="12">
        <v>45296</v>
      </c>
      <c r="S649" s="11" t="s">
        <v>71</v>
      </c>
      <c r="T649" s="11" t="s">
        <v>104</v>
      </c>
      <c r="U649" s="11" t="s">
        <v>73</v>
      </c>
      <c r="V649" s="11" t="s">
        <v>73</v>
      </c>
      <c r="W649" s="11" t="s">
        <v>287</v>
      </c>
      <c r="X649" s="11" t="s">
        <v>75</v>
      </c>
      <c r="Y649" s="11" t="s">
        <v>321</v>
      </c>
      <c r="Z649" s="11" t="s">
        <v>838</v>
      </c>
      <c r="AA649" s="11" t="s">
        <v>78</v>
      </c>
      <c r="AB649" s="12"/>
      <c r="AC649" s="12"/>
      <c r="AD649" s="11"/>
      <c r="AE649" s="11" t="s">
        <v>78</v>
      </c>
      <c r="AF649" s="11" t="s">
        <v>78</v>
      </c>
      <c r="AG649" s="12"/>
      <c r="AH649" s="11" t="s">
        <v>78</v>
      </c>
      <c r="AI649" s="11" t="s">
        <v>78</v>
      </c>
      <c r="AJ649" s="11" t="b">
        <v>0</v>
      </c>
      <c r="AK649" s="11" t="s">
        <v>839</v>
      </c>
      <c r="AL649" s="11" t="b">
        <v>0</v>
      </c>
      <c r="AM649" s="11" t="b">
        <v>0</v>
      </c>
      <c r="AN649" s="11" t="b">
        <v>0</v>
      </c>
      <c r="AO649" s="11" t="b">
        <v>0</v>
      </c>
      <c r="AP649" s="11" t="b">
        <v>0</v>
      </c>
      <c r="AQ649" s="11" t="s">
        <v>84</v>
      </c>
      <c r="AR649" s="11" t="b">
        <v>0</v>
      </c>
      <c r="AS649" s="11" t="s">
        <v>710</v>
      </c>
      <c r="AT649" s="11" t="s">
        <v>78</v>
      </c>
      <c r="AU649" s="11" t="s">
        <v>78</v>
      </c>
      <c r="AV649" s="12">
        <v>44939</v>
      </c>
      <c r="AW649" s="11" t="s">
        <v>85</v>
      </c>
      <c r="AX649" s="11" t="s">
        <v>86</v>
      </c>
      <c r="AY649" s="11" t="s">
        <v>87</v>
      </c>
      <c r="AZ649" s="11" t="b">
        <v>0</v>
      </c>
      <c r="BA649" s="11">
        <v>1</v>
      </c>
      <c r="BB649" s="11">
        <v>1</v>
      </c>
      <c r="BC649" s="28">
        <v>907</v>
      </c>
      <c r="BD649" s="11">
        <v>1</v>
      </c>
      <c r="BE649" s="28">
        <v>907</v>
      </c>
      <c r="BF649" s="54">
        <v>1</v>
      </c>
      <c r="BG649" s="28">
        <v>907</v>
      </c>
      <c r="BH649" s="28">
        <v>455.99</v>
      </c>
      <c r="BI649" s="28">
        <v>455.99</v>
      </c>
      <c r="BJ649" s="28">
        <v>500.34</v>
      </c>
      <c r="BK649" s="30">
        <f t="shared" ref="BK649:BK712" si="27">+BH649-BI649</f>
        <v>0</v>
      </c>
      <c r="BL649" s="62">
        <f t="shared" ref="BL649:BL712" si="28">+(BK649/BH649)</f>
        <v>0</v>
      </c>
      <c r="BM649" s="28">
        <v>109.44</v>
      </c>
      <c r="BN649" s="13">
        <v>0</v>
      </c>
      <c r="BO649" s="7" t="s">
        <v>5162</v>
      </c>
      <c r="BP649" s="7" t="s">
        <v>5163</v>
      </c>
      <c r="BQ649" s="7" t="s">
        <v>4101</v>
      </c>
      <c r="BR649" s="7" t="s">
        <v>504</v>
      </c>
      <c r="BS649" s="7" t="s">
        <v>4907</v>
      </c>
      <c r="BT649" s="7" t="s">
        <v>4986</v>
      </c>
      <c r="BU649" s="7" t="s">
        <v>5164</v>
      </c>
      <c r="BV649" s="7" t="s">
        <v>4988</v>
      </c>
      <c r="BW649" s="7" t="s">
        <v>5165</v>
      </c>
      <c r="BX649" s="7" t="s">
        <v>4123</v>
      </c>
      <c r="BY649" s="7">
        <v>0</v>
      </c>
      <c r="BZ649" s="7">
        <v>0</v>
      </c>
      <c r="CA649" s="7">
        <v>0</v>
      </c>
      <c r="CB649" s="7">
        <v>0</v>
      </c>
      <c r="CC649" s="7">
        <v>0</v>
      </c>
      <c r="CD649" s="9">
        <v>0</v>
      </c>
    </row>
    <row r="650" spans="1:82" hidden="1" x14ac:dyDescent="0.25">
      <c r="A650" s="73" t="s">
        <v>2946</v>
      </c>
      <c r="B650" s="7" t="s">
        <v>1395</v>
      </c>
      <c r="C650" s="7" t="s">
        <v>1396</v>
      </c>
      <c r="D650" s="7" t="s">
        <v>2947</v>
      </c>
      <c r="E650" s="7" t="s">
        <v>2947</v>
      </c>
      <c r="F650" s="7" t="s">
        <v>64</v>
      </c>
      <c r="G650" s="7" t="s">
        <v>2947</v>
      </c>
      <c r="H650" s="7" t="s">
        <v>2330</v>
      </c>
      <c r="I650" s="7" t="s">
        <v>1397</v>
      </c>
      <c r="J650" s="7" t="s">
        <v>2691</v>
      </c>
      <c r="K650" s="7">
        <v>252.08</v>
      </c>
      <c r="L650" s="7" t="s">
        <v>67</v>
      </c>
      <c r="M650" s="7" t="s">
        <v>68</v>
      </c>
      <c r="N650" s="7" t="s">
        <v>69</v>
      </c>
      <c r="O650" s="8">
        <v>43543.793865740743</v>
      </c>
      <c r="P650" s="8">
        <v>45370.411608796298</v>
      </c>
      <c r="Q650" s="7" t="s">
        <v>70</v>
      </c>
      <c r="R650" s="8">
        <v>45370</v>
      </c>
      <c r="S650" s="7" t="s">
        <v>71</v>
      </c>
      <c r="T650" s="7" t="s">
        <v>72</v>
      </c>
      <c r="U650" s="7" t="s">
        <v>73</v>
      </c>
      <c r="V650" s="7" t="s">
        <v>73</v>
      </c>
      <c r="W650" s="7" t="s">
        <v>74</v>
      </c>
      <c r="X650" s="7" t="s">
        <v>106</v>
      </c>
      <c r="Y650" s="7" t="s">
        <v>1421</v>
      </c>
      <c r="Z650" s="7" t="s">
        <v>2948</v>
      </c>
      <c r="AA650" s="7" t="s">
        <v>78</v>
      </c>
      <c r="AB650" s="8"/>
      <c r="AC650" s="8"/>
      <c r="AD650" s="7"/>
      <c r="AE650" s="7" t="s">
        <v>78</v>
      </c>
      <c r="AF650" s="7" t="s">
        <v>78</v>
      </c>
      <c r="AG650" s="8"/>
      <c r="AH650" s="7" t="s">
        <v>2949</v>
      </c>
      <c r="AI650" s="7" t="s">
        <v>78</v>
      </c>
      <c r="AJ650" s="7" t="b">
        <v>0</v>
      </c>
      <c r="AK650" s="7" t="s">
        <v>2950</v>
      </c>
      <c r="AL650" s="7" t="b">
        <v>0</v>
      </c>
      <c r="AM650" s="7" t="b">
        <v>0</v>
      </c>
      <c r="AN650" s="7" t="b">
        <v>0</v>
      </c>
      <c r="AO650" s="7" t="b">
        <v>0</v>
      </c>
      <c r="AP650" s="7" t="b">
        <v>0</v>
      </c>
      <c r="AQ650" s="7" t="s">
        <v>84</v>
      </c>
      <c r="AR650" s="7" t="b">
        <v>0</v>
      </c>
      <c r="AS650" s="7" t="s">
        <v>1700</v>
      </c>
      <c r="AT650" s="7" t="s">
        <v>78</v>
      </c>
      <c r="AU650" s="7" t="s">
        <v>78</v>
      </c>
      <c r="AV650" s="8">
        <v>43565</v>
      </c>
      <c r="AW650" s="7" t="s">
        <v>85</v>
      </c>
      <c r="AX650" s="7" t="s">
        <v>86</v>
      </c>
      <c r="AY650" s="7" t="s">
        <v>87</v>
      </c>
      <c r="AZ650" s="7" t="b">
        <v>0</v>
      </c>
      <c r="BA650" s="7">
        <v>2</v>
      </c>
      <c r="BB650" s="7">
        <v>2</v>
      </c>
      <c r="BC650" s="33">
        <v>473.33</v>
      </c>
      <c r="BD650" s="7">
        <v>0</v>
      </c>
      <c r="BE650" s="33"/>
      <c r="BF650" s="55">
        <v>0</v>
      </c>
      <c r="BG650" s="33">
        <v>0</v>
      </c>
      <c r="BH650" s="33">
        <v>252.08</v>
      </c>
      <c r="BI650" s="33">
        <v>242.74</v>
      </c>
      <c r="BJ650" s="33">
        <v>290.23</v>
      </c>
      <c r="BK650" s="30">
        <f t="shared" si="27"/>
        <v>9.3400000000000034</v>
      </c>
      <c r="BL650" s="62">
        <f t="shared" si="28"/>
        <v>3.7051729609647741E-2</v>
      </c>
      <c r="BM650" s="33">
        <v>60.69</v>
      </c>
      <c r="BN650" s="9">
        <v>0</v>
      </c>
      <c r="BO650" s="7" t="s">
        <v>5982</v>
      </c>
      <c r="BP650" s="7" t="s">
        <v>5983</v>
      </c>
      <c r="BQ650" s="7" t="s">
        <v>4101</v>
      </c>
      <c r="BR650" s="7" t="s">
        <v>504</v>
      </c>
      <c r="BS650" s="7" t="s">
        <v>4177</v>
      </c>
      <c r="BT650" s="7" t="s">
        <v>5984</v>
      </c>
      <c r="BU650" s="7" t="s">
        <v>5985</v>
      </c>
      <c r="BV650" s="7" t="s">
        <v>5986</v>
      </c>
      <c r="BW650" s="7" t="s">
        <v>5987</v>
      </c>
      <c r="BX650" s="7" t="s">
        <v>4106</v>
      </c>
      <c r="BY650" s="7">
        <v>1</v>
      </c>
      <c r="BZ650" s="7">
        <v>0</v>
      </c>
      <c r="CA650" s="7">
        <v>0</v>
      </c>
      <c r="CB650" s="7">
        <v>0</v>
      </c>
      <c r="CC650" s="7">
        <v>0</v>
      </c>
      <c r="CD650" s="9">
        <v>0</v>
      </c>
    </row>
    <row r="651" spans="1:82" hidden="1" x14ac:dyDescent="0.25">
      <c r="A651" s="73" t="s">
        <v>735</v>
      </c>
      <c r="B651" s="7" t="s">
        <v>61</v>
      </c>
      <c r="C651" s="7" t="s">
        <v>62</v>
      </c>
      <c r="D651" s="7" t="s">
        <v>736</v>
      </c>
      <c r="E651" s="7" t="s">
        <v>737</v>
      </c>
      <c r="F651" s="7" t="s">
        <v>64</v>
      </c>
      <c r="G651" s="7" t="s">
        <v>737</v>
      </c>
      <c r="H651" s="7" t="s">
        <v>281</v>
      </c>
      <c r="I651" s="7" t="s">
        <v>66</v>
      </c>
      <c r="J651" s="7" t="s">
        <v>282</v>
      </c>
      <c r="K651" s="7">
        <v>172.09</v>
      </c>
      <c r="L651" s="7" t="s">
        <v>67</v>
      </c>
      <c r="M651" s="7" t="s">
        <v>68</v>
      </c>
      <c r="N651" s="7" t="s">
        <v>69</v>
      </c>
      <c r="O651" s="8">
        <v>44848.407349537039</v>
      </c>
      <c r="P651" s="8">
        <v>45579.457604166666</v>
      </c>
      <c r="Q651" s="7" t="s">
        <v>70</v>
      </c>
      <c r="R651" s="8">
        <v>45579</v>
      </c>
      <c r="S651" s="7" t="s">
        <v>71</v>
      </c>
      <c r="T651" s="7" t="s">
        <v>104</v>
      </c>
      <c r="U651" s="7" t="s">
        <v>73</v>
      </c>
      <c r="V651" s="7" t="s">
        <v>73</v>
      </c>
      <c r="W651" s="7" t="s">
        <v>151</v>
      </c>
      <c r="X651" s="7" t="s">
        <v>75</v>
      </c>
      <c r="Y651" s="7" t="s">
        <v>76</v>
      </c>
      <c r="Z651" s="7" t="s">
        <v>738</v>
      </c>
      <c r="AA651" s="7" t="s">
        <v>78</v>
      </c>
      <c r="AB651" s="8"/>
      <c r="AC651" s="8"/>
      <c r="AD651" s="7"/>
      <c r="AE651" s="7" t="s">
        <v>78</v>
      </c>
      <c r="AF651" s="7" t="s">
        <v>78</v>
      </c>
      <c r="AG651" s="8"/>
      <c r="AH651" s="7" t="s">
        <v>739</v>
      </c>
      <c r="AI651" s="7" t="s">
        <v>78</v>
      </c>
      <c r="AJ651" s="7" t="b">
        <v>0</v>
      </c>
      <c r="AK651" s="7" t="s">
        <v>740</v>
      </c>
      <c r="AL651" s="7" t="b">
        <v>0</v>
      </c>
      <c r="AM651" s="7" t="b">
        <v>0</v>
      </c>
      <c r="AN651" s="7" t="b">
        <v>0</v>
      </c>
      <c r="AO651" s="7" t="b">
        <v>0</v>
      </c>
      <c r="AP651" s="7" t="b">
        <v>0</v>
      </c>
      <c r="AQ651" s="7" t="s">
        <v>84</v>
      </c>
      <c r="AR651" s="7" t="b">
        <v>0</v>
      </c>
      <c r="AS651" s="7" t="s">
        <v>734</v>
      </c>
      <c r="AT651" s="7" t="s">
        <v>78</v>
      </c>
      <c r="AU651" s="7" t="s">
        <v>78</v>
      </c>
      <c r="AV651" s="8">
        <v>44832</v>
      </c>
      <c r="AW651" s="7" t="s">
        <v>85</v>
      </c>
      <c r="AX651" s="7" t="s">
        <v>86</v>
      </c>
      <c r="AY651" s="7" t="s">
        <v>87</v>
      </c>
      <c r="AZ651" s="7" t="b">
        <v>0</v>
      </c>
      <c r="BA651" s="7">
        <v>0</v>
      </c>
      <c r="BB651" s="7">
        <v>0</v>
      </c>
      <c r="BC651" s="33"/>
      <c r="BD651" s="7">
        <v>0</v>
      </c>
      <c r="BE651" s="33"/>
      <c r="BF651" s="55">
        <v>0</v>
      </c>
      <c r="BG651" s="33">
        <v>0</v>
      </c>
      <c r="BH651" s="33">
        <v>172.09</v>
      </c>
      <c r="BI651" s="33">
        <v>172.09</v>
      </c>
      <c r="BJ651" s="33">
        <v>189.92</v>
      </c>
      <c r="BK651" s="30">
        <f t="shared" si="27"/>
        <v>0</v>
      </c>
      <c r="BL651" s="62">
        <f t="shared" si="28"/>
        <v>0</v>
      </c>
      <c r="BM651" s="33">
        <v>34.42</v>
      </c>
      <c r="BN651" s="9">
        <v>0</v>
      </c>
      <c r="BO651" s="11" t="s">
        <v>6656</v>
      </c>
      <c r="BP651" s="11" t="s">
        <v>6657</v>
      </c>
      <c r="BQ651" s="11" t="s">
        <v>4101</v>
      </c>
      <c r="BR651" s="11" t="s">
        <v>504</v>
      </c>
      <c r="BS651" s="11" t="s">
        <v>4126</v>
      </c>
      <c r="BT651" s="11" t="s">
        <v>6658</v>
      </c>
      <c r="BU651" s="11" t="s">
        <v>6659</v>
      </c>
      <c r="BV651" s="11" t="s">
        <v>6660</v>
      </c>
      <c r="BW651" s="11" t="s">
        <v>6661</v>
      </c>
      <c r="BX651" s="11" t="s">
        <v>4138</v>
      </c>
      <c r="BY651" s="11">
        <v>0</v>
      </c>
      <c r="BZ651" s="11">
        <v>0</v>
      </c>
      <c r="CA651" s="11">
        <v>0</v>
      </c>
      <c r="CB651" s="11">
        <v>0</v>
      </c>
      <c r="CC651" s="11">
        <v>0</v>
      </c>
      <c r="CD651" s="13">
        <v>0</v>
      </c>
    </row>
    <row r="652" spans="1:82" hidden="1" x14ac:dyDescent="0.25">
      <c r="A652" s="72" t="s">
        <v>855</v>
      </c>
      <c r="B652" s="11" t="s">
        <v>61</v>
      </c>
      <c r="C652" s="11" t="s">
        <v>62</v>
      </c>
      <c r="D652" s="11" t="s">
        <v>856</v>
      </c>
      <c r="E652" s="11" t="s">
        <v>856</v>
      </c>
      <c r="F652" s="11" t="s">
        <v>64</v>
      </c>
      <c r="G652" s="11" t="s">
        <v>856</v>
      </c>
      <c r="H652" s="11" t="s">
        <v>281</v>
      </c>
      <c r="I652" s="11" t="s">
        <v>66</v>
      </c>
      <c r="J652" s="11" t="s">
        <v>282</v>
      </c>
      <c r="K652" s="11">
        <v>278.54000000000002</v>
      </c>
      <c r="L652" s="11" t="s">
        <v>67</v>
      </c>
      <c r="M652" s="11" t="s">
        <v>68</v>
      </c>
      <c r="N652" s="11" t="s">
        <v>69</v>
      </c>
      <c r="O652" s="12">
        <v>44942.360277777778</v>
      </c>
      <c r="P652" s="12">
        <v>45307.607094907406</v>
      </c>
      <c r="Q652" s="11" t="s">
        <v>70</v>
      </c>
      <c r="R652" s="12">
        <v>45307</v>
      </c>
      <c r="S652" s="11" t="s">
        <v>71</v>
      </c>
      <c r="T652" s="11" t="s">
        <v>104</v>
      </c>
      <c r="U652" s="11" t="s">
        <v>73</v>
      </c>
      <c r="V652" s="11" t="s">
        <v>73</v>
      </c>
      <c r="W652" s="11" t="s">
        <v>287</v>
      </c>
      <c r="X652" s="11" t="s">
        <v>75</v>
      </c>
      <c r="Y652" s="11" t="s">
        <v>467</v>
      </c>
      <c r="Z652" s="11" t="s">
        <v>857</v>
      </c>
      <c r="AA652" s="11" t="s">
        <v>78</v>
      </c>
      <c r="AB652" s="12"/>
      <c r="AC652" s="12"/>
      <c r="AD652" s="11"/>
      <c r="AE652" s="11" t="s">
        <v>78</v>
      </c>
      <c r="AF652" s="11" t="s">
        <v>78</v>
      </c>
      <c r="AG652" s="12"/>
      <c r="AH652" s="11" t="s">
        <v>78</v>
      </c>
      <c r="AI652" s="11" t="s">
        <v>78</v>
      </c>
      <c r="AJ652" s="11" t="b">
        <v>0</v>
      </c>
      <c r="AK652" s="11" t="s">
        <v>858</v>
      </c>
      <c r="AL652" s="11" t="b">
        <v>0</v>
      </c>
      <c r="AM652" s="11" t="b">
        <v>0</v>
      </c>
      <c r="AN652" s="11" t="b">
        <v>0</v>
      </c>
      <c r="AO652" s="11" t="b">
        <v>0</v>
      </c>
      <c r="AP652" s="11" t="b">
        <v>0</v>
      </c>
      <c r="AQ652" s="11" t="s">
        <v>84</v>
      </c>
      <c r="AR652" s="11" t="b">
        <v>0</v>
      </c>
      <c r="AS652" s="11" t="s">
        <v>710</v>
      </c>
      <c r="AT652" s="11" t="s">
        <v>78</v>
      </c>
      <c r="AU652" s="11" t="s">
        <v>78</v>
      </c>
      <c r="AV652" s="12">
        <v>44945</v>
      </c>
      <c r="AW652" s="11" t="s">
        <v>85</v>
      </c>
      <c r="AX652" s="11" t="s">
        <v>86</v>
      </c>
      <c r="AY652" s="11" t="s">
        <v>87</v>
      </c>
      <c r="AZ652" s="11" t="b">
        <v>0</v>
      </c>
      <c r="BA652" s="11">
        <v>0</v>
      </c>
      <c r="BB652" s="11">
        <v>0</v>
      </c>
      <c r="BC652" s="28"/>
      <c r="BD652" s="11">
        <v>0</v>
      </c>
      <c r="BE652" s="28"/>
      <c r="BF652" s="54">
        <v>0</v>
      </c>
      <c r="BG652" s="28">
        <v>0</v>
      </c>
      <c r="BH652" s="28">
        <v>278.54000000000002</v>
      </c>
      <c r="BI652" s="28">
        <v>278.54000000000002</v>
      </c>
      <c r="BJ652" s="28">
        <v>306.31</v>
      </c>
      <c r="BK652" s="30">
        <f t="shared" si="27"/>
        <v>0</v>
      </c>
      <c r="BL652" s="62">
        <f t="shared" si="28"/>
        <v>0</v>
      </c>
      <c r="BM652" s="28">
        <v>55.7</v>
      </c>
      <c r="BN652" s="13">
        <v>0</v>
      </c>
      <c r="BO652" s="7" t="s">
        <v>6801</v>
      </c>
      <c r="BP652" s="7" t="s">
        <v>6802</v>
      </c>
      <c r="BQ652" s="7" t="s">
        <v>4724</v>
      </c>
      <c r="BR652" s="7" t="s">
        <v>6803</v>
      </c>
      <c r="BS652" s="7" t="s">
        <v>6804</v>
      </c>
      <c r="BT652" s="7" t="s">
        <v>4330</v>
      </c>
      <c r="BU652" s="7" t="s">
        <v>6805</v>
      </c>
      <c r="BV652" s="7" t="s">
        <v>6806</v>
      </c>
      <c r="BW652" s="7" t="s">
        <v>6807</v>
      </c>
      <c r="BX652" s="7" t="s">
        <v>4130</v>
      </c>
      <c r="BY652" s="7">
        <v>0</v>
      </c>
      <c r="BZ652" s="7">
        <v>0</v>
      </c>
      <c r="CA652" s="7">
        <v>0</v>
      </c>
      <c r="CB652" s="7">
        <v>0</v>
      </c>
      <c r="CC652" s="7">
        <v>0</v>
      </c>
      <c r="CD652" s="9">
        <v>0</v>
      </c>
    </row>
    <row r="653" spans="1:82" hidden="1" x14ac:dyDescent="0.25">
      <c r="A653" s="72" t="s">
        <v>3424</v>
      </c>
      <c r="B653" s="11" t="s">
        <v>244</v>
      </c>
      <c r="C653" s="11" t="s">
        <v>245</v>
      </c>
      <c r="D653" s="11" t="s">
        <v>3425</v>
      </c>
      <c r="E653" s="11" t="s">
        <v>3425</v>
      </c>
      <c r="F653" s="11" t="s">
        <v>247</v>
      </c>
      <c r="G653" s="11" t="s">
        <v>3425</v>
      </c>
      <c r="H653" s="11" t="s">
        <v>200</v>
      </c>
      <c r="I653" s="11" t="s">
        <v>248</v>
      </c>
      <c r="J653" s="11" t="s">
        <v>249</v>
      </c>
      <c r="K653" s="11">
        <v>2295.48</v>
      </c>
      <c r="L653" s="11" t="s">
        <v>67</v>
      </c>
      <c r="M653" s="11" t="s">
        <v>3402</v>
      </c>
      <c r="N653" s="11" t="s">
        <v>69</v>
      </c>
      <c r="O653" s="12">
        <v>42937.33866898148</v>
      </c>
      <c r="P653" s="12">
        <v>45494.33866898148</v>
      </c>
      <c r="Q653" s="11" t="s">
        <v>70</v>
      </c>
      <c r="R653" s="12">
        <v>45364</v>
      </c>
      <c r="S653" s="11" t="s">
        <v>71</v>
      </c>
      <c r="T653" s="11" t="s">
        <v>1223</v>
      </c>
      <c r="U653" s="11" t="s">
        <v>3387</v>
      </c>
      <c r="V653" s="11" t="s">
        <v>3387</v>
      </c>
      <c r="W653" s="11" t="s">
        <v>74</v>
      </c>
      <c r="X653" s="11" t="s">
        <v>250</v>
      </c>
      <c r="Y653" s="11" t="s">
        <v>251</v>
      </c>
      <c r="Z653" s="11" t="s">
        <v>3426</v>
      </c>
      <c r="AA653" s="11" t="s">
        <v>3427</v>
      </c>
      <c r="AB653" s="12"/>
      <c r="AC653" s="12"/>
      <c r="AD653" s="11"/>
      <c r="AE653" s="11" t="s">
        <v>78</v>
      </c>
      <c r="AF653" s="11" t="s">
        <v>78</v>
      </c>
      <c r="AG653" s="12"/>
      <c r="AH653" s="11" t="s">
        <v>78</v>
      </c>
      <c r="AI653" s="11" t="s">
        <v>78</v>
      </c>
      <c r="AJ653" s="11" t="b">
        <v>0</v>
      </c>
      <c r="AK653" s="11" t="s">
        <v>4073</v>
      </c>
      <c r="AL653" s="11" t="b">
        <v>0</v>
      </c>
      <c r="AM653" s="11" t="b">
        <v>0</v>
      </c>
      <c r="AN653" s="11" t="b">
        <v>0</v>
      </c>
      <c r="AO653" s="11" t="b">
        <v>0</v>
      </c>
      <c r="AP653" s="11" t="b">
        <v>0</v>
      </c>
      <c r="AQ653" s="11" t="s">
        <v>84</v>
      </c>
      <c r="AR653" s="11" t="b">
        <v>0</v>
      </c>
      <c r="AS653" s="11" t="s">
        <v>4074</v>
      </c>
      <c r="AT653" s="11" t="s">
        <v>78</v>
      </c>
      <c r="AU653" s="11" t="s">
        <v>78</v>
      </c>
      <c r="AV653" s="12">
        <v>42916</v>
      </c>
      <c r="AW653" s="11" t="s">
        <v>85</v>
      </c>
      <c r="AX653" s="11" t="s">
        <v>86</v>
      </c>
      <c r="AY653" s="11" t="s">
        <v>87</v>
      </c>
      <c r="AZ653" s="11" t="b">
        <v>0</v>
      </c>
      <c r="BA653" s="11">
        <v>23</v>
      </c>
      <c r="BB653" s="11">
        <v>22</v>
      </c>
      <c r="BC653" s="28">
        <v>4285.1400000000003</v>
      </c>
      <c r="BD653" s="11">
        <v>2</v>
      </c>
      <c r="BE653" s="28">
        <v>204.28</v>
      </c>
      <c r="BF653" s="54">
        <v>2</v>
      </c>
      <c r="BG653" s="28">
        <v>204.28</v>
      </c>
      <c r="BH653" s="28">
        <v>2295.48</v>
      </c>
      <c r="BI653" s="28">
        <v>2210.7600000000002</v>
      </c>
      <c r="BJ653" s="28">
        <v>2548.7199999999998</v>
      </c>
      <c r="BK653" s="30">
        <f t="shared" si="27"/>
        <v>84.7199999999998</v>
      </c>
      <c r="BL653" s="62">
        <f t="shared" si="28"/>
        <v>3.6907313503058099E-2</v>
      </c>
      <c r="BM653" s="28">
        <v>397.93</v>
      </c>
      <c r="BN653" s="13">
        <v>0</v>
      </c>
      <c r="BO653" s="11" t="s">
        <v>5560</v>
      </c>
      <c r="BP653" s="11" t="s">
        <v>5561</v>
      </c>
      <c r="BQ653" s="11" t="s">
        <v>4316</v>
      </c>
      <c r="BR653" s="11" t="s">
        <v>5405</v>
      </c>
      <c r="BS653" s="11" t="s">
        <v>5406</v>
      </c>
      <c r="BT653" s="11" t="s">
        <v>5562</v>
      </c>
      <c r="BU653" s="11" t="s">
        <v>5563</v>
      </c>
      <c r="BV653" s="11" t="s">
        <v>5564</v>
      </c>
      <c r="BW653" s="11" t="s">
        <v>5565</v>
      </c>
      <c r="BX653" s="11" t="s">
        <v>4236</v>
      </c>
      <c r="BY653" s="11">
        <v>0</v>
      </c>
      <c r="BZ653" s="11">
        <v>1</v>
      </c>
      <c r="CA653" s="11">
        <v>0</v>
      </c>
      <c r="CB653" s="11">
        <v>1</v>
      </c>
      <c r="CC653" s="11">
        <v>0</v>
      </c>
      <c r="CD653" s="13">
        <v>0</v>
      </c>
    </row>
    <row r="654" spans="1:82" hidden="1" x14ac:dyDescent="0.25">
      <c r="A654" s="73" t="s">
        <v>553</v>
      </c>
      <c r="B654" s="7" t="s">
        <v>61</v>
      </c>
      <c r="C654" s="7" t="s">
        <v>62</v>
      </c>
      <c r="D654" s="7" t="s">
        <v>554</v>
      </c>
      <c r="E654" s="7" t="s">
        <v>554</v>
      </c>
      <c r="F654" s="7" t="s">
        <v>64</v>
      </c>
      <c r="G654" s="7" t="s">
        <v>554</v>
      </c>
      <c r="H654" s="7" t="s">
        <v>121</v>
      </c>
      <c r="I654" s="7" t="s">
        <v>66</v>
      </c>
      <c r="J654" s="7" t="s">
        <v>486</v>
      </c>
      <c r="K654" s="7">
        <v>381.37</v>
      </c>
      <c r="L654" s="7" t="s">
        <v>67</v>
      </c>
      <c r="M654" s="7" t="s">
        <v>68</v>
      </c>
      <c r="N654" s="7" t="s">
        <v>69</v>
      </c>
      <c r="O654" s="8">
        <v>43713.374895833331</v>
      </c>
      <c r="P654" s="8">
        <v>45540.374895833331</v>
      </c>
      <c r="Q654" s="7" t="s">
        <v>70</v>
      </c>
      <c r="R654" s="8">
        <v>45540</v>
      </c>
      <c r="S654" s="7" t="s">
        <v>71</v>
      </c>
      <c r="T654" s="7" t="s">
        <v>104</v>
      </c>
      <c r="U654" s="7" t="s">
        <v>73</v>
      </c>
      <c r="V654" s="7" t="s">
        <v>73</v>
      </c>
      <c r="W654" s="7" t="s">
        <v>74</v>
      </c>
      <c r="X654" s="7" t="s">
        <v>75</v>
      </c>
      <c r="Y654" s="7" t="s">
        <v>122</v>
      </c>
      <c r="Z654" s="7" t="s">
        <v>555</v>
      </c>
      <c r="AA654" s="7" t="s">
        <v>78</v>
      </c>
      <c r="AB654" s="8"/>
      <c r="AC654" s="8"/>
      <c r="AD654" s="7"/>
      <c r="AE654" s="7" t="s">
        <v>78</v>
      </c>
      <c r="AF654" s="7" t="s">
        <v>78</v>
      </c>
      <c r="AG654" s="8"/>
      <c r="AH654" s="7" t="s">
        <v>78</v>
      </c>
      <c r="AI654" s="7" t="s">
        <v>78</v>
      </c>
      <c r="AJ654" s="7" t="b">
        <v>0</v>
      </c>
      <c r="AK654" s="7" t="s">
        <v>556</v>
      </c>
      <c r="AL654" s="7" t="b">
        <v>0</v>
      </c>
      <c r="AM654" s="7" t="b">
        <v>0</v>
      </c>
      <c r="AN654" s="7" t="b">
        <v>0</v>
      </c>
      <c r="AO654" s="7" t="b">
        <v>0</v>
      </c>
      <c r="AP654" s="7" t="b">
        <v>0</v>
      </c>
      <c r="AQ654" s="7" t="s">
        <v>84</v>
      </c>
      <c r="AR654" s="7" t="b">
        <v>0</v>
      </c>
      <c r="AS654" s="7" t="s">
        <v>487</v>
      </c>
      <c r="AT654" s="7" t="s">
        <v>78</v>
      </c>
      <c r="AU654" s="7" t="s">
        <v>78</v>
      </c>
      <c r="AV654" s="8">
        <v>43724</v>
      </c>
      <c r="AW654" s="7" t="s">
        <v>85</v>
      </c>
      <c r="AX654" s="7" t="s">
        <v>86</v>
      </c>
      <c r="AY654" s="7" t="s">
        <v>87</v>
      </c>
      <c r="AZ654" s="7" t="b">
        <v>0</v>
      </c>
      <c r="BA654" s="7">
        <v>0</v>
      </c>
      <c r="BB654" s="7">
        <v>0</v>
      </c>
      <c r="BC654" s="33"/>
      <c r="BD654" s="7">
        <v>0</v>
      </c>
      <c r="BE654" s="33"/>
      <c r="BF654" s="55">
        <v>0</v>
      </c>
      <c r="BG654" s="33">
        <v>0</v>
      </c>
      <c r="BH654" s="33">
        <v>381.37</v>
      </c>
      <c r="BI654" s="33">
        <v>381.37</v>
      </c>
      <c r="BJ654" s="33">
        <v>417.98</v>
      </c>
      <c r="BK654" s="30">
        <f t="shared" si="27"/>
        <v>0</v>
      </c>
      <c r="BL654" s="62">
        <f t="shared" si="28"/>
        <v>0</v>
      </c>
      <c r="BM654" s="33">
        <v>49.57</v>
      </c>
      <c r="BN654" s="9">
        <v>0</v>
      </c>
      <c r="BO654" s="11" t="s">
        <v>6089</v>
      </c>
      <c r="BP654" s="11" t="s">
        <v>6090</v>
      </c>
      <c r="BQ654" s="11" t="s">
        <v>6091</v>
      </c>
      <c r="BR654" s="11" t="s">
        <v>6092</v>
      </c>
      <c r="BS654" s="11" t="s">
        <v>6093</v>
      </c>
      <c r="BT654" s="11" t="s">
        <v>6094</v>
      </c>
      <c r="BU654" s="11" t="s">
        <v>6095</v>
      </c>
      <c r="BV654" s="11" t="s">
        <v>6096</v>
      </c>
      <c r="BW654" s="11" t="s">
        <v>6097</v>
      </c>
      <c r="BX654" s="11" t="s">
        <v>4106</v>
      </c>
      <c r="BY654" s="11">
        <v>0</v>
      </c>
      <c r="BZ654" s="11">
        <v>0</v>
      </c>
      <c r="CA654" s="11">
        <v>0</v>
      </c>
      <c r="CB654" s="11">
        <v>0</v>
      </c>
      <c r="CC654" s="11">
        <v>0</v>
      </c>
      <c r="CD654" s="13">
        <v>0</v>
      </c>
    </row>
    <row r="655" spans="1:82" hidden="1" x14ac:dyDescent="0.25">
      <c r="A655" s="73" t="s">
        <v>3025</v>
      </c>
      <c r="B655" s="7" t="s">
        <v>1395</v>
      </c>
      <c r="C655" s="7" t="s">
        <v>1396</v>
      </c>
      <c r="D655" s="7" t="s">
        <v>3026</v>
      </c>
      <c r="E655" s="7" t="s">
        <v>3026</v>
      </c>
      <c r="F655" s="7" t="s">
        <v>64</v>
      </c>
      <c r="G655" s="7" t="s">
        <v>3026</v>
      </c>
      <c r="H655" s="7" t="s">
        <v>2330</v>
      </c>
      <c r="I655" s="7" t="s">
        <v>1397</v>
      </c>
      <c r="J655" s="7" t="s">
        <v>2855</v>
      </c>
      <c r="K655" s="7">
        <v>316.51</v>
      </c>
      <c r="L655" s="7" t="s">
        <v>67</v>
      </c>
      <c r="M655" s="7" t="s">
        <v>68</v>
      </c>
      <c r="N655" s="7" t="s">
        <v>69</v>
      </c>
      <c r="O655" s="8">
        <v>43822.379004629627</v>
      </c>
      <c r="P655" s="8">
        <v>45283.379004629627</v>
      </c>
      <c r="Q655" s="7" t="s">
        <v>70</v>
      </c>
      <c r="R655" s="8">
        <v>45283</v>
      </c>
      <c r="S655" s="7" t="s">
        <v>71</v>
      </c>
      <c r="T655" s="7" t="s">
        <v>104</v>
      </c>
      <c r="U655" s="7" t="s">
        <v>73</v>
      </c>
      <c r="V655" s="7" t="s">
        <v>73</v>
      </c>
      <c r="W655" s="7" t="s">
        <v>105</v>
      </c>
      <c r="X655" s="7" t="s">
        <v>106</v>
      </c>
      <c r="Y655" s="7" t="s">
        <v>1421</v>
      </c>
      <c r="Z655" s="7" t="s">
        <v>3027</v>
      </c>
      <c r="AA655" s="7" t="s">
        <v>3028</v>
      </c>
      <c r="AB655" s="8"/>
      <c r="AC655" s="8"/>
      <c r="AD655" s="7"/>
      <c r="AE655" s="7" t="s">
        <v>78</v>
      </c>
      <c r="AF655" s="7" t="s">
        <v>78</v>
      </c>
      <c r="AG655" s="8"/>
      <c r="AH655" s="7" t="s">
        <v>78</v>
      </c>
      <c r="AI655" s="7" t="s">
        <v>78</v>
      </c>
      <c r="AJ655" s="7" t="b">
        <v>0</v>
      </c>
      <c r="AK655" s="7" t="s">
        <v>3029</v>
      </c>
      <c r="AL655" s="7" t="b">
        <v>0</v>
      </c>
      <c r="AM655" s="7" t="b">
        <v>0</v>
      </c>
      <c r="AN655" s="7" t="b">
        <v>0</v>
      </c>
      <c r="AO655" s="7" t="b">
        <v>0</v>
      </c>
      <c r="AP655" s="7" t="b">
        <v>0</v>
      </c>
      <c r="AQ655" s="7" t="s">
        <v>84</v>
      </c>
      <c r="AR655" s="7" t="b">
        <v>0</v>
      </c>
      <c r="AS655" s="7" t="s">
        <v>2437</v>
      </c>
      <c r="AT655" s="7" t="s">
        <v>78</v>
      </c>
      <c r="AU655" s="7" t="s">
        <v>78</v>
      </c>
      <c r="AV655" s="8">
        <v>43826</v>
      </c>
      <c r="AW655" s="7" t="s">
        <v>85</v>
      </c>
      <c r="AX655" s="7" t="s">
        <v>86</v>
      </c>
      <c r="AY655" s="7" t="s">
        <v>87</v>
      </c>
      <c r="AZ655" s="7" t="b">
        <v>0</v>
      </c>
      <c r="BA655" s="7">
        <v>0</v>
      </c>
      <c r="BB655" s="7">
        <v>0</v>
      </c>
      <c r="BC655" s="33"/>
      <c r="BD655" s="7">
        <v>0</v>
      </c>
      <c r="BE655" s="33"/>
      <c r="BF655" s="55">
        <v>0</v>
      </c>
      <c r="BG655" s="33">
        <v>0</v>
      </c>
      <c r="BH655" s="33">
        <v>316.51</v>
      </c>
      <c r="BI655" s="33">
        <v>316.51</v>
      </c>
      <c r="BJ655" s="33">
        <v>368.28</v>
      </c>
      <c r="BK655" s="30">
        <f t="shared" si="27"/>
        <v>0</v>
      </c>
      <c r="BL655" s="62">
        <f t="shared" si="28"/>
        <v>0</v>
      </c>
      <c r="BM655" s="33">
        <v>79.13</v>
      </c>
      <c r="BN655" s="9">
        <v>0</v>
      </c>
      <c r="BO655" s="7" t="s">
        <v>6136</v>
      </c>
      <c r="BP655" s="7" t="s">
        <v>6137</v>
      </c>
      <c r="BQ655" s="7" t="s">
        <v>4101</v>
      </c>
      <c r="BR655" s="7" t="s">
        <v>4743</v>
      </c>
      <c r="BS655" s="7" t="s">
        <v>4744</v>
      </c>
      <c r="BT655" s="7" t="s">
        <v>6138</v>
      </c>
      <c r="BU655" s="7" t="s">
        <v>6139</v>
      </c>
      <c r="BV655" s="7" t="s">
        <v>5908</v>
      </c>
      <c r="BW655" s="7" t="s">
        <v>6140</v>
      </c>
      <c r="BX655" s="7" t="s">
        <v>4106</v>
      </c>
      <c r="BY655" s="7">
        <v>0</v>
      </c>
      <c r="BZ655" s="7">
        <v>0</v>
      </c>
      <c r="CA655" s="7">
        <v>0</v>
      </c>
      <c r="CB655" s="7">
        <v>0</v>
      </c>
      <c r="CC655" s="7">
        <v>0</v>
      </c>
      <c r="CD655" s="9">
        <v>0</v>
      </c>
    </row>
    <row r="656" spans="1:82" hidden="1" x14ac:dyDescent="0.25">
      <c r="A656" s="72" t="s">
        <v>1914</v>
      </c>
      <c r="B656" s="11" t="s">
        <v>1395</v>
      </c>
      <c r="C656" s="11" t="s">
        <v>1396</v>
      </c>
      <c r="D656" s="11" t="s">
        <v>1915</v>
      </c>
      <c r="E656" s="11" t="s">
        <v>1135</v>
      </c>
      <c r="F656" s="11" t="s">
        <v>64</v>
      </c>
      <c r="G656" s="11" t="s">
        <v>1135</v>
      </c>
      <c r="H656" s="11" t="s">
        <v>281</v>
      </c>
      <c r="I656" s="11" t="s">
        <v>1397</v>
      </c>
      <c r="J656" s="11" t="s">
        <v>1406</v>
      </c>
      <c r="K656" s="11">
        <v>175.12</v>
      </c>
      <c r="L656" s="11" t="s">
        <v>67</v>
      </c>
      <c r="M656" s="11" t="s">
        <v>68</v>
      </c>
      <c r="N656" s="11" t="s">
        <v>69</v>
      </c>
      <c r="O656" s="12">
        <v>44407.405856481484</v>
      </c>
      <c r="P656" s="12">
        <v>45503.494131944448</v>
      </c>
      <c r="Q656" s="11" t="s">
        <v>70</v>
      </c>
      <c r="R656" s="12">
        <v>45503</v>
      </c>
      <c r="S656" s="11" t="s">
        <v>71</v>
      </c>
      <c r="T656" s="11" t="s">
        <v>104</v>
      </c>
      <c r="U656" s="11" t="s">
        <v>73</v>
      </c>
      <c r="V656" s="11" t="s">
        <v>73</v>
      </c>
      <c r="W656" s="11" t="s">
        <v>287</v>
      </c>
      <c r="X656" s="11" t="s">
        <v>106</v>
      </c>
      <c r="Y656" s="11" t="s">
        <v>1463</v>
      </c>
      <c r="Z656" s="11" t="s">
        <v>1916</v>
      </c>
      <c r="AA656" s="11" t="s">
        <v>1916</v>
      </c>
      <c r="AB656" s="12"/>
      <c r="AC656" s="12"/>
      <c r="AD656" s="11"/>
      <c r="AE656" s="11" t="s">
        <v>78</v>
      </c>
      <c r="AF656" s="11" t="s">
        <v>78</v>
      </c>
      <c r="AG656" s="12"/>
      <c r="AH656" s="11" t="s">
        <v>1917</v>
      </c>
      <c r="AI656" s="11" t="s">
        <v>78</v>
      </c>
      <c r="AJ656" s="11" t="b">
        <v>0</v>
      </c>
      <c r="AK656" s="11" t="s">
        <v>1918</v>
      </c>
      <c r="AL656" s="11" t="b">
        <v>0</v>
      </c>
      <c r="AM656" s="11" t="b">
        <v>0</v>
      </c>
      <c r="AN656" s="11" t="b">
        <v>0</v>
      </c>
      <c r="AO656" s="11" t="b">
        <v>0</v>
      </c>
      <c r="AP656" s="11" t="b">
        <v>0</v>
      </c>
      <c r="AQ656" s="11" t="s">
        <v>84</v>
      </c>
      <c r="AR656" s="11" t="b">
        <v>0</v>
      </c>
      <c r="AS656" s="11" t="s">
        <v>317</v>
      </c>
      <c r="AT656" s="11" t="s">
        <v>78</v>
      </c>
      <c r="AU656" s="11" t="s">
        <v>78</v>
      </c>
      <c r="AV656" s="12">
        <v>44406</v>
      </c>
      <c r="AW656" s="11" t="s">
        <v>85</v>
      </c>
      <c r="AX656" s="11" t="s">
        <v>86</v>
      </c>
      <c r="AY656" s="11" t="s">
        <v>87</v>
      </c>
      <c r="AZ656" s="11" t="b">
        <v>0</v>
      </c>
      <c r="BA656" s="11">
        <v>1</v>
      </c>
      <c r="BB656" s="11">
        <v>1</v>
      </c>
      <c r="BC656" s="28">
        <v>300</v>
      </c>
      <c r="BD656" s="11">
        <v>1</v>
      </c>
      <c r="BE656" s="28">
        <v>300</v>
      </c>
      <c r="BF656" s="54">
        <v>1</v>
      </c>
      <c r="BG656" s="28">
        <v>300</v>
      </c>
      <c r="BH656" s="28">
        <v>175.12</v>
      </c>
      <c r="BI656" s="28">
        <v>175.12</v>
      </c>
      <c r="BJ656" s="28">
        <v>201.1</v>
      </c>
      <c r="BK656" s="30">
        <f t="shared" si="27"/>
        <v>0</v>
      </c>
      <c r="BL656" s="62">
        <f t="shared" si="28"/>
        <v>0</v>
      </c>
      <c r="BM656" s="28">
        <v>48.16</v>
      </c>
      <c r="BN656" s="13">
        <v>0</v>
      </c>
      <c r="BO656" s="11" t="s">
        <v>4493</v>
      </c>
      <c r="BP656" s="11" t="s">
        <v>4494</v>
      </c>
      <c r="BQ656" s="11" t="s">
        <v>4101</v>
      </c>
      <c r="BR656" s="11" t="s">
        <v>504</v>
      </c>
      <c r="BS656" s="11" t="s">
        <v>4187</v>
      </c>
      <c r="BT656" s="11" t="s">
        <v>4495</v>
      </c>
      <c r="BU656" s="11" t="s">
        <v>4496</v>
      </c>
      <c r="BV656" s="11" t="s">
        <v>4497</v>
      </c>
      <c r="BW656" s="11" t="s">
        <v>6474</v>
      </c>
      <c r="BX656" s="11" t="s">
        <v>4138</v>
      </c>
      <c r="BY656" s="11">
        <v>0</v>
      </c>
      <c r="BZ656" s="11">
        <v>0</v>
      </c>
      <c r="CA656" s="11">
        <v>1</v>
      </c>
      <c r="CB656" s="11">
        <v>0</v>
      </c>
      <c r="CC656" s="11">
        <v>0</v>
      </c>
      <c r="CD656" s="13">
        <v>0</v>
      </c>
    </row>
    <row r="657" spans="1:82" hidden="1" x14ac:dyDescent="0.25">
      <c r="A657" s="73" t="s">
        <v>705</v>
      </c>
      <c r="B657" s="7" t="s">
        <v>61</v>
      </c>
      <c r="C657" s="7" t="s">
        <v>62</v>
      </c>
      <c r="D657" s="7" t="s">
        <v>706</v>
      </c>
      <c r="E657" s="7" t="s">
        <v>706</v>
      </c>
      <c r="F657" s="7" t="s">
        <v>64</v>
      </c>
      <c r="G657" s="7" t="s">
        <v>706</v>
      </c>
      <c r="H657" s="7" t="s">
        <v>281</v>
      </c>
      <c r="I657" s="7" t="s">
        <v>66</v>
      </c>
      <c r="J657" s="7" t="s">
        <v>282</v>
      </c>
      <c r="K657" s="7">
        <v>924.13</v>
      </c>
      <c r="L657" s="7" t="s">
        <v>67</v>
      </c>
      <c r="M657" s="7" t="s">
        <v>68</v>
      </c>
      <c r="N657" s="7" t="s">
        <v>69</v>
      </c>
      <c r="O657" s="8">
        <v>44757.570590277777</v>
      </c>
      <c r="P657" s="8">
        <v>45383.570590277777</v>
      </c>
      <c r="Q657" s="7" t="s">
        <v>70</v>
      </c>
      <c r="R657" s="8">
        <v>45383</v>
      </c>
      <c r="S657" s="7" t="s">
        <v>71</v>
      </c>
      <c r="T657" s="7" t="s">
        <v>104</v>
      </c>
      <c r="U657" s="7" t="s">
        <v>73</v>
      </c>
      <c r="V657" s="7" t="s">
        <v>73</v>
      </c>
      <c r="W657" s="7" t="s">
        <v>105</v>
      </c>
      <c r="X657" s="7" t="s">
        <v>75</v>
      </c>
      <c r="Y657" s="7" t="s">
        <v>122</v>
      </c>
      <c r="Z657" s="7" t="s">
        <v>707</v>
      </c>
      <c r="AA657" s="7" t="s">
        <v>78</v>
      </c>
      <c r="AB657" s="8"/>
      <c r="AC657" s="8"/>
      <c r="AD657" s="7"/>
      <c r="AE657" s="7" t="s">
        <v>78</v>
      </c>
      <c r="AF657" s="7" t="s">
        <v>78</v>
      </c>
      <c r="AG657" s="8"/>
      <c r="AH657" s="7" t="s">
        <v>708</v>
      </c>
      <c r="AI657" s="7" t="s">
        <v>78</v>
      </c>
      <c r="AJ657" s="7" t="b">
        <v>0</v>
      </c>
      <c r="AK657" s="7" t="s">
        <v>709</v>
      </c>
      <c r="AL657" s="7" t="b">
        <v>0</v>
      </c>
      <c r="AM657" s="7" t="b">
        <v>0</v>
      </c>
      <c r="AN657" s="7" t="b">
        <v>0</v>
      </c>
      <c r="AO657" s="7" t="b">
        <v>0</v>
      </c>
      <c r="AP657" s="7" t="b">
        <v>0</v>
      </c>
      <c r="AQ657" s="7" t="s">
        <v>84</v>
      </c>
      <c r="AR657" s="7" t="b">
        <v>0</v>
      </c>
      <c r="AS657" s="7" t="s">
        <v>710</v>
      </c>
      <c r="AT657" s="7" t="s">
        <v>78</v>
      </c>
      <c r="AU657" s="7" t="s">
        <v>78</v>
      </c>
      <c r="AV657" s="8">
        <v>44767</v>
      </c>
      <c r="AW657" s="7" t="s">
        <v>85</v>
      </c>
      <c r="AX657" s="7" t="s">
        <v>86</v>
      </c>
      <c r="AY657" s="7" t="s">
        <v>87</v>
      </c>
      <c r="AZ657" s="7" t="b">
        <v>0</v>
      </c>
      <c r="BA657" s="7">
        <v>2</v>
      </c>
      <c r="BB657" s="7">
        <v>2</v>
      </c>
      <c r="BC657" s="33">
        <v>1814</v>
      </c>
      <c r="BD657" s="7">
        <v>2</v>
      </c>
      <c r="BE657" s="33">
        <v>1814</v>
      </c>
      <c r="BF657" s="55">
        <v>2</v>
      </c>
      <c r="BG657" s="33">
        <v>1814</v>
      </c>
      <c r="BH657" s="33">
        <v>924.13</v>
      </c>
      <c r="BI657" s="33">
        <v>924.13</v>
      </c>
      <c r="BJ657" s="33">
        <v>1005.73</v>
      </c>
      <c r="BK657" s="30">
        <f t="shared" si="27"/>
        <v>0</v>
      </c>
      <c r="BL657" s="62">
        <f t="shared" si="28"/>
        <v>0</v>
      </c>
      <c r="BM657" s="33">
        <v>184.83</v>
      </c>
      <c r="BN657" s="9">
        <v>0</v>
      </c>
      <c r="BO657" s="7" t="s">
        <v>6597</v>
      </c>
      <c r="BP657" s="7" t="s">
        <v>6598</v>
      </c>
      <c r="BQ657" s="7" t="s">
        <v>4393</v>
      </c>
      <c r="BR657" s="7" t="s">
        <v>3889</v>
      </c>
      <c r="BS657" s="7" t="s">
        <v>6599</v>
      </c>
      <c r="BT657" s="7" t="s">
        <v>4110</v>
      </c>
      <c r="BU657" s="7" t="s">
        <v>6600</v>
      </c>
      <c r="BV657" s="7" t="s">
        <v>6601</v>
      </c>
      <c r="BW657" s="7" t="s">
        <v>6602</v>
      </c>
      <c r="BX657" s="7" t="s">
        <v>6603</v>
      </c>
      <c r="BY657" s="7">
        <v>0</v>
      </c>
      <c r="BZ657" s="7">
        <v>0</v>
      </c>
      <c r="CA657" s="7">
        <v>0</v>
      </c>
      <c r="CB657" s="7">
        <v>0</v>
      </c>
      <c r="CC657" s="7">
        <v>0</v>
      </c>
      <c r="CD657" s="9">
        <v>0</v>
      </c>
    </row>
    <row r="658" spans="1:82" hidden="1" x14ac:dyDescent="0.25">
      <c r="A658" s="73" t="s">
        <v>604</v>
      </c>
      <c r="B658" s="7" t="s">
        <v>61</v>
      </c>
      <c r="C658" s="7" t="s">
        <v>62</v>
      </c>
      <c r="D658" s="7" t="s">
        <v>605</v>
      </c>
      <c r="E658" s="7" t="s">
        <v>605</v>
      </c>
      <c r="F658" s="7" t="s">
        <v>64</v>
      </c>
      <c r="G658" s="7" t="s">
        <v>605</v>
      </c>
      <c r="H658" s="7" t="s">
        <v>456</v>
      </c>
      <c r="I658" s="7" t="s">
        <v>66</v>
      </c>
      <c r="J658" s="7"/>
      <c r="K658" s="7">
        <v>453.12</v>
      </c>
      <c r="L658" s="7" t="s">
        <v>67</v>
      </c>
      <c r="M658" s="7" t="s">
        <v>68</v>
      </c>
      <c r="N658" s="7" t="s">
        <v>69</v>
      </c>
      <c r="O658" s="8">
        <v>44027.551377314812</v>
      </c>
      <c r="P658" s="8">
        <v>45488.485590277778</v>
      </c>
      <c r="Q658" s="7" t="s">
        <v>70</v>
      </c>
      <c r="R658" s="8">
        <v>45488</v>
      </c>
      <c r="S658" s="7" t="s">
        <v>91</v>
      </c>
      <c r="T658" s="7" t="s">
        <v>104</v>
      </c>
      <c r="U658" s="7" t="s">
        <v>73</v>
      </c>
      <c r="V658" s="7" t="s">
        <v>73</v>
      </c>
      <c r="W658" s="7" t="s">
        <v>74</v>
      </c>
      <c r="X658" s="7" t="s">
        <v>75</v>
      </c>
      <c r="Y658" s="7" t="s">
        <v>122</v>
      </c>
      <c r="Z658" s="7" t="s">
        <v>606</v>
      </c>
      <c r="AA658" s="7" t="s">
        <v>78</v>
      </c>
      <c r="AB658" s="8"/>
      <c r="AC658" s="8"/>
      <c r="AD658" s="7"/>
      <c r="AE658" s="7" t="s">
        <v>78</v>
      </c>
      <c r="AF658" s="7" t="s">
        <v>78</v>
      </c>
      <c r="AG658" s="8"/>
      <c r="AH658" s="7" t="s">
        <v>607</v>
      </c>
      <c r="AI658" s="7" t="s">
        <v>78</v>
      </c>
      <c r="AJ658" s="7" t="b">
        <v>0</v>
      </c>
      <c r="AK658" s="7" t="s">
        <v>608</v>
      </c>
      <c r="AL658" s="7" t="b">
        <v>0</v>
      </c>
      <c r="AM658" s="7" t="b">
        <v>0</v>
      </c>
      <c r="AN658" s="7" t="b">
        <v>0</v>
      </c>
      <c r="AO658" s="7" t="b">
        <v>0</v>
      </c>
      <c r="AP658" s="7" t="b">
        <v>0</v>
      </c>
      <c r="AQ658" s="7" t="s">
        <v>96</v>
      </c>
      <c r="AR658" s="7" t="b">
        <v>0</v>
      </c>
      <c r="AS658" s="7" t="s">
        <v>599</v>
      </c>
      <c r="AT658" s="7" t="s">
        <v>78</v>
      </c>
      <c r="AU658" s="7" t="s">
        <v>78</v>
      </c>
      <c r="AV658" s="8">
        <v>44050</v>
      </c>
      <c r="AW658" s="7" t="s">
        <v>85</v>
      </c>
      <c r="AX658" s="7" t="s">
        <v>86</v>
      </c>
      <c r="AY658" s="7" t="s">
        <v>87</v>
      </c>
      <c r="AZ658" s="7" t="b">
        <v>0</v>
      </c>
      <c r="BA658" s="7">
        <v>2</v>
      </c>
      <c r="BB658" s="7">
        <v>2</v>
      </c>
      <c r="BC658" s="33">
        <v>1710.36</v>
      </c>
      <c r="BD658" s="7">
        <v>1</v>
      </c>
      <c r="BE658" s="33">
        <v>907</v>
      </c>
      <c r="BF658" s="55">
        <v>1</v>
      </c>
      <c r="BG658" s="33">
        <v>907</v>
      </c>
      <c r="BH658" s="33">
        <v>453.12</v>
      </c>
      <c r="BI658" s="33">
        <v>453.12</v>
      </c>
      <c r="BJ658" s="33">
        <v>495.07</v>
      </c>
      <c r="BK658" s="30">
        <f t="shared" si="27"/>
        <v>0</v>
      </c>
      <c r="BL658" s="63">
        <f t="shared" si="28"/>
        <v>0</v>
      </c>
      <c r="BM658" s="33">
        <v>45.31</v>
      </c>
      <c r="BN658" s="9">
        <v>0</v>
      </c>
      <c r="BO658" s="11" t="s">
        <v>6276</v>
      </c>
      <c r="BP658" s="11" t="s">
        <v>6277</v>
      </c>
      <c r="BQ658" s="11" t="s">
        <v>4101</v>
      </c>
      <c r="BR658" s="11" t="s">
        <v>504</v>
      </c>
      <c r="BS658" s="11" t="s">
        <v>4133</v>
      </c>
      <c r="BT658" s="11" t="s">
        <v>6278</v>
      </c>
      <c r="BU658" s="11" t="s">
        <v>78</v>
      </c>
      <c r="BV658" s="11" t="s">
        <v>6279</v>
      </c>
      <c r="BW658" s="11" t="s">
        <v>6280</v>
      </c>
      <c r="BX658" s="11" t="s">
        <v>4585</v>
      </c>
      <c r="BY658" s="11">
        <v>0</v>
      </c>
      <c r="BZ658" s="11">
        <v>0</v>
      </c>
      <c r="CA658" s="11">
        <v>0</v>
      </c>
      <c r="CB658" s="11">
        <v>0</v>
      </c>
      <c r="CC658" s="11">
        <v>0</v>
      </c>
      <c r="CD658" s="13">
        <v>0</v>
      </c>
    </row>
    <row r="659" spans="1:82" hidden="1" x14ac:dyDescent="0.25">
      <c r="A659" s="73" t="s">
        <v>3147</v>
      </c>
      <c r="B659" s="7" t="s">
        <v>1395</v>
      </c>
      <c r="C659" s="7" t="s">
        <v>1396</v>
      </c>
      <c r="D659" s="7" t="s">
        <v>605</v>
      </c>
      <c r="E659" s="7" t="s">
        <v>605</v>
      </c>
      <c r="F659" s="7" t="s">
        <v>64</v>
      </c>
      <c r="G659" s="7" t="s">
        <v>605</v>
      </c>
      <c r="H659" s="7" t="s">
        <v>2330</v>
      </c>
      <c r="I659" s="7" t="s">
        <v>1397</v>
      </c>
      <c r="J659" s="7" t="s">
        <v>2691</v>
      </c>
      <c r="K659" s="7">
        <v>162.18</v>
      </c>
      <c r="L659" s="7" t="s">
        <v>67</v>
      </c>
      <c r="M659" s="7" t="s">
        <v>68</v>
      </c>
      <c r="N659" s="7" t="s">
        <v>69</v>
      </c>
      <c r="O659" s="8">
        <v>44816.687743055554</v>
      </c>
      <c r="P659" s="8">
        <v>45547.5703587963</v>
      </c>
      <c r="Q659" s="7" t="s">
        <v>70</v>
      </c>
      <c r="R659" s="8">
        <v>45363</v>
      </c>
      <c r="S659" s="7" t="s">
        <v>71</v>
      </c>
      <c r="T659" s="7" t="s">
        <v>72</v>
      </c>
      <c r="U659" s="7" t="s">
        <v>73</v>
      </c>
      <c r="V659" s="7" t="s">
        <v>73</v>
      </c>
      <c r="W659" s="7" t="s">
        <v>287</v>
      </c>
      <c r="X659" s="7" t="s">
        <v>106</v>
      </c>
      <c r="Y659" s="7" t="s">
        <v>1450</v>
      </c>
      <c r="Z659" s="7" t="s">
        <v>2022</v>
      </c>
      <c r="AA659" s="7" t="s">
        <v>78</v>
      </c>
      <c r="AB659" s="8"/>
      <c r="AC659" s="8"/>
      <c r="AD659" s="7"/>
      <c r="AE659" s="7" t="s">
        <v>78</v>
      </c>
      <c r="AF659" s="7" t="s">
        <v>78</v>
      </c>
      <c r="AG659" s="8"/>
      <c r="AH659" s="7" t="s">
        <v>3148</v>
      </c>
      <c r="AI659" s="7" t="s">
        <v>78</v>
      </c>
      <c r="AJ659" s="7" t="b">
        <v>0</v>
      </c>
      <c r="AK659" s="7" t="s">
        <v>3149</v>
      </c>
      <c r="AL659" s="7" t="b">
        <v>0</v>
      </c>
      <c r="AM659" s="7" t="b">
        <v>0</v>
      </c>
      <c r="AN659" s="7" t="b">
        <v>0</v>
      </c>
      <c r="AO659" s="7" t="b">
        <v>0</v>
      </c>
      <c r="AP659" s="7" t="b">
        <v>0</v>
      </c>
      <c r="AQ659" s="7" t="s">
        <v>84</v>
      </c>
      <c r="AR659" s="7" t="b">
        <v>0</v>
      </c>
      <c r="AS659" s="7" t="s">
        <v>1700</v>
      </c>
      <c r="AT659" s="7" t="s">
        <v>78</v>
      </c>
      <c r="AU659" s="7" t="s">
        <v>78</v>
      </c>
      <c r="AV659" s="8">
        <v>44791</v>
      </c>
      <c r="AW659" s="7" t="s">
        <v>85</v>
      </c>
      <c r="AX659" s="7" t="s">
        <v>86</v>
      </c>
      <c r="AY659" s="7" t="s">
        <v>87</v>
      </c>
      <c r="AZ659" s="7" t="b">
        <v>0</v>
      </c>
      <c r="BA659" s="7">
        <v>0</v>
      </c>
      <c r="BB659" s="7">
        <v>0</v>
      </c>
      <c r="BC659" s="33"/>
      <c r="BD659" s="7">
        <v>0</v>
      </c>
      <c r="BE659" s="33"/>
      <c r="BF659" s="55">
        <v>0</v>
      </c>
      <c r="BG659" s="33">
        <v>0</v>
      </c>
      <c r="BH659" s="33">
        <v>162.18</v>
      </c>
      <c r="BI659" s="33">
        <v>156.16999999999999</v>
      </c>
      <c r="BJ659" s="33">
        <v>185.75</v>
      </c>
      <c r="BK659" s="30">
        <f t="shared" si="27"/>
        <v>6.0100000000000193</v>
      </c>
      <c r="BL659" s="62">
        <f t="shared" si="28"/>
        <v>3.7057590331730297E-2</v>
      </c>
      <c r="BM659" s="33">
        <v>50.32</v>
      </c>
      <c r="BN659" s="9">
        <v>0</v>
      </c>
      <c r="BO659" s="11" t="s">
        <v>6276</v>
      </c>
      <c r="BP659" s="11" t="s">
        <v>6277</v>
      </c>
      <c r="BQ659" s="11" t="s">
        <v>4101</v>
      </c>
      <c r="BR659" s="11" t="s">
        <v>504</v>
      </c>
      <c r="BS659" s="11" t="s">
        <v>4133</v>
      </c>
      <c r="BT659" s="11" t="s">
        <v>6278</v>
      </c>
      <c r="BU659" s="11" t="s">
        <v>78</v>
      </c>
      <c r="BV659" s="11" t="s">
        <v>6279</v>
      </c>
      <c r="BW659" s="11" t="s">
        <v>6280</v>
      </c>
      <c r="BX659" s="11" t="s">
        <v>4585</v>
      </c>
      <c r="BY659" s="11">
        <v>0</v>
      </c>
      <c r="BZ659" s="11">
        <v>0</v>
      </c>
      <c r="CA659" s="11">
        <v>0</v>
      </c>
      <c r="CB659" s="11">
        <v>0</v>
      </c>
      <c r="CC659" s="11">
        <v>0</v>
      </c>
      <c r="CD659" s="13">
        <v>0</v>
      </c>
    </row>
    <row r="660" spans="1:82" hidden="1" x14ac:dyDescent="0.25">
      <c r="A660" s="72" t="s">
        <v>3331</v>
      </c>
      <c r="B660" s="11" t="s">
        <v>2271</v>
      </c>
      <c r="C660" s="11" t="s">
        <v>2272</v>
      </c>
      <c r="D660" s="11" t="s">
        <v>761</v>
      </c>
      <c r="E660" s="11" t="s">
        <v>761</v>
      </c>
      <c r="F660" s="11" t="s">
        <v>64</v>
      </c>
      <c r="G660" s="11" t="s">
        <v>761</v>
      </c>
      <c r="H660" s="11" t="s">
        <v>2330</v>
      </c>
      <c r="I660" s="11" t="s">
        <v>2274</v>
      </c>
      <c r="J660" s="11" t="s">
        <v>3318</v>
      </c>
      <c r="K660" s="11">
        <v>108.26</v>
      </c>
      <c r="L660" s="11" t="s">
        <v>67</v>
      </c>
      <c r="M660" s="11" t="s">
        <v>68</v>
      </c>
      <c r="N660" s="11" t="s">
        <v>69</v>
      </c>
      <c r="O660" s="12">
        <v>42531.623530092591</v>
      </c>
      <c r="P660" s="12">
        <v>45453.623530092591</v>
      </c>
      <c r="Q660" s="11" t="s">
        <v>70</v>
      </c>
      <c r="R660" s="12">
        <v>45453</v>
      </c>
      <c r="S660" s="11" t="s">
        <v>71</v>
      </c>
      <c r="T660" s="11" t="s">
        <v>104</v>
      </c>
      <c r="U660" s="11" t="s">
        <v>73</v>
      </c>
      <c r="V660" s="11" t="s">
        <v>73</v>
      </c>
      <c r="W660" s="11" t="s">
        <v>74</v>
      </c>
      <c r="X660" s="11" t="s">
        <v>106</v>
      </c>
      <c r="Y660" s="11" t="s">
        <v>2276</v>
      </c>
      <c r="Z660" s="11" t="s">
        <v>3332</v>
      </c>
      <c r="AA660" s="11" t="s">
        <v>78</v>
      </c>
      <c r="AB660" s="12"/>
      <c r="AC660" s="12"/>
      <c r="AD660" s="11"/>
      <c r="AE660" s="11" t="s">
        <v>78</v>
      </c>
      <c r="AF660" s="11" t="s">
        <v>78</v>
      </c>
      <c r="AG660" s="12"/>
      <c r="AH660" s="11" t="s">
        <v>78</v>
      </c>
      <c r="AI660" s="11" t="s">
        <v>78</v>
      </c>
      <c r="AJ660" s="11" t="b">
        <v>0</v>
      </c>
      <c r="AK660" s="11" t="s">
        <v>3333</v>
      </c>
      <c r="AL660" s="11" t="b">
        <v>0</v>
      </c>
      <c r="AM660" s="11" t="b">
        <v>0</v>
      </c>
      <c r="AN660" s="11" t="b">
        <v>0</v>
      </c>
      <c r="AO660" s="11" t="b">
        <v>0</v>
      </c>
      <c r="AP660" s="11" t="b">
        <v>0</v>
      </c>
      <c r="AQ660" s="11" t="s">
        <v>84</v>
      </c>
      <c r="AR660" s="11" t="b">
        <v>0</v>
      </c>
      <c r="AS660" s="11" t="s">
        <v>1700</v>
      </c>
      <c r="AT660" s="11" t="s">
        <v>78</v>
      </c>
      <c r="AU660" s="11" t="s">
        <v>78</v>
      </c>
      <c r="AV660" s="12">
        <v>42527</v>
      </c>
      <c r="AW660" s="11" t="s">
        <v>85</v>
      </c>
      <c r="AX660" s="11" t="s">
        <v>86</v>
      </c>
      <c r="AY660" s="11" t="s">
        <v>87</v>
      </c>
      <c r="AZ660" s="11" t="b">
        <v>0</v>
      </c>
      <c r="BA660" s="11">
        <v>0</v>
      </c>
      <c r="BB660" s="11">
        <v>0</v>
      </c>
      <c r="BC660" s="28"/>
      <c r="BD660" s="11">
        <v>0</v>
      </c>
      <c r="BE660" s="28"/>
      <c r="BF660" s="54">
        <v>0</v>
      </c>
      <c r="BG660" s="28">
        <v>0</v>
      </c>
      <c r="BH660" s="28">
        <v>108.26</v>
      </c>
      <c r="BI660" s="28">
        <v>108.26</v>
      </c>
      <c r="BJ660" s="28">
        <v>117.08</v>
      </c>
      <c r="BK660" s="30">
        <f t="shared" si="27"/>
        <v>0</v>
      </c>
      <c r="BL660" s="62">
        <f t="shared" si="28"/>
        <v>0</v>
      </c>
      <c r="BM660" s="28">
        <v>21.65</v>
      </c>
      <c r="BN660" s="13">
        <v>0</v>
      </c>
      <c r="BO660" s="11" t="s">
        <v>5338</v>
      </c>
      <c r="BP660" s="11" t="s">
        <v>5339</v>
      </c>
      <c r="BQ660" s="11" t="s">
        <v>4101</v>
      </c>
      <c r="BR660" s="11" t="s">
        <v>504</v>
      </c>
      <c r="BS660" s="11" t="s">
        <v>4133</v>
      </c>
      <c r="BT660" s="11" t="s">
        <v>5340</v>
      </c>
      <c r="BU660" s="11" t="s">
        <v>78</v>
      </c>
      <c r="BV660" s="11" t="s">
        <v>5341</v>
      </c>
      <c r="BW660" s="11" t="s">
        <v>5342</v>
      </c>
      <c r="BX660" s="11" t="s">
        <v>4138</v>
      </c>
      <c r="BY660" s="11">
        <v>0</v>
      </c>
      <c r="BZ660" s="11">
        <v>0</v>
      </c>
      <c r="CA660" s="11">
        <v>0</v>
      </c>
      <c r="CB660" s="11">
        <v>0</v>
      </c>
      <c r="CC660" s="11">
        <v>0</v>
      </c>
      <c r="CD660" s="13">
        <v>0</v>
      </c>
    </row>
    <row r="661" spans="1:82" hidden="1" x14ac:dyDescent="0.25">
      <c r="A661" s="73" t="s">
        <v>2279</v>
      </c>
      <c r="B661" s="7" t="s">
        <v>1395</v>
      </c>
      <c r="C661" s="7" t="s">
        <v>1396</v>
      </c>
      <c r="D661" s="7" t="s">
        <v>761</v>
      </c>
      <c r="E661" s="7" t="s">
        <v>761</v>
      </c>
      <c r="F661" s="7" t="s">
        <v>64</v>
      </c>
      <c r="G661" s="7" t="s">
        <v>761</v>
      </c>
      <c r="H661" s="7" t="s">
        <v>296</v>
      </c>
      <c r="I661" s="7" t="s">
        <v>1397</v>
      </c>
      <c r="J661" s="7" t="s">
        <v>2205</v>
      </c>
      <c r="K661" s="7">
        <v>175.56</v>
      </c>
      <c r="L661" s="7" t="s">
        <v>67</v>
      </c>
      <c r="M661" s="7" t="s">
        <v>68</v>
      </c>
      <c r="N661" s="7" t="s">
        <v>69</v>
      </c>
      <c r="O661" s="8">
        <v>42551.625937500001</v>
      </c>
      <c r="P661" s="8">
        <v>45473.625937500001</v>
      </c>
      <c r="Q661" s="7" t="s">
        <v>70</v>
      </c>
      <c r="R661" s="8">
        <v>45473</v>
      </c>
      <c r="S661" s="7" t="s">
        <v>71</v>
      </c>
      <c r="T661" s="7" t="s">
        <v>104</v>
      </c>
      <c r="U661" s="7" t="s">
        <v>73</v>
      </c>
      <c r="V661" s="7" t="s">
        <v>73</v>
      </c>
      <c r="W661" s="7" t="s">
        <v>74</v>
      </c>
      <c r="X661" s="7" t="s">
        <v>106</v>
      </c>
      <c r="Y661" s="7" t="s">
        <v>1450</v>
      </c>
      <c r="Z661" s="7" t="s">
        <v>2022</v>
      </c>
      <c r="AA661" s="7" t="s">
        <v>2280</v>
      </c>
      <c r="AB661" s="8"/>
      <c r="AC661" s="8"/>
      <c r="AD661" s="7"/>
      <c r="AE661" s="7" t="s">
        <v>78</v>
      </c>
      <c r="AF661" s="7" t="s">
        <v>78</v>
      </c>
      <c r="AG661" s="8"/>
      <c r="AH661" s="7" t="s">
        <v>78</v>
      </c>
      <c r="AI661" s="7" t="s">
        <v>78</v>
      </c>
      <c r="AJ661" s="7" t="b">
        <v>0</v>
      </c>
      <c r="AK661" s="7" t="s">
        <v>2281</v>
      </c>
      <c r="AL661" s="7" t="b">
        <v>0</v>
      </c>
      <c r="AM661" s="7" t="b">
        <v>0</v>
      </c>
      <c r="AN661" s="7" t="b">
        <v>0</v>
      </c>
      <c r="AO661" s="7" t="b">
        <v>0</v>
      </c>
      <c r="AP661" s="7" t="b">
        <v>0</v>
      </c>
      <c r="AQ661" s="7" t="s">
        <v>84</v>
      </c>
      <c r="AR661" s="7" t="b">
        <v>0</v>
      </c>
      <c r="AS661" s="7" t="s">
        <v>78</v>
      </c>
      <c r="AT661" s="7" t="s">
        <v>78</v>
      </c>
      <c r="AU661" s="7" t="s">
        <v>78</v>
      </c>
      <c r="AV661" s="8">
        <v>42536</v>
      </c>
      <c r="AW661" s="7" t="s">
        <v>85</v>
      </c>
      <c r="AX661" s="7" t="s">
        <v>86</v>
      </c>
      <c r="AY661" s="7" t="s">
        <v>87</v>
      </c>
      <c r="AZ661" s="7" t="b">
        <v>0</v>
      </c>
      <c r="BA661" s="7">
        <v>4</v>
      </c>
      <c r="BB661" s="7">
        <v>4</v>
      </c>
      <c r="BC661" s="33">
        <v>357.22</v>
      </c>
      <c r="BD661" s="7">
        <v>0</v>
      </c>
      <c r="BE661" s="33"/>
      <c r="BF661" s="55">
        <v>0</v>
      </c>
      <c r="BG661" s="33">
        <v>0</v>
      </c>
      <c r="BH661" s="33">
        <v>175.56</v>
      </c>
      <c r="BI661" s="33">
        <v>175.56</v>
      </c>
      <c r="BJ661" s="33">
        <v>196.21</v>
      </c>
      <c r="BK661" s="30">
        <f t="shared" si="27"/>
        <v>0</v>
      </c>
      <c r="BL661" s="62">
        <f t="shared" si="28"/>
        <v>0</v>
      </c>
      <c r="BM661" s="33">
        <v>43.89</v>
      </c>
      <c r="BN661" s="9">
        <v>0</v>
      </c>
      <c r="BO661" s="11" t="s">
        <v>5338</v>
      </c>
      <c r="BP661" s="11" t="s">
        <v>5339</v>
      </c>
      <c r="BQ661" s="11" t="s">
        <v>4101</v>
      </c>
      <c r="BR661" s="11" t="s">
        <v>504</v>
      </c>
      <c r="BS661" s="11" t="s">
        <v>4133</v>
      </c>
      <c r="BT661" s="11" t="s">
        <v>5340</v>
      </c>
      <c r="BU661" s="11" t="s">
        <v>78</v>
      </c>
      <c r="BV661" s="11" t="s">
        <v>5341</v>
      </c>
      <c r="BW661" s="11" t="s">
        <v>5342</v>
      </c>
      <c r="BX661" s="11" t="s">
        <v>4138</v>
      </c>
      <c r="BY661" s="11">
        <v>0</v>
      </c>
      <c r="BZ661" s="11">
        <v>0</v>
      </c>
      <c r="CA661" s="11">
        <v>0</v>
      </c>
      <c r="CB661" s="11">
        <v>0</v>
      </c>
      <c r="CC661" s="11">
        <v>0</v>
      </c>
      <c r="CD661" s="13">
        <v>0</v>
      </c>
    </row>
    <row r="662" spans="1:82" hidden="1" x14ac:dyDescent="0.25">
      <c r="A662" s="72" t="s">
        <v>1623</v>
      </c>
      <c r="B662" s="11" t="s">
        <v>1395</v>
      </c>
      <c r="C662" s="11" t="s">
        <v>1396</v>
      </c>
      <c r="D662" s="11" t="s">
        <v>761</v>
      </c>
      <c r="E662" s="11" t="s">
        <v>761</v>
      </c>
      <c r="F662" s="11" t="s">
        <v>64</v>
      </c>
      <c r="G662" s="11" t="s">
        <v>761</v>
      </c>
      <c r="H662" s="11" t="s">
        <v>281</v>
      </c>
      <c r="I662" s="11" t="s">
        <v>1397</v>
      </c>
      <c r="J662" s="11" t="s">
        <v>1406</v>
      </c>
      <c r="K662" s="11">
        <v>234.22</v>
      </c>
      <c r="L662" s="11" t="s">
        <v>67</v>
      </c>
      <c r="M662" s="11" t="s">
        <v>68</v>
      </c>
      <c r="N662" s="11" t="s">
        <v>69</v>
      </c>
      <c r="O662" s="12">
        <v>42656.61377314815</v>
      </c>
      <c r="P662" s="12">
        <v>45578.61377314815</v>
      </c>
      <c r="Q662" s="11" t="s">
        <v>70</v>
      </c>
      <c r="R662" s="12">
        <v>45578</v>
      </c>
      <c r="S662" s="11" t="s">
        <v>71</v>
      </c>
      <c r="T662" s="11" t="s">
        <v>104</v>
      </c>
      <c r="U662" s="11" t="s">
        <v>73</v>
      </c>
      <c r="V662" s="11" t="s">
        <v>73</v>
      </c>
      <c r="W662" s="11" t="s">
        <v>74</v>
      </c>
      <c r="X662" s="11" t="s">
        <v>106</v>
      </c>
      <c r="Y662" s="11" t="s">
        <v>1624</v>
      </c>
      <c r="Z662" s="11" t="s">
        <v>1625</v>
      </c>
      <c r="AA662" s="11" t="s">
        <v>1626</v>
      </c>
      <c r="AB662" s="12"/>
      <c r="AC662" s="12"/>
      <c r="AD662" s="11"/>
      <c r="AE662" s="11" t="s">
        <v>78</v>
      </c>
      <c r="AF662" s="11" t="s">
        <v>78</v>
      </c>
      <c r="AG662" s="12"/>
      <c r="AH662" s="11" t="s">
        <v>78</v>
      </c>
      <c r="AI662" s="11" t="s">
        <v>78</v>
      </c>
      <c r="AJ662" s="11" t="b">
        <v>0</v>
      </c>
      <c r="AK662" s="11" t="s">
        <v>1627</v>
      </c>
      <c r="AL662" s="11" t="b">
        <v>0</v>
      </c>
      <c r="AM662" s="11" t="b">
        <v>0</v>
      </c>
      <c r="AN662" s="11" t="b">
        <v>0</v>
      </c>
      <c r="AO662" s="11" t="b">
        <v>0</v>
      </c>
      <c r="AP662" s="11" t="b">
        <v>0</v>
      </c>
      <c r="AQ662" s="11" t="s">
        <v>84</v>
      </c>
      <c r="AR662" s="11" t="b">
        <v>0</v>
      </c>
      <c r="AS662" s="11" t="s">
        <v>317</v>
      </c>
      <c r="AT662" s="11" t="s">
        <v>78</v>
      </c>
      <c r="AU662" s="11" t="s">
        <v>78</v>
      </c>
      <c r="AV662" s="12">
        <v>42629</v>
      </c>
      <c r="AW662" s="11" t="s">
        <v>85</v>
      </c>
      <c r="AX662" s="11" t="s">
        <v>86</v>
      </c>
      <c r="AY662" s="11" t="s">
        <v>87</v>
      </c>
      <c r="AZ662" s="11" t="b">
        <v>0</v>
      </c>
      <c r="BA662" s="11">
        <v>4</v>
      </c>
      <c r="BB662" s="11">
        <v>4</v>
      </c>
      <c r="BC662" s="28">
        <v>450.88</v>
      </c>
      <c r="BD662" s="11">
        <v>0</v>
      </c>
      <c r="BE662" s="28"/>
      <c r="BF662" s="54">
        <v>0</v>
      </c>
      <c r="BG662" s="28">
        <v>0</v>
      </c>
      <c r="BH662" s="28">
        <v>234.22</v>
      </c>
      <c r="BI662" s="28">
        <v>234.22</v>
      </c>
      <c r="BJ662" s="28">
        <v>269.01</v>
      </c>
      <c r="BK662" s="30">
        <f t="shared" si="27"/>
        <v>0</v>
      </c>
      <c r="BL662" s="62">
        <f t="shared" si="28"/>
        <v>0</v>
      </c>
      <c r="BM662" s="28">
        <v>64.42</v>
      </c>
      <c r="BN662" s="13">
        <v>0</v>
      </c>
      <c r="BO662" s="7" t="s">
        <v>5338</v>
      </c>
      <c r="BP662" s="7" t="s">
        <v>5339</v>
      </c>
      <c r="BQ662" s="7" t="s">
        <v>4101</v>
      </c>
      <c r="BR662" s="7" t="s">
        <v>504</v>
      </c>
      <c r="BS662" s="7" t="s">
        <v>4133</v>
      </c>
      <c r="BT662" s="7" t="s">
        <v>5340</v>
      </c>
      <c r="BU662" s="7" t="s">
        <v>78</v>
      </c>
      <c r="BV662" s="7" t="s">
        <v>5341</v>
      </c>
      <c r="BW662" s="7" t="s">
        <v>5342</v>
      </c>
      <c r="BX662" s="7" t="s">
        <v>4138</v>
      </c>
      <c r="BY662" s="7">
        <v>0</v>
      </c>
      <c r="BZ662" s="7">
        <v>0</v>
      </c>
      <c r="CA662" s="7">
        <v>0</v>
      </c>
      <c r="CB662" s="7">
        <v>0</v>
      </c>
      <c r="CC662" s="7">
        <v>0</v>
      </c>
      <c r="CD662" s="9">
        <v>0</v>
      </c>
    </row>
    <row r="663" spans="1:82" hidden="1" x14ac:dyDescent="0.25">
      <c r="A663" s="73" t="s">
        <v>760</v>
      </c>
      <c r="B663" s="7" t="s">
        <v>61</v>
      </c>
      <c r="C663" s="7" t="s">
        <v>62</v>
      </c>
      <c r="D663" s="7" t="s">
        <v>761</v>
      </c>
      <c r="E663" s="7" t="s">
        <v>761</v>
      </c>
      <c r="F663" s="7" t="s">
        <v>64</v>
      </c>
      <c r="G663" s="7" t="s">
        <v>761</v>
      </c>
      <c r="H663" s="7" t="s">
        <v>281</v>
      </c>
      <c r="I663" s="7" t="s">
        <v>66</v>
      </c>
      <c r="J663" s="7" t="s">
        <v>282</v>
      </c>
      <c r="K663" s="7">
        <v>243.5</v>
      </c>
      <c r="L663" s="7" t="s">
        <v>67</v>
      </c>
      <c r="M663" s="7" t="s">
        <v>68</v>
      </c>
      <c r="N663" s="7" t="s">
        <v>69</v>
      </c>
      <c r="O663" s="8">
        <v>44864.358194444445</v>
      </c>
      <c r="P663" s="8">
        <v>45595.313437500001</v>
      </c>
      <c r="Q663" s="7" t="s">
        <v>70</v>
      </c>
      <c r="R663" s="8">
        <v>45595</v>
      </c>
      <c r="S663" s="7" t="s">
        <v>71</v>
      </c>
      <c r="T663" s="7" t="s">
        <v>104</v>
      </c>
      <c r="U663" s="7" t="s">
        <v>73</v>
      </c>
      <c r="V663" s="7" t="s">
        <v>73</v>
      </c>
      <c r="W663" s="7" t="s">
        <v>74</v>
      </c>
      <c r="X663" s="7" t="s">
        <v>75</v>
      </c>
      <c r="Y663" s="7" t="s">
        <v>122</v>
      </c>
      <c r="Z663" s="7" t="s">
        <v>762</v>
      </c>
      <c r="AA663" s="7" t="s">
        <v>78</v>
      </c>
      <c r="AB663" s="8"/>
      <c r="AC663" s="8"/>
      <c r="AD663" s="7"/>
      <c r="AE663" s="7" t="s">
        <v>78</v>
      </c>
      <c r="AF663" s="7" t="s">
        <v>78</v>
      </c>
      <c r="AG663" s="8"/>
      <c r="AH663" s="7" t="s">
        <v>763</v>
      </c>
      <c r="AI663" s="7" t="s">
        <v>78</v>
      </c>
      <c r="AJ663" s="7" t="b">
        <v>0</v>
      </c>
      <c r="AK663" s="7" t="s">
        <v>764</v>
      </c>
      <c r="AL663" s="7" t="b">
        <v>0</v>
      </c>
      <c r="AM663" s="7" t="b">
        <v>0</v>
      </c>
      <c r="AN663" s="7" t="b">
        <v>0</v>
      </c>
      <c r="AO663" s="7" t="b">
        <v>0</v>
      </c>
      <c r="AP663" s="7" t="b">
        <v>0</v>
      </c>
      <c r="AQ663" s="7" t="s">
        <v>84</v>
      </c>
      <c r="AR663" s="7" t="b">
        <v>0</v>
      </c>
      <c r="AS663" s="7" t="s">
        <v>710</v>
      </c>
      <c r="AT663" s="7" t="s">
        <v>78</v>
      </c>
      <c r="AU663" s="7" t="s">
        <v>78</v>
      </c>
      <c r="AV663" s="8">
        <v>44872</v>
      </c>
      <c r="AW663" s="7" t="s">
        <v>85</v>
      </c>
      <c r="AX663" s="7" t="s">
        <v>86</v>
      </c>
      <c r="AY663" s="7" t="s">
        <v>87</v>
      </c>
      <c r="AZ663" s="7" t="b">
        <v>0</v>
      </c>
      <c r="BA663" s="7">
        <v>0</v>
      </c>
      <c r="BB663" s="7">
        <v>0</v>
      </c>
      <c r="BC663" s="33"/>
      <c r="BD663" s="7">
        <v>0</v>
      </c>
      <c r="BE663" s="33"/>
      <c r="BF663" s="55">
        <v>0</v>
      </c>
      <c r="BG663" s="33">
        <v>0</v>
      </c>
      <c r="BH663" s="33">
        <v>243.5</v>
      </c>
      <c r="BI663" s="33">
        <v>243.5</v>
      </c>
      <c r="BJ663" s="33">
        <v>267.66000000000003</v>
      </c>
      <c r="BK663" s="30">
        <f t="shared" si="27"/>
        <v>0</v>
      </c>
      <c r="BL663" s="62">
        <f t="shared" si="28"/>
        <v>0</v>
      </c>
      <c r="BM663" s="33">
        <v>58.44</v>
      </c>
      <c r="BN663" s="9">
        <v>0</v>
      </c>
      <c r="BO663" s="7" t="s">
        <v>5338</v>
      </c>
      <c r="BP663" s="7" t="s">
        <v>5339</v>
      </c>
      <c r="BQ663" s="7" t="s">
        <v>4101</v>
      </c>
      <c r="BR663" s="7" t="s">
        <v>504</v>
      </c>
      <c r="BS663" s="7" t="s">
        <v>4133</v>
      </c>
      <c r="BT663" s="7" t="s">
        <v>5340</v>
      </c>
      <c r="BU663" s="7" t="s">
        <v>78</v>
      </c>
      <c r="BV663" s="7" t="s">
        <v>5341</v>
      </c>
      <c r="BW663" s="7" t="s">
        <v>5342</v>
      </c>
      <c r="BX663" s="7" t="s">
        <v>4138</v>
      </c>
      <c r="BY663" s="7">
        <v>0</v>
      </c>
      <c r="BZ663" s="7">
        <v>0</v>
      </c>
      <c r="CA663" s="7">
        <v>0</v>
      </c>
      <c r="CB663" s="7">
        <v>0</v>
      </c>
      <c r="CC663" s="7">
        <v>0</v>
      </c>
      <c r="CD663" s="9">
        <v>0</v>
      </c>
    </row>
    <row r="664" spans="1:82" hidden="1" x14ac:dyDescent="0.25">
      <c r="A664" s="72" t="s">
        <v>3083</v>
      </c>
      <c r="B664" s="11" t="s">
        <v>1395</v>
      </c>
      <c r="C664" s="11" t="s">
        <v>1396</v>
      </c>
      <c r="D664" s="11" t="s">
        <v>3084</v>
      </c>
      <c r="E664" s="11" t="s">
        <v>3084</v>
      </c>
      <c r="F664" s="11" t="s">
        <v>64</v>
      </c>
      <c r="G664" s="11"/>
      <c r="H664" s="11" t="s">
        <v>2330</v>
      </c>
      <c r="I664" s="11" t="s">
        <v>1397</v>
      </c>
      <c r="J664" s="11" t="s">
        <v>2691</v>
      </c>
      <c r="K664" s="11">
        <v>217.9</v>
      </c>
      <c r="L664" s="11" t="s">
        <v>67</v>
      </c>
      <c r="M664" s="11" t="s">
        <v>68</v>
      </c>
      <c r="N664" s="11" t="s">
        <v>69</v>
      </c>
      <c r="O664" s="12">
        <v>44081.61346064815</v>
      </c>
      <c r="P664" s="12">
        <v>45542.61346064815</v>
      </c>
      <c r="Q664" s="11" t="s">
        <v>70</v>
      </c>
      <c r="R664" s="12">
        <v>45542</v>
      </c>
      <c r="S664" s="11" t="s">
        <v>71</v>
      </c>
      <c r="T664" s="11" t="s">
        <v>104</v>
      </c>
      <c r="U664" s="11" t="s">
        <v>73</v>
      </c>
      <c r="V664" s="11" t="s">
        <v>73</v>
      </c>
      <c r="W664" s="11" t="s">
        <v>105</v>
      </c>
      <c r="X664" s="11" t="s">
        <v>106</v>
      </c>
      <c r="Y664" s="11" t="s">
        <v>1421</v>
      </c>
      <c r="Z664" s="11" t="s">
        <v>1839</v>
      </c>
      <c r="AA664" s="11" t="s">
        <v>3085</v>
      </c>
      <c r="AB664" s="12"/>
      <c r="AC664" s="12"/>
      <c r="AD664" s="11"/>
      <c r="AE664" s="11" t="s">
        <v>78</v>
      </c>
      <c r="AF664" s="11" t="s">
        <v>78</v>
      </c>
      <c r="AG664" s="12"/>
      <c r="AH664" s="11" t="s">
        <v>78</v>
      </c>
      <c r="AI664" s="11" t="s">
        <v>78</v>
      </c>
      <c r="AJ664" s="11" t="b">
        <v>0</v>
      </c>
      <c r="AK664" s="11" t="s">
        <v>3086</v>
      </c>
      <c r="AL664" s="11" t="b">
        <v>0</v>
      </c>
      <c r="AM664" s="11" t="b">
        <v>0</v>
      </c>
      <c r="AN664" s="11" t="b">
        <v>0</v>
      </c>
      <c r="AO664" s="11" t="b">
        <v>0</v>
      </c>
      <c r="AP664" s="11" t="b">
        <v>0</v>
      </c>
      <c r="AQ664" s="11" t="s">
        <v>84</v>
      </c>
      <c r="AR664" s="11" t="b">
        <v>0</v>
      </c>
      <c r="AS664" s="11" t="s">
        <v>1700</v>
      </c>
      <c r="AT664" s="11" t="s">
        <v>78</v>
      </c>
      <c r="AU664" s="11" t="s">
        <v>78</v>
      </c>
      <c r="AV664" s="12">
        <v>44089</v>
      </c>
      <c r="AW664" s="11" t="s">
        <v>85</v>
      </c>
      <c r="AX664" s="11" t="s">
        <v>86</v>
      </c>
      <c r="AY664" s="11" t="s">
        <v>87</v>
      </c>
      <c r="AZ664" s="11" t="b">
        <v>0</v>
      </c>
      <c r="BA664" s="11">
        <v>3</v>
      </c>
      <c r="BB664" s="11">
        <v>2</v>
      </c>
      <c r="BC664" s="28">
        <v>1595.7</v>
      </c>
      <c r="BD664" s="11">
        <v>0</v>
      </c>
      <c r="BE664" s="28"/>
      <c r="BF664" s="54">
        <v>0</v>
      </c>
      <c r="BG664" s="28">
        <v>0</v>
      </c>
      <c r="BH664" s="28">
        <v>217.9</v>
      </c>
      <c r="BI664" s="28">
        <v>217.9</v>
      </c>
      <c r="BJ664" s="28">
        <v>250.36</v>
      </c>
      <c r="BK664" s="30">
        <f t="shared" si="27"/>
        <v>0</v>
      </c>
      <c r="BL664" s="62">
        <f t="shared" si="28"/>
        <v>0</v>
      </c>
      <c r="BM664" s="28">
        <v>54.48</v>
      </c>
      <c r="BN664" s="13">
        <v>0</v>
      </c>
      <c r="BO664" s="11" t="s">
        <v>6294</v>
      </c>
      <c r="BP664" s="11" t="s">
        <v>6295</v>
      </c>
      <c r="BQ664" s="11" t="s">
        <v>4101</v>
      </c>
      <c r="BR664" s="11" t="s">
        <v>4215</v>
      </c>
      <c r="BS664" s="11" t="s">
        <v>4216</v>
      </c>
      <c r="BT664" s="11" t="s">
        <v>6296</v>
      </c>
      <c r="BU664" s="11" t="s">
        <v>6297</v>
      </c>
      <c r="BV664" s="11" t="s">
        <v>6298</v>
      </c>
      <c r="BW664" s="11" t="s">
        <v>6299</v>
      </c>
      <c r="BX664" s="11" t="s">
        <v>4138</v>
      </c>
      <c r="BY664" s="11">
        <v>0</v>
      </c>
      <c r="BZ664" s="11">
        <v>0</v>
      </c>
      <c r="CA664" s="11">
        <v>0</v>
      </c>
      <c r="CB664" s="11">
        <v>0</v>
      </c>
      <c r="CC664" s="11">
        <v>1</v>
      </c>
      <c r="CD664" s="13">
        <v>0</v>
      </c>
    </row>
    <row r="665" spans="1:82" hidden="1" x14ac:dyDescent="0.25">
      <c r="A665" s="72" t="s">
        <v>3449</v>
      </c>
      <c r="B665" s="11" t="s">
        <v>259</v>
      </c>
      <c r="C665" s="11" t="s">
        <v>260</v>
      </c>
      <c r="D665" s="11" t="s">
        <v>2241</v>
      </c>
      <c r="E665" s="11" t="s">
        <v>2241</v>
      </c>
      <c r="F665" s="11" t="s">
        <v>168</v>
      </c>
      <c r="G665" s="11" t="s">
        <v>2241</v>
      </c>
      <c r="H665" s="11" t="s">
        <v>2330</v>
      </c>
      <c r="I665" s="11" t="s">
        <v>262</v>
      </c>
      <c r="J665" s="11" t="s">
        <v>3204</v>
      </c>
      <c r="K665" s="11">
        <v>1190.42</v>
      </c>
      <c r="L665" s="11" t="s">
        <v>67</v>
      </c>
      <c r="M665" s="11" t="s">
        <v>68</v>
      </c>
      <c r="N665" s="11" t="s">
        <v>160</v>
      </c>
      <c r="O665" s="12">
        <v>41448.533379629633</v>
      </c>
      <c r="P665" s="12">
        <v>45466.533379629633</v>
      </c>
      <c r="Q665" s="11" t="s">
        <v>70</v>
      </c>
      <c r="R665" s="12">
        <v>45283</v>
      </c>
      <c r="S665" s="11" t="s">
        <v>71</v>
      </c>
      <c r="T665" s="11" t="s">
        <v>72</v>
      </c>
      <c r="U665" s="11" t="s">
        <v>73</v>
      </c>
      <c r="V665" s="11" t="s">
        <v>73</v>
      </c>
      <c r="W665" s="11" t="s">
        <v>74</v>
      </c>
      <c r="X665" s="11" t="s">
        <v>264</v>
      </c>
      <c r="Y665" s="11" t="s">
        <v>3205</v>
      </c>
      <c r="Z665" s="11" t="s">
        <v>3206</v>
      </c>
      <c r="AA665" s="11" t="s">
        <v>78</v>
      </c>
      <c r="AB665" s="12"/>
      <c r="AC665" s="12"/>
      <c r="AD665" s="11"/>
      <c r="AE665" s="11" t="s">
        <v>78</v>
      </c>
      <c r="AF665" s="11" t="s">
        <v>78</v>
      </c>
      <c r="AG665" s="12"/>
      <c r="AH665" s="11" t="s">
        <v>3207</v>
      </c>
      <c r="AI665" s="11" t="s">
        <v>78</v>
      </c>
      <c r="AJ665" s="11" t="b">
        <v>0</v>
      </c>
      <c r="AK665" s="11" t="s">
        <v>3208</v>
      </c>
      <c r="AL665" s="11" t="b">
        <v>1</v>
      </c>
      <c r="AM665" s="11" t="b">
        <v>0</v>
      </c>
      <c r="AN665" s="11" t="b">
        <v>0</v>
      </c>
      <c r="AO665" s="11" t="b">
        <v>0</v>
      </c>
      <c r="AP665" s="11" t="b">
        <v>0</v>
      </c>
      <c r="AQ665" s="11" t="s">
        <v>84</v>
      </c>
      <c r="AR665" s="11" t="b">
        <v>0</v>
      </c>
      <c r="AS665" s="11" t="s">
        <v>2695</v>
      </c>
      <c r="AT665" s="11" t="s">
        <v>78</v>
      </c>
      <c r="AU665" s="11" t="s">
        <v>78</v>
      </c>
      <c r="AV665" s="12">
        <v>41473</v>
      </c>
      <c r="AW665" s="11" t="s">
        <v>85</v>
      </c>
      <c r="AX665" s="11" t="s">
        <v>86</v>
      </c>
      <c r="AY665" s="11" t="s">
        <v>87</v>
      </c>
      <c r="AZ665" s="11" t="b">
        <v>0</v>
      </c>
      <c r="BA665" s="11">
        <v>0</v>
      </c>
      <c r="BB665" s="11">
        <v>0</v>
      </c>
      <c r="BC665" s="28"/>
      <c r="BD665" s="11">
        <v>0</v>
      </c>
      <c r="BE665" s="28"/>
      <c r="BF665" s="54">
        <v>0</v>
      </c>
      <c r="BG665" s="28">
        <v>0</v>
      </c>
      <c r="BH665" s="28">
        <v>1190.42</v>
      </c>
      <c r="BI665" s="28">
        <v>1136.31</v>
      </c>
      <c r="BJ665" s="28">
        <v>1349.81</v>
      </c>
      <c r="BK665" s="30">
        <f t="shared" si="27"/>
        <v>54.110000000000127</v>
      </c>
      <c r="BL665" s="62">
        <f t="shared" si="28"/>
        <v>4.545454545454556E-2</v>
      </c>
      <c r="BM665" s="28">
        <v>249.99</v>
      </c>
      <c r="BN665" s="13">
        <v>0</v>
      </c>
      <c r="BO665" s="11" t="s">
        <v>4609</v>
      </c>
      <c r="BP665" s="11" t="s">
        <v>4610</v>
      </c>
      <c r="BQ665" s="11" t="s">
        <v>4101</v>
      </c>
      <c r="BR665" s="11" t="s">
        <v>504</v>
      </c>
      <c r="BS665" s="11" t="s">
        <v>4126</v>
      </c>
      <c r="BT665" s="11" t="s">
        <v>4611</v>
      </c>
      <c r="BU665" s="11" t="s">
        <v>4612</v>
      </c>
      <c r="BV665" s="11" t="s">
        <v>4613</v>
      </c>
      <c r="BW665" s="11" t="s">
        <v>4614</v>
      </c>
      <c r="BX665" s="11" t="s">
        <v>4138</v>
      </c>
      <c r="BY665" s="11">
        <v>0</v>
      </c>
      <c r="BZ665" s="11">
        <v>0</v>
      </c>
      <c r="CA665" s="11">
        <v>0</v>
      </c>
      <c r="CB665" s="11">
        <v>0</v>
      </c>
      <c r="CC665" s="11">
        <v>0</v>
      </c>
      <c r="CD665" s="13">
        <v>0</v>
      </c>
    </row>
    <row r="666" spans="1:82" hidden="1" x14ac:dyDescent="0.25">
      <c r="A666" s="73" t="s">
        <v>2238</v>
      </c>
      <c r="B666" s="7" t="s">
        <v>2239</v>
      </c>
      <c r="C666" s="7" t="s">
        <v>2240</v>
      </c>
      <c r="D666" s="7" t="s">
        <v>2241</v>
      </c>
      <c r="E666" s="7" t="s">
        <v>2241</v>
      </c>
      <c r="F666" s="7" t="s">
        <v>168</v>
      </c>
      <c r="G666" s="7" t="s">
        <v>2241</v>
      </c>
      <c r="H666" s="7" t="s">
        <v>281</v>
      </c>
      <c r="I666" s="7" t="s">
        <v>272</v>
      </c>
      <c r="J666" s="7"/>
      <c r="K666" s="7">
        <v>165.9</v>
      </c>
      <c r="L666" s="7" t="s">
        <v>67</v>
      </c>
      <c r="M666" s="7" t="s">
        <v>68</v>
      </c>
      <c r="N666" s="7" t="s">
        <v>160</v>
      </c>
      <c r="O666" s="8">
        <v>41486.694016203706</v>
      </c>
      <c r="P666" s="8">
        <v>45504.694016203706</v>
      </c>
      <c r="Q666" s="7" t="s">
        <v>70</v>
      </c>
      <c r="R666" s="8">
        <v>45504</v>
      </c>
      <c r="S666" s="7" t="s">
        <v>71</v>
      </c>
      <c r="T666" s="7" t="s">
        <v>104</v>
      </c>
      <c r="U666" s="7" t="s">
        <v>73</v>
      </c>
      <c r="V666" s="7" t="s">
        <v>73</v>
      </c>
      <c r="W666" s="7" t="s">
        <v>74</v>
      </c>
      <c r="X666" s="7" t="s">
        <v>274</v>
      </c>
      <c r="Y666" s="7" t="s">
        <v>2242</v>
      </c>
      <c r="Z666" s="7" t="s">
        <v>2243</v>
      </c>
      <c r="AA666" s="7" t="s">
        <v>78</v>
      </c>
      <c r="AB666" s="7"/>
      <c r="AC666" s="8"/>
      <c r="AD666" s="7" t="s">
        <v>2244</v>
      </c>
      <c r="AE666" s="7" t="s">
        <v>1680</v>
      </c>
      <c r="AF666" s="7" t="s">
        <v>2245</v>
      </c>
      <c r="AG666" s="8">
        <v>44295</v>
      </c>
      <c r="AH666" s="7" t="s">
        <v>2246</v>
      </c>
      <c r="AI666" s="7" t="s">
        <v>78</v>
      </c>
      <c r="AJ666" s="7" t="b">
        <v>0</v>
      </c>
      <c r="AK666" s="7" t="s">
        <v>2247</v>
      </c>
      <c r="AL666" s="7" t="b">
        <v>0</v>
      </c>
      <c r="AM666" s="7" t="b">
        <v>0</v>
      </c>
      <c r="AN666" s="7" t="b">
        <v>0</v>
      </c>
      <c r="AO666" s="7" t="b">
        <v>0</v>
      </c>
      <c r="AP666" s="7" t="b">
        <v>0</v>
      </c>
      <c r="AQ666" s="7" t="s">
        <v>84</v>
      </c>
      <c r="AR666" s="7" t="b">
        <v>0</v>
      </c>
      <c r="AS666" s="7" t="s">
        <v>1210</v>
      </c>
      <c r="AT666" s="7" t="s">
        <v>78</v>
      </c>
      <c r="AU666" s="7" t="s">
        <v>78</v>
      </c>
      <c r="AV666" s="8">
        <v>41515</v>
      </c>
      <c r="AW666" s="7" t="s">
        <v>85</v>
      </c>
      <c r="AX666" s="7" t="s">
        <v>86</v>
      </c>
      <c r="AY666" s="7" t="s">
        <v>87</v>
      </c>
      <c r="AZ666" s="7" t="b">
        <v>0</v>
      </c>
      <c r="BA666" s="7">
        <v>0</v>
      </c>
      <c r="BB666" s="7">
        <v>0</v>
      </c>
      <c r="BC666" s="33"/>
      <c r="BD666" s="7">
        <v>0</v>
      </c>
      <c r="BE666" s="33"/>
      <c r="BF666" s="55">
        <v>0</v>
      </c>
      <c r="BG666" s="33">
        <v>0</v>
      </c>
      <c r="BH666" s="33">
        <v>165.9</v>
      </c>
      <c r="BI666" s="33">
        <v>165.9</v>
      </c>
      <c r="BJ666" s="33">
        <v>166.15</v>
      </c>
      <c r="BK666" s="30">
        <f t="shared" si="27"/>
        <v>0</v>
      </c>
      <c r="BL666" s="62">
        <f t="shared" si="28"/>
        <v>0</v>
      </c>
      <c r="BM666" s="33">
        <v>19.91</v>
      </c>
      <c r="BN666" s="9">
        <v>0</v>
      </c>
      <c r="BO666" s="11" t="s">
        <v>4609</v>
      </c>
      <c r="BP666" s="11" t="s">
        <v>4610</v>
      </c>
      <c r="BQ666" s="11" t="s">
        <v>4101</v>
      </c>
      <c r="BR666" s="11" t="s">
        <v>504</v>
      </c>
      <c r="BS666" s="11" t="s">
        <v>4126</v>
      </c>
      <c r="BT666" s="11" t="s">
        <v>4611</v>
      </c>
      <c r="BU666" s="11" t="s">
        <v>4612</v>
      </c>
      <c r="BV666" s="11" t="s">
        <v>4613</v>
      </c>
      <c r="BW666" s="11" t="s">
        <v>4614</v>
      </c>
      <c r="BX666" s="11" t="s">
        <v>4138</v>
      </c>
      <c r="BY666" s="11">
        <v>0</v>
      </c>
      <c r="BZ666" s="11">
        <v>0</v>
      </c>
      <c r="CA666" s="11">
        <v>0</v>
      </c>
      <c r="CB666" s="11">
        <v>0</v>
      </c>
      <c r="CC666" s="11">
        <v>0</v>
      </c>
      <c r="CD666" s="13">
        <v>0</v>
      </c>
    </row>
    <row r="667" spans="1:82" hidden="1" x14ac:dyDescent="0.25">
      <c r="A667" s="73" t="s">
        <v>2611</v>
      </c>
      <c r="B667" s="7" t="s">
        <v>1395</v>
      </c>
      <c r="C667" s="7" t="s">
        <v>1396</v>
      </c>
      <c r="D667" s="7" t="s">
        <v>2612</v>
      </c>
      <c r="E667" s="7" t="s">
        <v>2613</v>
      </c>
      <c r="F667" s="7" t="s">
        <v>64</v>
      </c>
      <c r="G667" s="7" t="s">
        <v>2613</v>
      </c>
      <c r="H667" s="7" t="s">
        <v>2330</v>
      </c>
      <c r="I667" s="7" t="s">
        <v>1397</v>
      </c>
      <c r="J667" s="7"/>
      <c r="K667" s="7">
        <v>88.76</v>
      </c>
      <c r="L667" s="7" t="s">
        <v>67</v>
      </c>
      <c r="M667" s="7" t="s">
        <v>68</v>
      </c>
      <c r="N667" s="7" t="s">
        <v>69</v>
      </c>
      <c r="O667" s="8">
        <v>37986</v>
      </c>
      <c r="P667" s="8">
        <v>45261</v>
      </c>
      <c r="Q667" s="11" t="s">
        <v>70</v>
      </c>
      <c r="R667" s="8">
        <v>45261</v>
      </c>
      <c r="S667" s="7" t="s">
        <v>71</v>
      </c>
      <c r="T667" s="7" t="s">
        <v>104</v>
      </c>
      <c r="U667" s="7" t="s">
        <v>73</v>
      </c>
      <c r="V667" s="7" t="s">
        <v>73</v>
      </c>
      <c r="W667" s="7" t="s">
        <v>74</v>
      </c>
      <c r="X667" s="7" t="s">
        <v>106</v>
      </c>
      <c r="Y667" s="7" t="s">
        <v>2614</v>
      </c>
      <c r="Z667" s="7" t="s">
        <v>2615</v>
      </c>
      <c r="AA667" s="7" t="s">
        <v>78</v>
      </c>
      <c r="AB667" s="8"/>
      <c r="AC667" s="8"/>
      <c r="AD667" s="7"/>
      <c r="AE667" s="7" t="s">
        <v>78</v>
      </c>
      <c r="AF667" s="7" t="s">
        <v>78</v>
      </c>
      <c r="AG667" s="8"/>
      <c r="AH667" s="7" t="s">
        <v>78</v>
      </c>
      <c r="AI667" s="7" t="s">
        <v>78</v>
      </c>
      <c r="AJ667" s="7" t="b">
        <v>1</v>
      </c>
      <c r="AK667" s="7" t="s">
        <v>2616</v>
      </c>
      <c r="AL667" s="7" t="b">
        <v>0</v>
      </c>
      <c r="AM667" s="7" t="b">
        <v>0</v>
      </c>
      <c r="AN667" s="7" t="b">
        <v>0</v>
      </c>
      <c r="AO667" s="7" t="b">
        <v>0</v>
      </c>
      <c r="AP667" s="7" t="b">
        <v>0</v>
      </c>
      <c r="AQ667" s="7" t="s">
        <v>84</v>
      </c>
      <c r="AR667" s="7" t="b">
        <v>0</v>
      </c>
      <c r="AS667" s="7" t="s">
        <v>1700</v>
      </c>
      <c r="AT667" s="7" t="s">
        <v>78</v>
      </c>
      <c r="AU667" s="7" t="s">
        <v>78</v>
      </c>
      <c r="AV667" s="8">
        <v>37986</v>
      </c>
      <c r="AW667" s="7" t="s">
        <v>85</v>
      </c>
      <c r="AX667" s="7" t="s">
        <v>86</v>
      </c>
      <c r="AY667" s="7" t="s">
        <v>87</v>
      </c>
      <c r="AZ667" s="7" t="b">
        <v>0</v>
      </c>
      <c r="BA667" s="7">
        <v>0</v>
      </c>
      <c r="BB667" s="7">
        <v>0</v>
      </c>
      <c r="BC667" s="33"/>
      <c r="BD667" s="7">
        <v>0</v>
      </c>
      <c r="BE667" s="33"/>
      <c r="BF667" s="55">
        <v>0</v>
      </c>
      <c r="BG667" s="33">
        <v>0</v>
      </c>
      <c r="BH667" s="33">
        <v>88.76</v>
      </c>
      <c r="BI667" s="33">
        <v>88.76</v>
      </c>
      <c r="BJ667" s="33">
        <v>102.26</v>
      </c>
      <c r="BK667" s="30">
        <f t="shared" si="27"/>
        <v>0</v>
      </c>
      <c r="BL667" s="62">
        <f t="shared" si="28"/>
        <v>0</v>
      </c>
      <c r="BM667" s="33">
        <v>22.2</v>
      </c>
      <c r="BN667" s="9">
        <v>0</v>
      </c>
      <c r="BO667" s="11" t="s">
        <v>4213</v>
      </c>
      <c r="BP667" s="11" t="s">
        <v>4214</v>
      </c>
      <c r="BQ667" s="11" t="s">
        <v>4101</v>
      </c>
      <c r="BR667" s="11" t="s">
        <v>4215</v>
      </c>
      <c r="BS667" s="11" t="s">
        <v>4216</v>
      </c>
      <c r="BT667" s="11" t="s">
        <v>4217</v>
      </c>
      <c r="BU667" s="11" t="s">
        <v>4218</v>
      </c>
      <c r="BV667" s="11" t="s">
        <v>4219</v>
      </c>
      <c r="BW667" s="11" t="s">
        <v>4220</v>
      </c>
      <c r="BX667" s="11" t="s">
        <v>4138</v>
      </c>
      <c r="BY667" s="11">
        <v>0</v>
      </c>
      <c r="BZ667" s="11">
        <v>0</v>
      </c>
      <c r="CA667" s="11">
        <v>0</v>
      </c>
      <c r="CB667" s="11">
        <v>0</v>
      </c>
      <c r="CC667" s="11">
        <v>0</v>
      </c>
      <c r="CD667" s="13">
        <v>0</v>
      </c>
    </row>
    <row r="668" spans="1:82" hidden="1" x14ac:dyDescent="0.25">
      <c r="A668" s="72" t="s">
        <v>714</v>
      </c>
      <c r="B668" s="11" t="s">
        <v>61</v>
      </c>
      <c r="C668" s="11" t="s">
        <v>62</v>
      </c>
      <c r="D668" s="11" t="s">
        <v>715</v>
      </c>
      <c r="E668" s="11" t="s">
        <v>716</v>
      </c>
      <c r="F668" s="11" t="s">
        <v>64</v>
      </c>
      <c r="G668" s="11" t="s">
        <v>716</v>
      </c>
      <c r="H668" s="11" t="s">
        <v>281</v>
      </c>
      <c r="I668" s="11" t="s">
        <v>66</v>
      </c>
      <c r="J668" s="11" t="s">
        <v>282</v>
      </c>
      <c r="K668" s="11">
        <v>395.32</v>
      </c>
      <c r="L668" s="11" t="s">
        <v>67</v>
      </c>
      <c r="M668" s="11" t="s">
        <v>68</v>
      </c>
      <c r="N668" s="11" t="s">
        <v>69</v>
      </c>
      <c r="O668" s="12">
        <v>44824.479212962964</v>
      </c>
      <c r="P668" s="12">
        <v>45555.544733796298</v>
      </c>
      <c r="Q668" s="11" t="s">
        <v>70</v>
      </c>
      <c r="R668" s="12">
        <v>45555</v>
      </c>
      <c r="S668" s="11" t="s">
        <v>71</v>
      </c>
      <c r="T668" s="11" t="s">
        <v>104</v>
      </c>
      <c r="U668" s="11" t="s">
        <v>73</v>
      </c>
      <c r="V668" s="11" t="s">
        <v>73</v>
      </c>
      <c r="W668" s="11" t="s">
        <v>105</v>
      </c>
      <c r="X668" s="11" t="s">
        <v>75</v>
      </c>
      <c r="Y668" s="11" t="s">
        <v>122</v>
      </c>
      <c r="Z668" s="11" t="s">
        <v>717</v>
      </c>
      <c r="AA668" s="11" t="s">
        <v>78</v>
      </c>
      <c r="AB668" s="12"/>
      <c r="AC668" s="12"/>
      <c r="AD668" s="11"/>
      <c r="AE668" s="11" t="s">
        <v>78</v>
      </c>
      <c r="AF668" s="11" t="s">
        <v>78</v>
      </c>
      <c r="AG668" s="12"/>
      <c r="AH668" s="11" t="s">
        <v>718</v>
      </c>
      <c r="AI668" s="11" t="s">
        <v>78</v>
      </c>
      <c r="AJ668" s="11" t="b">
        <v>0</v>
      </c>
      <c r="AK668" s="11" t="s">
        <v>719</v>
      </c>
      <c r="AL668" s="11" t="b">
        <v>0</v>
      </c>
      <c r="AM668" s="11" t="b">
        <v>0</v>
      </c>
      <c r="AN668" s="11" t="b">
        <v>0</v>
      </c>
      <c r="AO668" s="11" t="b">
        <v>0</v>
      </c>
      <c r="AP668" s="11" t="b">
        <v>0</v>
      </c>
      <c r="AQ668" s="11" t="s">
        <v>84</v>
      </c>
      <c r="AR668" s="11" t="b">
        <v>0</v>
      </c>
      <c r="AS668" s="11" t="s">
        <v>710</v>
      </c>
      <c r="AT668" s="11" t="s">
        <v>78</v>
      </c>
      <c r="AU668" s="11" t="s">
        <v>78</v>
      </c>
      <c r="AV668" s="12">
        <v>44792</v>
      </c>
      <c r="AW668" s="11" t="s">
        <v>85</v>
      </c>
      <c r="AX668" s="11" t="s">
        <v>86</v>
      </c>
      <c r="AY668" s="11" t="s">
        <v>87</v>
      </c>
      <c r="AZ668" s="11" t="b">
        <v>0</v>
      </c>
      <c r="BA668" s="11">
        <v>0</v>
      </c>
      <c r="BB668" s="11">
        <v>0</v>
      </c>
      <c r="BC668" s="28"/>
      <c r="BD668" s="11">
        <v>0</v>
      </c>
      <c r="BE668" s="28"/>
      <c r="BF668" s="54">
        <v>0</v>
      </c>
      <c r="BG668" s="28">
        <v>0</v>
      </c>
      <c r="BH668" s="28">
        <v>395.32</v>
      </c>
      <c r="BI668" s="28">
        <v>372.93</v>
      </c>
      <c r="BJ668" s="28">
        <v>407.73</v>
      </c>
      <c r="BK668" s="30">
        <f t="shared" si="27"/>
        <v>22.389999999999986</v>
      </c>
      <c r="BL668" s="62">
        <f t="shared" si="28"/>
        <v>5.6637660629363519E-2</v>
      </c>
      <c r="BM668" s="28">
        <v>74.58</v>
      </c>
      <c r="BN668" s="13">
        <v>0</v>
      </c>
      <c r="BO668" s="11" t="s">
        <v>6609</v>
      </c>
      <c r="BP668" s="11" t="s">
        <v>6610</v>
      </c>
      <c r="BQ668" s="11" t="s">
        <v>4101</v>
      </c>
      <c r="BR668" s="11" t="s">
        <v>504</v>
      </c>
      <c r="BS668" s="11" t="s">
        <v>4120</v>
      </c>
      <c r="BT668" s="11" t="s">
        <v>4110</v>
      </c>
      <c r="BU668" s="11" t="s">
        <v>6611</v>
      </c>
      <c r="BV668" s="11" t="s">
        <v>6612</v>
      </c>
      <c r="BW668" s="11" t="s">
        <v>6613</v>
      </c>
      <c r="BX668" s="11" t="s">
        <v>4302</v>
      </c>
      <c r="BY668" s="11">
        <v>0</v>
      </c>
      <c r="BZ668" s="11">
        <v>0</v>
      </c>
      <c r="CA668" s="11">
        <v>0</v>
      </c>
      <c r="CB668" s="11">
        <v>0</v>
      </c>
      <c r="CC668" s="11">
        <v>0</v>
      </c>
      <c r="CD668" s="13">
        <v>0</v>
      </c>
    </row>
    <row r="669" spans="1:82" hidden="1" x14ac:dyDescent="0.25">
      <c r="A669" s="72" t="s">
        <v>2905</v>
      </c>
      <c r="B669" s="11" t="s">
        <v>1395</v>
      </c>
      <c r="C669" s="11" t="s">
        <v>1396</v>
      </c>
      <c r="D669" s="11" t="s">
        <v>2906</v>
      </c>
      <c r="E669" s="11" t="s">
        <v>2906</v>
      </c>
      <c r="F669" s="11" t="s">
        <v>64</v>
      </c>
      <c r="G669" s="11" t="s">
        <v>2906</v>
      </c>
      <c r="H669" s="11" t="s">
        <v>2330</v>
      </c>
      <c r="I669" s="11" t="s">
        <v>1397</v>
      </c>
      <c r="J669" s="11" t="s">
        <v>2691</v>
      </c>
      <c r="K669" s="11">
        <v>196.04</v>
      </c>
      <c r="L669" s="11" t="s">
        <v>67</v>
      </c>
      <c r="M669" s="11" t="s">
        <v>68</v>
      </c>
      <c r="N669" s="11" t="s">
        <v>69</v>
      </c>
      <c r="O669" s="12">
        <v>43424.479351851849</v>
      </c>
      <c r="P669" s="12">
        <v>45250.479351851849</v>
      </c>
      <c r="Q669" s="11" t="s">
        <v>70</v>
      </c>
      <c r="R669" s="12">
        <v>45250</v>
      </c>
      <c r="S669" s="11" t="s">
        <v>71</v>
      </c>
      <c r="T669" s="11" t="s">
        <v>104</v>
      </c>
      <c r="U669" s="11" t="s">
        <v>73</v>
      </c>
      <c r="V669" s="11" t="s">
        <v>73</v>
      </c>
      <c r="W669" s="11" t="s">
        <v>287</v>
      </c>
      <c r="X669" s="11" t="s">
        <v>106</v>
      </c>
      <c r="Y669" s="11" t="s">
        <v>1450</v>
      </c>
      <c r="Z669" s="11" t="s">
        <v>2022</v>
      </c>
      <c r="AA669" s="11" t="s">
        <v>2907</v>
      </c>
      <c r="AB669" s="12"/>
      <c r="AC669" s="12"/>
      <c r="AD669" s="11"/>
      <c r="AE669" s="11" t="s">
        <v>78</v>
      </c>
      <c r="AF669" s="11" t="s">
        <v>78</v>
      </c>
      <c r="AG669" s="12"/>
      <c r="AH669" s="11" t="s">
        <v>2908</v>
      </c>
      <c r="AI669" s="11" t="s">
        <v>78</v>
      </c>
      <c r="AJ669" s="11" t="b">
        <v>0</v>
      </c>
      <c r="AK669" s="11" t="s">
        <v>2909</v>
      </c>
      <c r="AL669" s="11" t="b">
        <v>0</v>
      </c>
      <c r="AM669" s="11" t="b">
        <v>0</v>
      </c>
      <c r="AN669" s="11" t="b">
        <v>0</v>
      </c>
      <c r="AO669" s="11" t="b">
        <v>0</v>
      </c>
      <c r="AP669" s="11" t="b">
        <v>0</v>
      </c>
      <c r="AQ669" s="11" t="s">
        <v>84</v>
      </c>
      <c r="AR669" s="11" t="b">
        <v>0</v>
      </c>
      <c r="AS669" s="11" t="s">
        <v>1700</v>
      </c>
      <c r="AT669" s="11" t="s">
        <v>78</v>
      </c>
      <c r="AU669" s="11" t="s">
        <v>78</v>
      </c>
      <c r="AV669" s="12">
        <v>43411</v>
      </c>
      <c r="AW669" s="11" t="s">
        <v>85</v>
      </c>
      <c r="AX669" s="11" t="s">
        <v>86</v>
      </c>
      <c r="AY669" s="11" t="s">
        <v>87</v>
      </c>
      <c r="AZ669" s="11" t="b">
        <v>0</v>
      </c>
      <c r="BA669" s="11">
        <v>1</v>
      </c>
      <c r="BB669" s="11">
        <v>1</v>
      </c>
      <c r="BC669" s="28">
        <v>38.94</v>
      </c>
      <c r="BD669" s="11">
        <v>0</v>
      </c>
      <c r="BE669" s="28"/>
      <c r="BF669" s="54">
        <v>0</v>
      </c>
      <c r="BG669" s="28">
        <v>0</v>
      </c>
      <c r="BH669" s="28">
        <v>196.04</v>
      </c>
      <c r="BI669" s="28">
        <v>196.04</v>
      </c>
      <c r="BJ669" s="28">
        <v>226.74</v>
      </c>
      <c r="BK669" s="30">
        <f t="shared" si="27"/>
        <v>0</v>
      </c>
      <c r="BL669" s="62">
        <f t="shared" si="28"/>
        <v>0</v>
      </c>
      <c r="BM669" s="28">
        <v>49.01</v>
      </c>
      <c r="BN669" s="13">
        <v>0</v>
      </c>
      <c r="BO669" s="11" t="s">
        <v>5859</v>
      </c>
      <c r="BP669" s="11" t="s">
        <v>5860</v>
      </c>
      <c r="BQ669" s="11" t="s">
        <v>4101</v>
      </c>
      <c r="BR669" s="11" t="s">
        <v>504</v>
      </c>
      <c r="BS669" s="11" t="s">
        <v>4133</v>
      </c>
      <c r="BT669" s="11" t="s">
        <v>5861</v>
      </c>
      <c r="BU669" s="11" t="s">
        <v>5862</v>
      </c>
      <c r="BV669" s="11" t="s">
        <v>5863</v>
      </c>
      <c r="BW669" s="11" t="s">
        <v>5864</v>
      </c>
      <c r="BX669" s="11" t="s">
        <v>4123</v>
      </c>
      <c r="BY669" s="11">
        <v>0</v>
      </c>
      <c r="BZ669" s="11">
        <v>0</v>
      </c>
      <c r="CA669" s="11">
        <v>0</v>
      </c>
      <c r="CB669" s="11">
        <v>0</v>
      </c>
      <c r="CC669" s="11">
        <v>0</v>
      </c>
      <c r="CD669" s="13">
        <v>0</v>
      </c>
    </row>
    <row r="670" spans="1:82" hidden="1" x14ac:dyDescent="0.25">
      <c r="A670" s="72" t="s">
        <v>2670</v>
      </c>
      <c r="B670" s="11" t="s">
        <v>1395</v>
      </c>
      <c r="C670" s="11" t="s">
        <v>1396</v>
      </c>
      <c r="D670" s="11" t="s">
        <v>150</v>
      </c>
      <c r="E670" s="11" t="s">
        <v>150</v>
      </c>
      <c r="F670" s="11" t="s">
        <v>64</v>
      </c>
      <c r="G670" s="11" t="s">
        <v>150</v>
      </c>
      <c r="H670" s="11" t="s">
        <v>2330</v>
      </c>
      <c r="I670" s="11" t="s">
        <v>1397</v>
      </c>
      <c r="J670" s="11"/>
      <c r="K670" s="11">
        <v>372.55</v>
      </c>
      <c r="L670" s="11" t="s">
        <v>67</v>
      </c>
      <c r="M670" s="11" t="s">
        <v>68</v>
      </c>
      <c r="N670" s="11" t="s">
        <v>69</v>
      </c>
      <c r="O670" s="12">
        <v>41564.598935185182</v>
      </c>
      <c r="P670" s="12">
        <v>45582.598935185182</v>
      </c>
      <c r="Q670" s="11" t="s">
        <v>70</v>
      </c>
      <c r="R670" s="12">
        <v>45582</v>
      </c>
      <c r="S670" s="11" t="s">
        <v>71</v>
      </c>
      <c r="T670" s="11" t="s">
        <v>104</v>
      </c>
      <c r="U670" s="11" t="s">
        <v>73</v>
      </c>
      <c r="V670" s="11" t="s">
        <v>73</v>
      </c>
      <c r="W670" s="11" t="s">
        <v>74</v>
      </c>
      <c r="X670" s="11" t="s">
        <v>106</v>
      </c>
      <c r="Y670" s="11" t="s">
        <v>1398</v>
      </c>
      <c r="Z670" s="11" t="s">
        <v>2671</v>
      </c>
      <c r="AA670" s="11" t="s">
        <v>78</v>
      </c>
      <c r="AB670" s="12"/>
      <c r="AC670" s="12"/>
      <c r="AD670" s="11"/>
      <c r="AE670" s="11" t="s">
        <v>78</v>
      </c>
      <c r="AF670" s="11" t="s">
        <v>78</v>
      </c>
      <c r="AG670" s="12"/>
      <c r="AH670" s="11" t="s">
        <v>2672</v>
      </c>
      <c r="AI670" s="11" t="s">
        <v>78</v>
      </c>
      <c r="AJ670" s="11" t="b">
        <v>0</v>
      </c>
      <c r="AK670" s="11" t="s">
        <v>2673</v>
      </c>
      <c r="AL670" s="11" t="b">
        <v>0</v>
      </c>
      <c r="AM670" s="11" t="b">
        <v>0</v>
      </c>
      <c r="AN670" s="11" t="b">
        <v>0</v>
      </c>
      <c r="AO670" s="11" t="b">
        <v>0</v>
      </c>
      <c r="AP670" s="11" t="b">
        <v>0</v>
      </c>
      <c r="AQ670" s="11" t="s">
        <v>84</v>
      </c>
      <c r="AR670" s="11" t="b">
        <v>0</v>
      </c>
      <c r="AS670" s="11" t="s">
        <v>1700</v>
      </c>
      <c r="AT670" s="11" t="s">
        <v>78</v>
      </c>
      <c r="AU670" s="11" t="s">
        <v>78</v>
      </c>
      <c r="AV670" s="12">
        <v>41577</v>
      </c>
      <c r="AW670" s="11" t="s">
        <v>85</v>
      </c>
      <c r="AX670" s="11" t="s">
        <v>86</v>
      </c>
      <c r="AY670" s="11" t="s">
        <v>87</v>
      </c>
      <c r="AZ670" s="11" t="b">
        <v>0</v>
      </c>
      <c r="BA670" s="11">
        <v>4</v>
      </c>
      <c r="BB670" s="11">
        <v>4</v>
      </c>
      <c r="BC670" s="28">
        <v>837.61</v>
      </c>
      <c r="BD670" s="11">
        <v>0</v>
      </c>
      <c r="BE670" s="28"/>
      <c r="BF670" s="54">
        <v>0</v>
      </c>
      <c r="BG670" s="28">
        <v>0</v>
      </c>
      <c r="BH670" s="28">
        <v>372.55</v>
      </c>
      <c r="BI670" s="28">
        <v>372.55</v>
      </c>
      <c r="BJ670" s="28">
        <v>441.4</v>
      </c>
      <c r="BK670" s="30">
        <f t="shared" si="27"/>
        <v>0</v>
      </c>
      <c r="BL670" s="62">
        <f t="shared" si="28"/>
        <v>0</v>
      </c>
      <c r="BM670" s="28">
        <v>93.14</v>
      </c>
      <c r="BN670" s="13">
        <v>0</v>
      </c>
      <c r="BO670" s="7" t="s">
        <v>4701</v>
      </c>
      <c r="BP670" s="7" t="s">
        <v>4702</v>
      </c>
      <c r="BQ670" s="7" t="s">
        <v>4101</v>
      </c>
      <c r="BR670" s="7" t="s">
        <v>504</v>
      </c>
      <c r="BS670" s="7" t="s">
        <v>4133</v>
      </c>
      <c r="BT670" s="7" t="s">
        <v>4703</v>
      </c>
      <c r="BU670" s="7" t="s">
        <v>4703</v>
      </c>
      <c r="BV670" s="7" t="s">
        <v>4704</v>
      </c>
      <c r="BW670" s="7" t="s">
        <v>4264</v>
      </c>
      <c r="BX670" s="7" t="s">
        <v>4265</v>
      </c>
      <c r="BY670" s="7">
        <v>0</v>
      </c>
      <c r="BZ670" s="7">
        <v>0</v>
      </c>
      <c r="CA670" s="7">
        <v>1</v>
      </c>
      <c r="CB670" s="7">
        <v>0</v>
      </c>
      <c r="CC670" s="7">
        <v>0</v>
      </c>
      <c r="CD670" s="9">
        <v>0</v>
      </c>
    </row>
    <row r="671" spans="1:82" hidden="1" x14ac:dyDescent="0.25">
      <c r="A671" s="73" t="s">
        <v>148</v>
      </c>
      <c r="B671" s="7" t="s">
        <v>99</v>
      </c>
      <c r="C671" s="7" t="s">
        <v>100</v>
      </c>
      <c r="D671" s="7" t="s">
        <v>149</v>
      </c>
      <c r="E671" s="7" t="s">
        <v>150</v>
      </c>
      <c r="F671" s="7" t="s">
        <v>64</v>
      </c>
      <c r="G671" s="7" t="s">
        <v>150</v>
      </c>
      <c r="H671" s="7" t="s">
        <v>102</v>
      </c>
      <c r="I671" s="7" t="s">
        <v>128</v>
      </c>
      <c r="J671" s="7"/>
      <c r="K671" s="7">
        <v>70.53</v>
      </c>
      <c r="L671" s="7" t="s">
        <v>67</v>
      </c>
      <c r="M671" s="7" t="s">
        <v>68</v>
      </c>
      <c r="N671" s="7" t="s">
        <v>69</v>
      </c>
      <c r="O671" s="8">
        <v>38918</v>
      </c>
      <c r="P671" s="8">
        <v>45493</v>
      </c>
      <c r="Q671" s="11" t="s">
        <v>70</v>
      </c>
      <c r="R671" s="8">
        <v>45493</v>
      </c>
      <c r="S671" s="7" t="s">
        <v>71</v>
      </c>
      <c r="T671" s="7" t="s">
        <v>104</v>
      </c>
      <c r="U671" s="7" t="s">
        <v>73</v>
      </c>
      <c r="V671" s="7" t="s">
        <v>73</v>
      </c>
      <c r="W671" s="7" t="s">
        <v>151</v>
      </c>
      <c r="X671" s="7" t="s">
        <v>115</v>
      </c>
      <c r="Y671" s="7" t="s">
        <v>141</v>
      </c>
      <c r="Z671" s="7" t="s">
        <v>152</v>
      </c>
      <c r="AA671" s="7" t="s">
        <v>78</v>
      </c>
      <c r="AB671" s="8"/>
      <c r="AC671" s="8"/>
      <c r="AD671" s="7"/>
      <c r="AE671" s="7" t="s">
        <v>78</v>
      </c>
      <c r="AF671" s="7" t="s">
        <v>78</v>
      </c>
      <c r="AG671" s="8"/>
      <c r="AH671" s="7" t="s">
        <v>78</v>
      </c>
      <c r="AI671" s="7" t="s">
        <v>78</v>
      </c>
      <c r="AJ671" s="7" t="b">
        <v>1</v>
      </c>
      <c r="AK671" s="7" t="s">
        <v>153</v>
      </c>
      <c r="AL671" s="7" t="b">
        <v>0</v>
      </c>
      <c r="AM671" s="7" t="b">
        <v>0</v>
      </c>
      <c r="AN671" s="7" t="b">
        <v>0</v>
      </c>
      <c r="AO671" s="7" t="b">
        <v>0</v>
      </c>
      <c r="AP671" s="7" t="b">
        <v>0</v>
      </c>
      <c r="AQ671" s="7" t="s">
        <v>84</v>
      </c>
      <c r="AR671" s="7" t="b">
        <v>0</v>
      </c>
      <c r="AS671" s="7" t="s">
        <v>78</v>
      </c>
      <c r="AT671" s="7" t="s">
        <v>78</v>
      </c>
      <c r="AU671" s="7" t="s">
        <v>78</v>
      </c>
      <c r="AV671" s="8">
        <v>38917</v>
      </c>
      <c r="AW671" s="7" t="s">
        <v>85</v>
      </c>
      <c r="AX671" s="7" t="s">
        <v>86</v>
      </c>
      <c r="AY671" s="7" t="s">
        <v>87</v>
      </c>
      <c r="AZ671" s="7" t="b">
        <v>0</v>
      </c>
      <c r="BA671" s="7">
        <v>0</v>
      </c>
      <c r="BB671" s="7">
        <v>0</v>
      </c>
      <c r="BC671" s="33"/>
      <c r="BD671" s="7">
        <v>0</v>
      </c>
      <c r="BE671" s="33"/>
      <c r="BF671" s="55">
        <v>0</v>
      </c>
      <c r="BG671" s="33">
        <v>0</v>
      </c>
      <c r="BH671" s="33">
        <v>70.53</v>
      </c>
      <c r="BI671" s="33">
        <v>70.53</v>
      </c>
      <c r="BJ671" s="33">
        <v>76.28</v>
      </c>
      <c r="BK671" s="30">
        <f t="shared" si="27"/>
        <v>0</v>
      </c>
      <c r="BL671" s="62">
        <f t="shared" si="28"/>
        <v>0</v>
      </c>
      <c r="BM671" s="33">
        <v>14.11</v>
      </c>
      <c r="BN671" s="9">
        <v>0</v>
      </c>
      <c r="BO671" s="11" t="s">
        <v>4260</v>
      </c>
      <c r="BP671" s="11" t="s">
        <v>4261</v>
      </c>
      <c r="BQ671" s="11" t="s">
        <v>4101</v>
      </c>
      <c r="BR671" s="11" t="s">
        <v>504</v>
      </c>
      <c r="BS671" s="11" t="s">
        <v>4133</v>
      </c>
      <c r="BT671" s="11" t="s">
        <v>4262</v>
      </c>
      <c r="BU671" s="11" t="s">
        <v>4262</v>
      </c>
      <c r="BV671" s="11" t="s">
        <v>4263</v>
      </c>
      <c r="BW671" s="11" t="s">
        <v>4264</v>
      </c>
      <c r="BX671" s="11" t="s">
        <v>4265</v>
      </c>
      <c r="BY671" s="11">
        <v>0</v>
      </c>
      <c r="BZ671" s="11">
        <v>0</v>
      </c>
      <c r="CA671" s="11">
        <v>0</v>
      </c>
      <c r="CB671" s="11">
        <v>0</v>
      </c>
      <c r="CC671" s="11">
        <v>0</v>
      </c>
      <c r="CD671" s="13">
        <v>0</v>
      </c>
    </row>
    <row r="672" spans="1:82" hidden="1" x14ac:dyDescent="0.25">
      <c r="A672" s="73" t="s">
        <v>1439</v>
      </c>
      <c r="B672" s="7" t="s">
        <v>1395</v>
      </c>
      <c r="C672" s="7" t="s">
        <v>1396</v>
      </c>
      <c r="D672" s="7" t="s">
        <v>438</v>
      </c>
      <c r="E672" s="7" t="s">
        <v>438</v>
      </c>
      <c r="F672" s="7" t="s">
        <v>64</v>
      </c>
      <c r="G672" s="7" t="s">
        <v>438</v>
      </c>
      <c r="H672" s="7" t="s">
        <v>281</v>
      </c>
      <c r="I672" s="7" t="s">
        <v>1397</v>
      </c>
      <c r="J672" s="7" t="s">
        <v>1406</v>
      </c>
      <c r="K672" s="7">
        <v>319.89</v>
      </c>
      <c r="L672" s="7" t="s">
        <v>67</v>
      </c>
      <c r="M672" s="7" t="s">
        <v>68</v>
      </c>
      <c r="N672" s="7" t="s">
        <v>69</v>
      </c>
      <c r="O672" s="8">
        <v>41452.514722222222</v>
      </c>
      <c r="P672" s="8">
        <v>45470.514722222222</v>
      </c>
      <c r="Q672" s="7" t="s">
        <v>70</v>
      </c>
      <c r="R672" s="8">
        <v>45470</v>
      </c>
      <c r="S672" s="7" t="s">
        <v>71</v>
      </c>
      <c r="T672" s="7" t="s">
        <v>104</v>
      </c>
      <c r="U672" s="7" t="s">
        <v>73</v>
      </c>
      <c r="V672" s="7" t="s">
        <v>73</v>
      </c>
      <c r="W672" s="7" t="s">
        <v>74</v>
      </c>
      <c r="X672" s="7" t="s">
        <v>106</v>
      </c>
      <c r="Y672" s="7" t="s">
        <v>1398</v>
      </c>
      <c r="Z672" s="7" t="s">
        <v>1440</v>
      </c>
      <c r="AA672" s="7" t="s">
        <v>78</v>
      </c>
      <c r="AB672" s="8"/>
      <c r="AC672" s="8"/>
      <c r="AD672" s="7"/>
      <c r="AE672" s="7" t="s">
        <v>78</v>
      </c>
      <c r="AF672" s="7" t="s">
        <v>78</v>
      </c>
      <c r="AG672" s="8"/>
      <c r="AH672" s="7" t="s">
        <v>1441</v>
      </c>
      <c r="AI672" s="7" t="s">
        <v>78</v>
      </c>
      <c r="AJ672" s="7" t="b">
        <v>0</v>
      </c>
      <c r="AK672" s="7" t="s">
        <v>1442</v>
      </c>
      <c r="AL672" s="7" t="b">
        <v>0</v>
      </c>
      <c r="AM672" s="7" t="b">
        <v>0</v>
      </c>
      <c r="AN672" s="7" t="b">
        <v>0</v>
      </c>
      <c r="AO672" s="7" t="b">
        <v>0</v>
      </c>
      <c r="AP672" s="7" t="b">
        <v>0</v>
      </c>
      <c r="AQ672" s="7" t="s">
        <v>84</v>
      </c>
      <c r="AR672" s="7" t="b">
        <v>0</v>
      </c>
      <c r="AS672" s="7" t="s">
        <v>78</v>
      </c>
      <c r="AT672" s="7" t="s">
        <v>78</v>
      </c>
      <c r="AU672" s="7" t="s">
        <v>78</v>
      </c>
      <c r="AV672" s="8">
        <v>41460</v>
      </c>
      <c r="AW672" s="7" t="s">
        <v>85</v>
      </c>
      <c r="AX672" s="7" t="s">
        <v>86</v>
      </c>
      <c r="AY672" s="7" t="s">
        <v>87</v>
      </c>
      <c r="AZ672" s="7" t="b">
        <v>0</v>
      </c>
      <c r="BA672" s="7">
        <v>3</v>
      </c>
      <c r="BB672" s="7">
        <v>2</v>
      </c>
      <c r="BC672" s="33">
        <v>90</v>
      </c>
      <c r="BD672" s="7">
        <v>0</v>
      </c>
      <c r="BE672" s="33"/>
      <c r="BF672" s="55">
        <v>0</v>
      </c>
      <c r="BG672" s="33">
        <v>0</v>
      </c>
      <c r="BH672" s="33">
        <v>319.89</v>
      </c>
      <c r="BI672" s="33">
        <v>319.89</v>
      </c>
      <c r="BJ672" s="33">
        <v>365.14</v>
      </c>
      <c r="BK672" s="30">
        <f t="shared" si="27"/>
        <v>0</v>
      </c>
      <c r="BL672" s="62">
        <f t="shared" si="28"/>
        <v>0</v>
      </c>
      <c r="BM672" s="33">
        <v>87.97</v>
      </c>
      <c r="BN672" s="9">
        <v>0</v>
      </c>
      <c r="BO672" s="11" t="s">
        <v>4586</v>
      </c>
      <c r="BP672" s="11" t="s">
        <v>4587</v>
      </c>
      <c r="BQ672" s="11" t="s">
        <v>4101</v>
      </c>
      <c r="BR672" s="11" t="s">
        <v>504</v>
      </c>
      <c r="BS672" s="11" t="s">
        <v>4126</v>
      </c>
      <c r="BT672" s="11" t="s">
        <v>4552</v>
      </c>
      <c r="BU672" s="11" t="s">
        <v>4588</v>
      </c>
      <c r="BV672" s="11" t="s">
        <v>4589</v>
      </c>
      <c r="BW672" s="11" t="s">
        <v>4590</v>
      </c>
      <c r="BX672" s="11" t="s">
        <v>4106</v>
      </c>
      <c r="BY672" s="11">
        <v>0</v>
      </c>
      <c r="BZ672" s="11">
        <v>0</v>
      </c>
      <c r="CA672" s="11">
        <v>0</v>
      </c>
      <c r="CB672" s="11">
        <v>0</v>
      </c>
      <c r="CC672" s="11">
        <v>0</v>
      </c>
      <c r="CD672" s="13">
        <v>0</v>
      </c>
    </row>
    <row r="673" spans="1:82" hidden="1" x14ac:dyDescent="0.25">
      <c r="A673" s="73" t="s">
        <v>938</v>
      </c>
      <c r="B673" s="7" t="s">
        <v>61</v>
      </c>
      <c r="C673" s="7" t="s">
        <v>62</v>
      </c>
      <c r="D673" s="7" t="s">
        <v>939</v>
      </c>
      <c r="E673" s="7" t="s">
        <v>939</v>
      </c>
      <c r="F673" s="7" t="s">
        <v>64</v>
      </c>
      <c r="G673" s="7" t="s">
        <v>939</v>
      </c>
      <c r="H673" s="7" t="s">
        <v>281</v>
      </c>
      <c r="I673" s="7" t="s">
        <v>66</v>
      </c>
      <c r="J673" s="7" t="s">
        <v>282</v>
      </c>
      <c r="K673" s="7">
        <v>193.11</v>
      </c>
      <c r="L673" s="7" t="s">
        <v>67</v>
      </c>
      <c r="M673" s="7" t="s">
        <v>68</v>
      </c>
      <c r="N673" s="7" t="s">
        <v>69</v>
      </c>
      <c r="O673" s="8">
        <v>45046.342187499999</v>
      </c>
      <c r="P673" s="8">
        <v>45412.38685185185</v>
      </c>
      <c r="Q673" s="7" t="s">
        <v>70</v>
      </c>
      <c r="R673" s="8">
        <v>45412</v>
      </c>
      <c r="S673" s="7" t="s">
        <v>71</v>
      </c>
      <c r="T673" s="7" t="s">
        <v>104</v>
      </c>
      <c r="U673" s="7" t="s">
        <v>73</v>
      </c>
      <c r="V673" s="7" t="s">
        <v>73</v>
      </c>
      <c r="W673" s="7" t="s">
        <v>105</v>
      </c>
      <c r="X673" s="7" t="s">
        <v>75</v>
      </c>
      <c r="Y673" s="7" t="s">
        <v>122</v>
      </c>
      <c r="Z673" s="7" t="s">
        <v>940</v>
      </c>
      <c r="AA673" s="7" t="s">
        <v>78</v>
      </c>
      <c r="AB673" s="8"/>
      <c r="AC673" s="8"/>
      <c r="AD673" s="7"/>
      <c r="AE673" s="7" t="s">
        <v>78</v>
      </c>
      <c r="AF673" s="7" t="s">
        <v>78</v>
      </c>
      <c r="AG673" s="8"/>
      <c r="AH673" s="7" t="s">
        <v>941</v>
      </c>
      <c r="AI673" s="7" t="s">
        <v>78</v>
      </c>
      <c r="AJ673" s="7" t="b">
        <v>0</v>
      </c>
      <c r="AK673" s="7" t="s">
        <v>942</v>
      </c>
      <c r="AL673" s="7" t="b">
        <v>0</v>
      </c>
      <c r="AM673" s="7" t="b">
        <v>0</v>
      </c>
      <c r="AN673" s="7" t="b">
        <v>0</v>
      </c>
      <c r="AO673" s="7" t="b">
        <v>0</v>
      </c>
      <c r="AP673" s="7" t="b">
        <v>0</v>
      </c>
      <c r="AQ673" s="7" t="s">
        <v>84</v>
      </c>
      <c r="AR673" s="7" t="b">
        <v>0</v>
      </c>
      <c r="AS673" s="7" t="s">
        <v>710</v>
      </c>
      <c r="AT673" s="7" t="s">
        <v>78</v>
      </c>
      <c r="AU673" s="7" t="s">
        <v>78</v>
      </c>
      <c r="AV673" s="8">
        <v>45027</v>
      </c>
      <c r="AW673" s="7" t="s">
        <v>85</v>
      </c>
      <c r="AX673" s="7" t="s">
        <v>86</v>
      </c>
      <c r="AY673" s="7" t="s">
        <v>87</v>
      </c>
      <c r="AZ673" s="7" t="b">
        <v>0</v>
      </c>
      <c r="BA673" s="7">
        <v>0</v>
      </c>
      <c r="BB673" s="7">
        <v>0</v>
      </c>
      <c r="BC673" s="33"/>
      <c r="BD673" s="7">
        <v>0</v>
      </c>
      <c r="BE673" s="33"/>
      <c r="BF673" s="55">
        <v>0</v>
      </c>
      <c r="BG673" s="27">
        <v>0</v>
      </c>
      <c r="BH673" s="27">
        <v>193.11</v>
      </c>
      <c r="BI673" s="33">
        <v>193.11</v>
      </c>
      <c r="BJ673" s="33">
        <v>212.54</v>
      </c>
      <c r="BK673" s="30">
        <f t="shared" si="27"/>
        <v>0</v>
      </c>
      <c r="BL673" s="62">
        <f t="shared" si="28"/>
        <v>0</v>
      </c>
      <c r="BM673" s="33">
        <v>46.34</v>
      </c>
      <c r="BN673" s="9">
        <v>0</v>
      </c>
      <c r="BO673" s="11" t="s">
        <v>6864</v>
      </c>
      <c r="BP673" s="11" t="s">
        <v>6865</v>
      </c>
      <c r="BQ673" s="11" t="s">
        <v>4101</v>
      </c>
      <c r="BR673" s="11" t="s">
        <v>6866</v>
      </c>
      <c r="BS673" s="11" t="s">
        <v>6867</v>
      </c>
      <c r="BT673" s="11" t="s">
        <v>6868</v>
      </c>
      <c r="BU673" s="11" t="s">
        <v>4899</v>
      </c>
      <c r="BV673" s="11" t="s">
        <v>4900</v>
      </c>
      <c r="BW673" s="11" t="s">
        <v>6869</v>
      </c>
      <c r="BX673" s="11" t="s">
        <v>4138</v>
      </c>
      <c r="BY673" s="11">
        <v>0</v>
      </c>
      <c r="BZ673" s="11">
        <v>0</v>
      </c>
      <c r="CA673" s="11">
        <v>0</v>
      </c>
      <c r="CB673" s="11">
        <v>0</v>
      </c>
      <c r="CC673" s="11">
        <v>0</v>
      </c>
      <c r="CD673" s="13">
        <v>0</v>
      </c>
    </row>
    <row r="674" spans="1:82" hidden="1" x14ac:dyDescent="0.25">
      <c r="A674" s="72" t="s">
        <v>3131</v>
      </c>
      <c r="B674" s="11" t="s">
        <v>1395</v>
      </c>
      <c r="C674" s="11" t="s">
        <v>1396</v>
      </c>
      <c r="D674" s="11" t="s">
        <v>1881</v>
      </c>
      <c r="E674" s="11" t="s">
        <v>1881</v>
      </c>
      <c r="F674" s="11" t="s">
        <v>64</v>
      </c>
      <c r="G674" s="11" t="s">
        <v>1881</v>
      </c>
      <c r="H674" s="11" t="s">
        <v>2330</v>
      </c>
      <c r="I674" s="11" t="s">
        <v>1397</v>
      </c>
      <c r="J674" s="11" t="s">
        <v>2691</v>
      </c>
      <c r="K674" s="11">
        <v>141.91</v>
      </c>
      <c r="L674" s="11" t="s">
        <v>67</v>
      </c>
      <c r="M674" s="11" t="s">
        <v>68</v>
      </c>
      <c r="N674" s="11" t="s">
        <v>69</v>
      </c>
      <c r="O674" s="12">
        <v>44488.468287037038</v>
      </c>
      <c r="P674" s="12">
        <v>45584.468287037038</v>
      </c>
      <c r="Q674" s="11" t="s">
        <v>70</v>
      </c>
      <c r="R674" s="12">
        <v>45584</v>
      </c>
      <c r="S674" s="11" t="s">
        <v>71</v>
      </c>
      <c r="T674" s="11" t="s">
        <v>104</v>
      </c>
      <c r="U674" s="11" t="s">
        <v>73</v>
      </c>
      <c r="V674" s="11" t="s">
        <v>73</v>
      </c>
      <c r="W674" s="11" t="s">
        <v>74</v>
      </c>
      <c r="X674" s="11" t="s">
        <v>106</v>
      </c>
      <c r="Y674" s="11" t="s">
        <v>2614</v>
      </c>
      <c r="Z674" s="11" t="s">
        <v>1952</v>
      </c>
      <c r="AA674" s="11" t="s">
        <v>3132</v>
      </c>
      <c r="AB674" s="12"/>
      <c r="AC674" s="12"/>
      <c r="AD674" s="11"/>
      <c r="AE674" s="11" t="s">
        <v>78</v>
      </c>
      <c r="AF674" s="11" t="s">
        <v>78</v>
      </c>
      <c r="AG674" s="12"/>
      <c r="AH674" s="11" t="s">
        <v>78</v>
      </c>
      <c r="AI674" s="11" t="s">
        <v>78</v>
      </c>
      <c r="AJ674" s="11" t="b">
        <v>0</v>
      </c>
      <c r="AK674" s="11" t="s">
        <v>3133</v>
      </c>
      <c r="AL674" s="11" t="b">
        <v>0</v>
      </c>
      <c r="AM674" s="11" t="b">
        <v>0</v>
      </c>
      <c r="AN674" s="11" t="b">
        <v>0</v>
      </c>
      <c r="AO674" s="11" t="b">
        <v>0</v>
      </c>
      <c r="AP674" s="11" t="b">
        <v>0</v>
      </c>
      <c r="AQ674" s="11" t="s">
        <v>84</v>
      </c>
      <c r="AR674" s="11" t="b">
        <v>0</v>
      </c>
      <c r="AS674" s="11" t="s">
        <v>1700</v>
      </c>
      <c r="AT674" s="11" t="s">
        <v>78</v>
      </c>
      <c r="AU674" s="11" t="s">
        <v>78</v>
      </c>
      <c r="AV674" s="12">
        <v>44496</v>
      </c>
      <c r="AW674" s="11" t="s">
        <v>85</v>
      </c>
      <c r="AX674" s="11" t="s">
        <v>86</v>
      </c>
      <c r="AY674" s="11" t="s">
        <v>87</v>
      </c>
      <c r="AZ674" s="11" t="b">
        <v>0</v>
      </c>
      <c r="BA674" s="11">
        <v>1</v>
      </c>
      <c r="BB674" s="11">
        <v>1</v>
      </c>
      <c r="BC674" s="28">
        <v>150</v>
      </c>
      <c r="BD674" s="11">
        <v>0</v>
      </c>
      <c r="BE674" s="28"/>
      <c r="BF674" s="54">
        <v>0</v>
      </c>
      <c r="BG674" s="28">
        <v>0</v>
      </c>
      <c r="BH674" s="28">
        <v>141.91</v>
      </c>
      <c r="BI674" s="28">
        <v>141.91</v>
      </c>
      <c r="BJ674" s="28">
        <v>164.65</v>
      </c>
      <c r="BK674" s="30">
        <f t="shared" si="27"/>
        <v>0</v>
      </c>
      <c r="BL674" s="62">
        <f t="shared" si="28"/>
        <v>0</v>
      </c>
      <c r="BM674" s="28">
        <v>35.479999999999997</v>
      </c>
      <c r="BN674" s="13">
        <v>0</v>
      </c>
      <c r="BO674" s="7" t="s">
        <v>6511</v>
      </c>
      <c r="BP674" s="7" t="s">
        <v>6512</v>
      </c>
      <c r="BQ674" s="7" t="s">
        <v>4101</v>
      </c>
      <c r="BR674" s="7" t="s">
        <v>5000</v>
      </c>
      <c r="BS674" s="7" t="s">
        <v>4187</v>
      </c>
      <c r="BT674" s="7" t="s">
        <v>5852</v>
      </c>
      <c r="BU674" s="7" t="s">
        <v>6513</v>
      </c>
      <c r="BV674" s="7" t="s">
        <v>5854</v>
      </c>
      <c r="BW674" s="7" t="s">
        <v>6514</v>
      </c>
      <c r="BX674" s="7" t="s">
        <v>4138</v>
      </c>
      <c r="BY674" s="7">
        <v>0</v>
      </c>
      <c r="BZ674" s="7">
        <v>0</v>
      </c>
      <c r="CA674" s="7">
        <v>0</v>
      </c>
      <c r="CB674" s="7">
        <v>0</v>
      </c>
      <c r="CC674" s="7">
        <v>1</v>
      </c>
      <c r="CD674" s="9">
        <v>0</v>
      </c>
    </row>
    <row r="675" spans="1:82" hidden="1" x14ac:dyDescent="0.25">
      <c r="A675" s="73" t="s">
        <v>460</v>
      </c>
      <c r="B675" s="7" t="s">
        <v>61</v>
      </c>
      <c r="C675" s="7" t="s">
        <v>62</v>
      </c>
      <c r="D675" s="7" t="s">
        <v>461</v>
      </c>
      <c r="E675" s="7" t="s">
        <v>461</v>
      </c>
      <c r="F675" s="7" t="s">
        <v>64</v>
      </c>
      <c r="G675" s="7" t="s">
        <v>461</v>
      </c>
      <c r="H675" s="7" t="s">
        <v>281</v>
      </c>
      <c r="I675" s="7" t="s">
        <v>66</v>
      </c>
      <c r="J675" s="7" t="s">
        <v>282</v>
      </c>
      <c r="K675" s="7">
        <v>261.67</v>
      </c>
      <c r="L675" s="7" t="s">
        <v>67</v>
      </c>
      <c r="M675" s="7" t="s">
        <v>68</v>
      </c>
      <c r="N675" s="7" t="s">
        <v>69</v>
      </c>
      <c r="O675" s="8">
        <v>43398.444918981484</v>
      </c>
      <c r="P675" s="8">
        <v>45590.622766203705</v>
      </c>
      <c r="Q675" s="7" t="s">
        <v>70</v>
      </c>
      <c r="R675" s="8">
        <v>45590</v>
      </c>
      <c r="S675" s="7" t="s">
        <v>71</v>
      </c>
      <c r="T675" s="7" t="s">
        <v>104</v>
      </c>
      <c r="U675" s="7" t="s">
        <v>73</v>
      </c>
      <c r="V675" s="7" t="s">
        <v>73</v>
      </c>
      <c r="W675" s="7" t="s">
        <v>74</v>
      </c>
      <c r="X675" s="7" t="s">
        <v>75</v>
      </c>
      <c r="Y675" s="7" t="s">
        <v>76</v>
      </c>
      <c r="Z675" s="7" t="s">
        <v>462</v>
      </c>
      <c r="AA675" s="7" t="s">
        <v>78</v>
      </c>
      <c r="AB675" s="8"/>
      <c r="AC675" s="8"/>
      <c r="AD675" s="7"/>
      <c r="AE675" s="7" t="s">
        <v>78</v>
      </c>
      <c r="AF675" s="7" t="s">
        <v>78</v>
      </c>
      <c r="AG675" s="8"/>
      <c r="AH675" s="7" t="s">
        <v>463</v>
      </c>
      <c r="AI675" s="7" t="s">
        <v>78</v>
      </c>
      <c r="AJ675" s="7" t="b">
        <v>0</v>
      </c>
      <c r="AK675" s="7" t="s">
        <v>464</v>
      </c>
      <c r="AL675" s="7" t="b">
        <v>0</v>
      </c>
      <c r="AM675" s="7" t="b">
        <v>0</v>
      </c>
      <c r="AN675" s="7" t="b">
        <v>0</v>
      </c>
      <c r="AO675" s="7" t="b">
        <v>0</v>
      </c>
      <c r="AP675" s="7" t="b">
        <v>0</v>
      </c>
      <c r="AQ675" s="7" t="s">
        <v>84</v>
      </c>
      <c r="AR675" s="7" t="b">
        <v>0</v>
      </c>
      <c r="AS675" s="7" t="s">
        <v>317</v>
      </c>
      <c r="AT675" s="7" t="s">
        <v>78</v>
      </c>
      <c r="AU675" s="7" t="s">
        <v>78</v>
      </c>
      <c r="AV675" s="8">
        <v>43360</v>
      </c>
      <c r="AW675" s="7" t="s">
        <v>85</v>
      </c>
      <c r="AX675" s="7" t="s">
        <v>86</v>
      </c>
      <c r="AY675" s="7" t="s">
        <v>87</v>
      </c>
      <c r="AZ675" s="7" t="b">
        <v>0</v>
      </c>
      <c r="BA675" s="7">
        <v>0</v>
      </c>
      <c r="BB675" s="7">
        <v>0</v>
      </c>
      <c r="BC675" s="33"/>
      <c r="BD675" s="7">
        <v>0</v>
      </c>
      <c r="BE675" s="33"/>
      <c r="BF675" s="55">
        <v>0</v>
      </c>
      <c r="BG675" s="33">
        <v>0</v>
      </c>
      <c r="BH675" s="33">
        <v>261.67</v>
      </c>
      <c r="BI675" s="33">
        <v>261.67</v>
      </c>
      <c r="BJ675" s="33">
        <v>287.20999999999998</v>
      </c>
      <c r="BK675" s="30">
        <f t="shared" si="27"/>
        <v>0</v>
      </c>
      <c r="BL675" s="62">
        <f t="shared" si="28"/>
        <v>0</v>
      </c>
      <c r="BM675" s="33">
        <v>37.94</v>
      </c>
      <c r="BN675" s="9">
        <v>0</v>
      </c>
      <c r="BO675" s="7" t="s">
        <v>5821</v>
      </c>
      <c r="BP675" s="7" t="s">
        <v>5822</v>
      </c>
      <c r="BQ675" s="7" t="s">
        <v>4101</v>
      </c>
      <c r="BR675" s="7" t="s">
        <v>504</v>
      </c>
      <c r="BS675" s="7" t="s">
        <v>4133</v>
      </c>
      <c r="BT675" s="7" t="s">
        <v>5823</v>
      </c>
      <c r="BU675" s="7" t="s">
        <v>78</v>
      </c>
      <c r="BV675" s="7" t="s">
        <v>5824</v>
      </c>
      <c r="BW675" s="7" t="s">
        <v>5825</v>
      </c>
      <c r="BX675" s="7" t="s">
        <v>4138</v>
      </c>
      <c r="BY675" s="7">
        <v>0</v>
      </c>
      <c r="BZ675" s="7">
        <v>0</v>
      </c>
      <c r="CA675" s="7">
        <v>0</v>
      </c>
      <c r="CB675" s="7">
        <v>0</v>
      </c>
      <c r="CC675" s="7">
        <v>0</v>
      </c>
      <c r="CD675" s="9">
        <v>0</v>
      </c>
    </row>
    <row r="676" spans="1:82" hidden="1" x14ac:dyDescent="0.25">
      <c r="A676" s="72" t="s">
        <v>361</v>
      </c>
      <c r="B676" s="11" t="s">
        <v>61</v>
      </c>
      <c r="C676" s="11" t="s">
        <v>62</v>
      </c>
      <c r="D676" s="11" t="s">
        <v>362</v>
      </c>
      <c r="E676" s="11" t="s">
        <v>362</v>
      </c>
      <c r="F676" s="11" t="s">
        <v>64</v>
      </c>
      <c r="G676" s="11" t="s">
        <v>362</v>
      </c>
      <c r="H676" s="11" t="s">
        <v>281</v>
      </c>
      <c r="I676" s="11" t="s">
        <v>66</v>
      </c>
      <c r="J676" s="11" t="s">
        <v>282</v>
      </c>
      <c r="K676" s="11">
        <v>251.59</v>
      </c>
      <c r="L676" s="11" t="s">
        <v>67</v>
      </c>
      <c r="M676" s="11" t="s">
        <v>68</v>
      </c>
      <c r="N676" s="11" t="s">
        <v>69</v>
      </c>
      <c r="O676" s="12">
        <v>42551.345462962963</v>
      </c>
      <c r="P676" s="12">
        <v>45473.345462962963</v>
      </c>
      <c r="Q676" s="11" t="s">
        <v>70</v>
      </c>
      <c r="R676" s="12">
        <v>45473</v>
      </c>
      <c r="S676" s="11" t="s">
        <v>71</v>
      </c>
      <c r="T676" s="11" t="s">
        <v>104</v>
      </c>
      <c r="U676" s="11" t="s">
        <v>73</v>
      </c>
      <c r="V676" s="11" t="s">
        <v>73</v>
      </c>
      <c r="W676" s="11" t="s">
        <v>287</v>
      </c>
      <c r="X676" s="11" t="s">
        <v>75</v>
      </c>
      <c r="Y676" s="11" t="s">
        <v>76</v>
      </c>
      <c r="Z676" s="11" t="s">
        <v>363</v>
      </c>
      <c r="AA676" s="11" t="s">
        <v>78</v>
      </c>
      <c r="AB676" s="12"/>
      <c r="AC676" s="12"/>
      <c r="AD676" s="11"/>
      <c r="AE676" s="11" t="s">
        <v>78</v>
      </c>
      <c r="AF676" s="11" t="s">
        <v>78</v>
      </c>
      <c r="AG676" s="12"/>
      <c r="AH676" s="11" t="s">
        <v>364</v>
      </c>
      <c r="AI676" s="11" t="s">
        <v>78</v>
      </c>
      <c r="AJ676" s="11" t="b">
        <v>0</v>
      </c>
      <c r="AK676" s="11" t="s">
        <v>365</v>
      </c>
      <c r="AL676" s="11" t="b">
        <v>0</v>
      </c>
      <c r="AM676" s="11" t="b">
        <v>0</v>
      </c>
      <c r="AN676" s="11" t="b">
        <v>0</v>
      </c>
      <c r="AO676" s="11" t="b">
        <v>0</v>
      </c>
      <c r="AP676" s="11" t="b">
        <v>0</v>
      </c>
      <c r="AQ676" s="11" t="s">
        <v>84</v>
      </c>
      <c r="AR676" s="11" t="b">
        <v>0</v>
      </c>
      <c r="AS676" s="11" t="s">
        <v>317</v>
      </c>
      <c r="AT676" s="11" t="s">
        <v>78</v>
      </c>
      <c r="AU676" s="11" t="s">
        <v>78</v>
      </c>
      <c r="AV676" s="12">
        <v>42522</v>
      </c>
      <c r="AW676" s="11" t="s">
        <v>85</v>
      </c>
      <c r="AX676" s="11" t="s">
        <v>86</v>
      </c>
      <c r="AY676" s="11" t="s">
        <v>87</v>
      </c>
      <c r="AZ676" s="11" t="b">
        <v>0</v>
      </c>
      <c r="BA676" s="11">
        <v>2</v>
      </c>
      <c r="BB676" s="11">
        <v>2</v>
      </c>
      <c r="BC676" s="28">
        <v>986.47</v>
      </c>
      <c r="BD676" s="11">
        <v>0</v>
      </c>
      <c r="BE676" s="28"/>
      <c r="BF676" s="54">
        <v>0</v>
      </c>
      <c r="BG676" s="28">
        <v>0</v>
      </c>
      <c r="BH676" s="28">
        <v>251.59</v>
      </c>
      <c r="BI676" s="28">
        <v>251.59</v>
      </c>
      <c r="BJ676" s="28">
        <v>276.39999999999998</v>
      </c>
      <c r="BK676" s="30">
        <f t="shared" si="27"/>
        <v>0</v>
      </c>
      <c r="BL676" s="62">
        <f t="shared" si="28"/>
        <v>0</v>
      </c>
      <c r="BM676" s="28">
        <v>36.479999999999997</v>
      </c>
      <c r="BN676" s="13">
        <v>0</v>
      </c>
      <c r="BO676" s="7" t="s">
        <v>4803</v>
      </c>
      <c r="BP676" s="7" t="s">
        <v>4804</v>
      </c>
      <c r="BQ676" s="7" t="s">
        <v>4101</v>
      </c>
      <c r="BR676" s="7" t="s">
        <v>504</v>
      </c>
      <c r="BS676" s="7" t="s">
        <v>4120</v>
      </c>
      <c r="BT676" s="7" t="s">
        <v>4110</v>
      </c>
      <c r="BU676" s="7" t="s">
        <v>4805</v>
      </c>
      <c r="BV676" s="7" t="s">
        <v>4806</v>
      </c>
      <c r="BW676" s="7" t="s">
        <v>5337</v>
      </c>
      <c r="BX676" s="7" t="s">
        <v>4138</v>
      </c>
      <c r="BY676" s="7">
        <v>0</v>
      </c>
      <c r="BZ676" s="7">
        <v>0</v>
      </c>
      <c r="CA676" s="7">
        <v>0</v>
      </c>
      <c r="CB676" s="7">
        <v>0</v>
      </c>
      <c r="CC676" s="7">
        <v>0</v>
      </c>
      <c r="CD676" s="9">
        <v>0</v>
      </c>
    </row>
    <row r="677" spans="1:82" hidden="1" x14ac:dyDescent="0.25">
      <c r="A677" s="73" t="s">
        <v>845</v>
      </c>
      <c r="B677" s="7" t="s">
        <v>61</v>
      </c>
      <c r="C677" s="7" t="s">
        <v>62</v>
      </c>
      <c r="D677" s="7" t="s">
        <v>846</v>
      </c>
      <c r="E677" s="7" t="s">
        <v>846</v>
      </c>
      <c r="F677" s="7" t="s">
        <v>64</v>
      </c>
      <c r="G677" s="7" t="s">
        <v>846</v>
      </c>
      <c r="H677" s="7" t="s">
        <v>281</v>
      </c>
      <c r="I677" s="7" t="s">
        <v>66</v>
      </c>
      <c r="J677" s="7" t="s">
        <v>282</v>
      </c>
      <c r="K677" s="7">
        <v>382.87</v>
      </c>
      <c r="L677" s="7" t="s">
        <v>67</v>
      </c>
      <c r="M677" s="7" t="s">
        <v>68</v>
      </c>
      <c r="N677" s="7" t="s">
        <v>69</v>
      </c>
      <c r="O677" s="8">
        <v>44970.663553240738</v>
      </c>
      <c r="P677" s="8">
        <v>45335.491215277776</v>
      </c>
      <c r="Q677" s="7" t="s">
        <v>70</v>
      </c>
      <c r="R677" s="8">
        <v>45335</v>
      </c>
      <c r="S677" s="7" t="s">
        <v>71</v>
      </c>
      <c r="T677" s="7" t="s">
        <v>104</v>
      </c>
      <c r="U677" s="7" t="s">
        <v>73</v>
      </c>
      <c r="V677" s="7" t="s">
        <v>73</v>
      </c>
      <c r="W677" s="7" t="s">
        <v>287</v>
      </c>
      <c r="X677" s="7" t="s">
        <v>75</v>
      </c>
      <c r="Y677" s="7" t="s">
        <v>122</v>
      </c>
      <c r="Z677" s="7" t="s">
        <v>847</v>
      </c>
      <c r="AA677" s="7" t="s">
        <v>78</v>
      </c>
      <c r="AB677" s="8"/>
      <c r="AC677" s="8"/>
      <c r="AD677" s="7"/>
      <c r="AE677" s="7" t="s">
        <v>78</v>
      </c>
      <c r="AF677" s="7" t="s">
        <v>78</v>
      </c>
      <c r="AG677" s="8"/>
      <c r="AH677" s="7" t="s">
        <v>848</v>
      </c>
      <c r="AI677" s="7" t="s">
        <v>78</v>
      </c>
      <c r="AJ677" s="7" t="b">
        <v>0</v>
      </c>
      <c r="AK677" s="7" t="s">
        <v>849</v>
      </c>
      <c r="AL677" s="7" t="b">
        <v>0</v>
      </c>
      <c r="AM677" s="7" t="b">
        <v>0</v>
      </c>
      <c r="AN677" s="7" t="b">
        <v>0</v>
      </c>
      <c r="AO677" s="7" t="b">
        <v>0</v>
      </c>
      <c r="AP677" s="7" t="b">
        <v>0</v>
      </c>
      <c r="AQ677" s="7" t="s">
        <v>84</v>
      </c>
      <c r="AR677" s="7" t="b">
        <v>0</v>
      </c>
      <c r="AS677" s="7" t="s">
        <v>710</v>
      </c>
      <c r="AT677" s="7" t="s">
        <v>78</v>
      </c>
      <c r="AU677" s="7" t="s">
        <v>78</v>
      </c>
      <c r="AV677" s="8">
        <v>44946</v>
      </c>
      <c r="AW677" s="7" t="s">
        <v>85</v>
      </c>
      <c r="AX677" s="7" t="s">
        <v>86</v>
      </c>
      <c r="AY677" s="7" t="s">
        <v>87</v>
      </c>
      <c r="AZ677" s="7" t="b">
        <v>0</v>
      </c>
      <c r="BA677" s="7">
        <v>0</v>
      </c>
      <c r="BB677" s="7">
        <v>0</v>
      </c>
      <c r="BC677" s="33"/>
      <c r="BD677" s="7">
        <v>0</v>
      </c>
      <c r="BE677" s="33"/>
      <c r="BF677" s="55">
        <v>0</v>
      </c>
      <c r="BG677" s="33">
        <v>0</v>
      </c>
      <c r="BH677" s="33">
        <v>382.87</v>
      </c>
      <c r="BI677" s="33">
        <v>382.87</v>
      </c>
      <c r="BJ677" s="33">
        <v>418.72</v>
      </c>
      <c r="BK677" s="30">
        <f t="shared" si="27"/>
        <v>0</v>
      </c>
      <c r="BL677" s="62">
        <f t="shared" si="28"/>
        <v>0</v>
      </c>
      <c r="BM677" s="33">
        <v>91.88</v>
      </c>
      <c r="BN677" s="9">
        <v>0</v>
      </c>
      <c r="BO677" s="7" t="s">
        <v>6795</v>
      </c>
      <c r="BP677" s="7" t="s">
        <v>6796</v>
      </c>
      <c r="BQ677" s="7" t="s">
        <v>4707</v>
      </c>
      <c r="BR677" s="7" t="s">
        <v>6797</v>
      </c>
      <c r="BS677" s="7" t="s">
        <v>6798</v>
      </c>
      <c r="BT677" s="7" t="s">
        <v>4552</v>
      </c>
      <c r="BU677" s="7" t="s">
        <v>78</v>
      </c>
      <c r="BV677" s="7" t="s">
        <v>6799</v>
      </c>
      <c r="BW677" s="7" t="s">
        <v>6800</v>
      </c>
      <c r="BX677" s="7" t="s">
        <v>4181</v>
      </c>
      <c r="BY677" s="7">
        <v>0</v>
      </c>
      <c r="BZ677" s="7">
        <v>0</v>
      </c>
      <c r="CA677" s="7">
        <v>0</v>
      </c>
      <c r="CB677" s="7">
        <v>0</v>
      </c>
      <c r="CC677" s="7">
        <v>0</v>
      </c>
      <c r="CD677" s="9">
        <v>0</v>
      </c>
    </row>
    <row r="678" spans="1:82" hidden="1" x14ac:dyDescent="0.25">
      <c r="A678" s="73" t="s">
        <v>2491</v>
      </c>
      <c r="B678" s="7" t="s">
        <v>234</v>
      </c>
      <c r="C678" s="7" t="s">
        <v>235</v>
      </c>
      <c r="D678" s="7" t="s">
        <v>2492</v>
      </c>
      <c r="E678" s="7" t="s">
        <v>934</v>
      </c>
      <c r="F678" s="7" t="s">
        <v>64</v>
      </c>
      <c r="G678" s="7"/>
      <c r="H678" s="7" t="s">
        <v>2330</v>
      </c>
      <c r="I678" s="7" t="s">
        <v>237</v>
      </c>
      <c r="J678" s="7" t="s">
        <v>2485</v>
      </c>
      <c r="K678" s="7">
        <v>120.88</v>
      </c>
      <c r="L678" s="7" t="s">
        <v>67</v>
      </c>
      <c r="M678" s="7" t="s">
        <v>68</v>
      </c>
      <c r="N678" s="7" t="s">
        <v>69</v>
      </c>
      <c r="O678" s="8">
        <v>44348.612905092596</v>
      </c>
      <c r="P678" s="8">
        <v>45444.612905092596</v>
      </c>
      <c r="Q678" s="7" t="s">
        <v>70</v>
      </c>
      <c r="R678" s="8">
        <v>45444</v>
      </c>
      <c r="S678" s="7" t="s">
        <v>71</v>
      </c>
      <c r="T678" s="7" t="s">
        <v>104</v>
      </c>
      <c r="U678" s="7" t="s">
        <v>73</v>
      </c>
      <c r="V678" s="7" t="s">
        <v>73</v>
      </c>
      <c r="W678" s="7" t="s">
        <v>74</v>
      </c>
      <c r="X678" s="7" t="s">
        <v>75</v>
      </c>
      <c r="Y678" s="7" t="s">
        <v>1023</v>
      </c>
      <c r="Z678" s="7" t="s">
        <v>2493</v>
      </c>
      <c r="AA678" s="7" t="s">
        <v>78</v>
      </c>
      <c r="AB678" s="8"/>
      <c r="AC678" s="8"/>
      <c r="AD678" s="7"/>
      <c r="AE678" s="7" t="s">
        <v>78</v>
      </c>
      <c r="AF678" s="7" t="s">
        <v>78</v>
      </c>
      <c r="AG678" s="8"/>
      <c r="AH678" s="7" t="s">
        <v>78</v>
      </c>
      <c r="AI678" s="7" t="s">
        <v>78</v>
      </c>
      <c r="AJ678" s="7" t="b">
        <v>0</v>
      </c>
      <c r="AK678" s="7" t="s">
        <v>2494</v>
      </c>
      <c r="AL678" s="7" t="b">
        <v>0</v>
      </c>
      <c r="AM678" s="7" t="b">
        <v>0</v>
      </c>
      <c r="AN678" s="7" t="b">
        <v>0</v>
      </c>
      <c r="AO678" s="7" t="b">
        <v>0</v>
      </c>
      <c r="AP678" s="7" t="b">
        <v>0</v>
      </c>
      <c r="AQ678" s="7" t="s">
        <v>84</v>
      </c>
      <c r="AR678" s="7" t="b">
        <v>0</v>
      </c>
      <c r="AS678" s="7" t="s">
        <v>1700</v>
      </c>
      <c r="AT678" s="7" t="s">
        <v>78</v>
      </c>
      <c r="AU678" s="7" t="s">
        <v>78</v>
      </c>
      <c r="AV678" s="8">
        <v>44333</v>
      </c>
      <c r="AW678" s="7" t="s">
        <v>85</v>
      </c>
      <c r="AX678" s="7" t="s">
        <v>86</v>
      </c>
      <c r="AY678" s="7" t="s">
        <v>87</v>
      </c>
      <c r="AZ678" s="7" t="b">
        <v>0</v>
      </c>
      <c r="BA678" s="7">
        <v>0</v>
      </c>
      <c r="BB678" s="7">
        <v>0</v>
      </c>
      <c r="BC678" s="33"/>
      <c r="BD678" s="7">
        <v>0</v>
      </c>
      <c r="BE678" s="33"/>
      <c r="BF678" s="55">
        <v>0</v>
      </c>
      <c r="BG678" s="33">
        <v>0</v>
      </c>
      <c r="BH678" s="33">
        <v>120.88</v>
      </c>
      <c r="BI678" s="33">
        <v>120.88</v>
      </c>
      <c r="BJ678" s="33">
        <v>132.69999999999999</v>
      </c>
      <c r="BK678" s="30">
        <f t="shared" si="27"/>
        <v>0</v>
      </c>
      <c r="BL678" s="62">
        <f t="shared" si="28"/>
        <v>0</v>
      </c>
      <c r="BM678" s="33">
        <v>12.09</v>
      </c>
      <c r="BN678" s="9">
        <v>0</v>
      </c>
      <c r="BO678" s="7" t="s">
        <v>6424</v>
      </c>
      <c r="BP678" s="7" t="s">
        <v>6425</v>
      </c>
      <c r="BQ678" s="7" t="s">
        <v>6426</v>
      </c>
      <c r="BR678" s="7" t="s">
        <v>6427</v>
      </c>
      <c r="BS678" s="7" t="s">
        <v>6428</v>
      </c>
      <c r="BT678" s="7" t="s">
        <v>6429</v>
      </c>
      <c r="BU678" s="7" t="s">
        <v>78</v>
      </c>
      <c r="BV678" s="7" t="s">
        <v>6430</v>
      </c>
      <c r="BW678" s="7" t="s">
        <v>6431</v>
      </c>
      <c r="BX678" s="7" t="s">
        <v>4130</v>
      </c>
      <c r="BY678" s="7">
        <v>0</v>
      </c>
      <c r="BZ678" s="7">
        <v>0</v>
      </c>
      <c r="CA678" s="7">
        <v>0</v>
      </c>
      <c r="CB678" s="7">
        <v>0</v>
      </c>
      <c r="CC678" s="7">
        <v>0</v>
      </c>
      <c r="CD678" s="9">
        <v>0</v>
      </c>
    </row>
    <row r="679" spans="1:82" hidden="1" x14ac:dyDescent="0.25">
      <c r="A679" s="72" t="s">
        <v>933</v>
      </c>
      <c r="B679" s="11" t="s">
        <v>225</v>
      </c>
      <c r="C679" s="11" t="s">
        <v>226</v>
      </c>
      <c r="D679" s="11" t="s">
        <v>934</v>
      </c>
      <c r="E679" s="11" t="s">
        <v>934</v>
      </c>
      <c r="F679" s="11" t="s">
        <v>168</v>
      </c>
      <c r="G679" s="11" t="s">
        <v>934</v>
      </c>
      <c r="H679" s="11" t="s">
        <v>281</v>
      </c>
      <c r="I679" s="11" t="s">
        <v>66</v>
      </c>
      <c r="J679" s="11" t="s">
        <v>320</v>
      </c>
      <c r="K679" s="11">
        <v>374.84</v>
      </c>
      <c r="L679" s="11" t="s">
        <v>67</v>
      </c>
      <c r="M679" s="11" t="s">
        <v>68</v>
      </c>
      <c r="N679" s="11" t="s">
        <v>160</v>
      </c>
      <c r="O679" s="12">
        <v>45028.397337962961</v>
      </c>
      <c r="P679" s="12">
        <v>45394.307488425926</v>
      </c>
      <c r="Q679" s="11" t="s">
        <v>70</v>
      </c>
      <c r="R679" s="12">
        <v>45394</v>
      </c>
      <c r="S679" s="11" t="s">
        <v>71</v>
      </c>
      <c r="T679" s="11" t="s">
        <v>104</v>
      </c>
      <c r="U679" s="11" t="s">
        <v>73</v>
      </c>
      <c r="V679" s="11" t="s">
        <v>73</v>
      </c>
      <c r="W679" s="11" t="s">
        <v>92</v>
      </c>
      <c r="X679" s="11" t="s">
        <v>75</v>
      </c>
      <c r="Y679" s="11" t="s">
        <v>321</v>
      </c>
      <c r="Z679" s="11" t="s">
        <v>935</v>
      </c>
      <c r="AA679" s="11" t="s">
        <v>78</v>
      </c>
      <c r="AB679" s="12"/>
      <c r="AC679" s="12"/>
      <c r="AD679" s="11"/>
      <c r="AE679" s="11" t="s">
        <v>78</v>
      </c>
      <c r="AF679" s="11" t="s">
        <v>78</v>
      </c>
      <c r="AG679" s="12"/>
      <c r="AH679" s="11" t="s">
        <v>936</v>
      </c>
      <c r="AI679" s="11" t="s">
        <v>78</v>
      </c>
      <c r="AJ679" s="11" t="b">
        <v>0</v>
      </c>
      <c r="AK679" s="11" t="s">
        <v>937</v>
      </c>
      <c r="AL679" s="11" t="b">
        <v>0</v>
      </c>
      <c r="AM679" s="11" t="b">
        <v>0</v>
      </c>
      <c r="AN679" s="11" t="b">
        <v>0</v>
      </c>
      <c r="AO679" s="11" t="b">
        <v>0</v>
      </c>
      <c r="AP679" s="11" t="b">
        <v>0</v>
      </c>
      <c r="AQ679" s="11" t="s">
        <v>84</v>
      </c>
      <c r="AR679" s="11" t="b">
        <v>0</v>
      </c>
      <c r="AS679" s="11" t="s">
        <v>710</v>
      </c>
      <c r="AT679" s="11" t="s">
        <v>78</v>
      </c>
      <c r="AU679" s="11" t="s">
        <v>78</v>
      </c>
      <c r="AV679" s="12">
        <v>45001</v>
      </c>
      <c r="AW679" s="11" t="s">
        <v>85</v>
      </c>
      <c r="AX679" s="11" t="s">
        <v>86</v>
      </c>
      <c r="AY679" s="11" t="s">
        <v>87</v>
      </c>
      <c r="AZ679" s="11" t="b">
        <v>0</v>
      </c>
      <c r="BA679" s="11">
        <v>0</v>
      </c>
      <c r="BB679" s="11">
        <v>0</v>
      </c>
      <c r="BC679" s="28"/>
      <c r="BD679" s="11">
        <v>0</v>
      </c>
      <c r="BE679" s="28"/>
      <c r="BF679" s="54">
        <v>0</v>
      </c>
      <c r="BG679" s="28">
        <v>0</v>
      </c>
      <c r="BH679" s="28">
        <v>374.84</v>
      </c>
      <c r="BI679" s="28">
        <v>374.84</v>
      </c>
      <c r="BJ679" s="28">
        <v>410.62</v>
      </c>
      <c r="BK679" s="30">
        <f t="shared" si="27"/>
        <v>0</v>
      </c>
      <c r="BL679" s="62">
        <f t="shared" si="28"/>
        <v>0</v>
      </c>
      <c r="BM679" s="28">
        <v>82.46</v>
      </c>
      <c r="BN679" s="13">
        <v>0</v>
      </c>
      <c r="BO679" s="7" t="s">
        <v>6861</v>
      </c>
      <c r="BP679" s="7" t="s">
        <v>6425</v>
      </c>
      <c r="BQ679" s="7" t="s">
        <v>6426</v>
      </c>
      <c r="BR679" s="7" t="s">
        <v>6427</v>
      </c>
      <c r="BS679" s="7" t="s">
        <v>6428</v>
      </c>
      <c r="BT679" s="7" t="s">
        <v>6862</v>
      </c>
      <c r="BU679" s="7" t="s">
        <v>6863</v>
      </c>
      <c r="BV679" s="7" t="s">
        <v>6430</v>
      </c>
      <c r="BW679" s="7" t="s">
        <v>6431</v>
      </c>
      <c r="BX679" s="7" t="s">
        <v>4130</v>
      </c>
      <c r="BY679" s="7">
        <v>0</v>
      </c>
      <c r="BZ679" s="7">
        <v>0</v>
      </c>
      <c r="CA679" s="7">
        <v>0</v>
      </c>
      <c r="CB679" s="7">
        <v>0</v>
      </c>
      <c r="CC679" s="7">
        <v>0</v>
      </c>
      <c r="CD679" s="9">
        <v>0</v>
      </c>
    </row>
    <row r="680" spans="1:82" hidden="1" x14ac:dyDescent="0.25">
      <c r="A680" s="73" t="s">
        <v>2082</v>
      </c>
      <c r="B680" s="7" t="s">
        <v>259</v>
      </c>
      <c r="C680" s="7" t="s">
        <v>260</v>
      </c>
      <c r="D680" s="7" t="s">
        <v>2083</v>
      </c>
      <c r="E680" s="7" t="s">
        <v>2083</v>
      </c>
      <c r="F680" s="7" t="s">
        <v>2084</v>
      </c>
      <c r="G680" s="7" t="s">
        <v>2083</v>
      </c>
      <c r="H680" s="7" t="s">
        <v>281</v>
      </c>
      <c r="I680" s="7" t="s">
        <v>2037</v>
      </c>
      <c r="J680" s="7" t="s">
        <v>2038</v>
      </c>
      <c r="K680" s="7">
        <v>355.04</v>
      </c>
      <c r="L680" s="7" t="s">
        <v>67</v>
      </c>
      <c r="M680" s="7" t="s">
        <v>68</v>
      </c>
      <c r="N680" s="7" t="s">
        <v>160</v>
      </c>
      <c r="O680" s="8">
        <v>44892</v>
      </c>
      <c r="P680" s="8">
        <v>45257.445497685185</v>
      </c>
      <c r="Q680" s="7" t="s">
        <v>70</v>
      </c>
      <c r="R680" s="8">
        <v>45257</v>
      </c>
      <c r="S680" s="7" t="s">
        <v>71</v>
      </c>
      <c r="T680" s="7" t="s">
        <v>104</v>
      </c>
      <c r="U680" s="7" t="s">
        <v>73</v>
      </c>
      <c r="V680" s="7" t="s">
        <v>73</v>
      </c>
      <c r="W680" s="7" t="s">
        <v>74</v>
      </c>
      <c r="X680" s="7" t="s">
        <v>250</v>
      </c>
      <c r="Y680" s="7" t="s">
        <v>2085</v>
      </c>
      <c r="Z680" s="7" t="s">
        <v>2086</v>
      </c>
      <c r="AA680" s="7" t="s">
        <v>78</v>
      </c>
      <c r="AB680" s="8"/>
      <c r="AC680" s="8"/>
      <c r="AD680" s="7"/>
      <c r="AE680" s="7" t="s">
        <v>78</v>
      </c>
      <c r="AF680" s="7" t="s">
        <v>78</v>
      </c>
      <c r="AG680" s="8"/>
      <c r="AH680" s="7" t="s">
        <v>2087</v>
      </c>
      <c r="AI680" s="7" t="s">
        <v>78</v>
      </c>
      <c r="AJ680" s="7" t="b">
        <v>0</v>
      </c>
      <c r="AK680" s="7" t="s">
        <v>2088</v>
      </c>
      <c r="AL680" s="7" t="b">
        <v>0</v>
      </c>
      <c r="AM680" s="7" t="b">
        <v>0</v>
      </c>
      <c r="AN680" s="7" t="b">
        <v>0</v>
      </c>
      <c r="AO680" s="7" t="b">
        <v>0</v>
      </c>
      <c r="AP680" s="7" t="b">
        <v>0</v>
      </c>
      <c r="AQ680" s="7" t="s">
        <v>84</v>
      </c>
      <c r="AR680" s="7" t="b">
        <v>0</v>
      </c>
      <c r="AS680" s="7" t="s">
        <v>734</v>
      </c>
      <c r="AT680" s="7" t="s">
        <v>78</v>
      </c>
      <c r="AU680" s="7" t="s">
        <v>78</v>
      </c>
      <c r="AV680" s="8">
        <v>44893</v>
      </c>
      <c r="AW680" s="7" t="s">
        <v>85</v>
      </c>
      <c r="AX680" s="7" t="s">
        <v>86</v>
      </c>
      <c r="AY680" s="7" t="s">
        <v>87</v>
      </c>
      <c r="AZ680" s="7" t="b">
        <v>0</v>
      </c>
      <c r="BA680" s="7">
        <v>0</v>
      </c>
      <c r="BB680" s="7">
        <v>0</v>
      </c>
      <c r="BC680" s="33"/>
      <c r="BD680" s="7">
        <v>0</v>
      </c>
      <c r="BE680" s="33"/>
      <c r="BF680" s="55">
        <v>0</v>
      </c>
      <c r="BG680" s="33">
        <v>0</v>
      </c>
      <c r="BH680" s="33">
        <v>355.04</v>
      </c>
      <c r="BI680" s="33">
        <v>355.04</v>
      </c>
      <c r="BJ680" s="33">
        <v>446.32</v>
      </c>
      <c r="BK680" s="30">
        <f t="shared" si="27"/>
        <v>0</v>
      </c>
      <c r="BL680" s="62">
        <f t="shared" si="28"/>
        <v>0</v>
      </c>
      <c r="BM680" s="33">
        <v>99.41</v>
      </c>
      <c r="BN680" s="9">
        <v>0</v>
      </c>
      <c r="BO680" s="7" t="s">
        <v>6727</v>
      </c>
      <c r="BP680" s="7" t="s">
        <v>6728</v>
      </c>
      <c r="BQ680" s="7" t="s">
        <v>4101</v>
      </c>
      <c r="BR680" s="7" t="s">
        <v>504</v>
      </c>
      <c r="BS680" s="7" t="s">
        <v>4109</v>
      </c>
      <c r="BT680" s="7" t="s">
        <v>6729</v>
      </c>
      <c r="BU680" s="7" t="s">
        <v>78</v>
      </c>
      <c r="BV680" s="7" t="s">
        <v>6730</v>
      </c>
      <c r="BW680" s="7" t="s">
        <v>6731</v>
      </c>
      <c r="BX680" s="7" t="s">
        <v>4585</v>
      </c>
      <c r="BY680" s="7">
        <v>0</v>
      </c>
      <c r="BZ680" s="7">
        <v>0</v>
      </c>
      <c r="CA680" s="7">
        <v>0</v>
      </c>
      <c r="CB680" s="7">
        <v>0</v>
      </c>
      <c r="CC680" s="7">
        <v>0</v>
      </c>
      <c r="CD680" s="9">
        <v>0</v>
      </c>
    </row>
    <row r="681" spans="1:82" hidden="1" x14ac:dyDescent="0.25">
      <c r="A681" s="72" t="s">
        <v>3479</v>
      </c>
      <c r="B681" s="11" t="s">
        <v>1736</v>
      </c>
      <c r="C681" s="11" t="s">
        <v>1737</v>
      </c>
      <c r="D681" s="11" t="s">
        <v>3457</v>
      </c>
      <c r="E681" s="11" t="s">
        <v>2575</v>
      </c>
      <c r="F681" s="11" t="s">
        <v>168</v>
      </c>
      <c r="G681" s="11" t="s">
        <v>2575</v>
      </c>
      <c r="H681" s="11" t="s">
        <v>1767</v>
      </c>
      <c r="I681" s="11" t="s">
        <v>1724</v>
      </c>
      <c r="J681" s="11"/>
      <c r="K681" s="11">
        <v>3478.8</v>
      </c>
      <c r="L681" s="11" t="s">
        <v>67</v>
      </c>
      <c r="M681" s="11" t="s">
        <v>3402</v>
      </c>
      <c r="N681" s="11" t="s">
        <v>3418</v>
      </c>
      <c r="O681" s="12">
        <v>43525.423356481479</v>
      </c>
      <c r="P681" s="12">
        <v>45352.423356481479</v>
      </c>
      <c r="Q681" s="11" t="s">
        <v>70</v>
      </c>
      <c r="R681" s="12">
        <v>45231</v>
      </c>
      <c r="S681" s="11" t="s">
        <v>91</v>
      </c>
      <c r="T681" s="11" t="s">
        <v>514</v>
      </c>
      <c r="U681" s="11" t="s">
        <v>3387</v>
      </c>
      <c r="V681" s="11" t="s">
        <v>3387</v>
      </c>
      <c r="W681" s="11" t="s">
        <v>74</v>
      </c>
      <c r="X681" s="11" t="s">
        <v>106</v>
      </c>
      <c r="Y681" s="11" t="s">
        <v>1725</v>
      </c>
      <c r="Z681" s="11" t="s">
        <v>3480</v>
      </c>
      <c r="AA681" s="11" t="s">
        <v>78</v>
      </c>
      <c r="AB681" s="12"/>
      <c r="AC681" s="12"/>
      <c r="AD681" s="11"/>
      <c r="AE681" s="11" t="s">
        <v>78</v>
      </c>
      <c r="AF681" s="11" t="s">
        <v>78</v>
      </c>
      <c r="AG681" s="12"/>
      <c r="AH681" s="11" t="s">
        <v>78</v>
      </c>
      <c r="AI681" s="11" t="s">
        <v>78</v>
      </c>
      <c r="AJ681" s="11" t="b">
        <v>0</v>
      </c>
      <c r="AK681" s="11" t="s">
        <v>3937</v>
      </c>
      <c r="AL681" s="11" t="b">
        <v>0</v>
      </c>
      <c r="AM681" s="11" t="b">
        <v>0</v>
      </c>
      <c r="AN681" s="11" t="b">
        <v>0</v>
      </c>
      <c r="AO681" s="11" t="b">
        <v>0</v>
      </c>
      <c r="AP681" s="11" t="b">
        <v>0</v>
      </c>
      <c r="AQ681" s="11" t="s">
        <v>96</v>
      </c>
      <c r="AR681" s="11" t="b">
        <v>0</v>
      </c>
      <c r="AS681" s="11" t="s">
        <v>1771</v>
      </c>
      <c r="AT681" s="11" t="s">
        <v>78</v>
      </c>
      <c r="AU681" s="11" t="s">
        <v>78</v>
      </c>
      <c r="AV681" s="12">
        <v>43557</v>
      </c>
      <c r="AW681" s="11" t="s">
        <v>85</v>
      </c>
      <c r="AX681" s="11" t="s">
        <v>86</v>
      </c>
      <c r="AY681" s="11" t="s">
        <v>87</v>
      </c>
      <c r="AZ681" s="11" t="b">
        <v>0</v>
      </c>
      <c r="BA681" s="11">
        <v>0</v>
      </c>
      <c r="BB681" s="11">
        <v>0</v>
      </c>
      <c r="BC681" s="28"/>
      <c r="BD681" s="11">
        <v>0</v>
      </c>
      <c r="BE681" s="28"/>
      <c r="BF681" s="54">
        <v>0</v>
      </c>
      <c r="BG681" s="28">
        <v>0</v>
      </c>
      <c r="BH681" s="28">
        <v>3478.8</v>
      </c>
      <c r="BI681" s="28">
        <v>3311.8</v>
      </c>
      <c r="BJ681" s="28">
        <v>3317.74</v>
      </c>
      <c r="BK681" s="30">
        <f t="shared" si="27"/>
        <v>167</v>
      </c>
      <c r="BL681" s="62">
        <f t="shared" si="28"/>
        <v>4.8005059215821544E-2</v>
      </c>
      <c r="BM681" s="28">
        <v>165.6</v>
      </c>
      <c r="BN681" s="13">
        <v>1</v>
      </c>
      <c r="BO681" s="7" t="s">
        <v>5968</v>
      </c>
      <c r="BP681" s="7" t="s">
        <v>4903</v>
      </c>
      <c r="BQ681" s="7" t="s">
        <v>4101</v>
      </c>
      <c r="BR681" s="7" t="s">
        <v>4373</v>
      </c>
      <c r="BS681" s="7" t="s">
        <v>4374</v>
      </c>
      <c r="BT681" s="7" t="s">
        <v>5208</v>
      </c>
      <c r="BU681" s="7" t="s">
        <v>5590</v>
      </c>
      <c r="BV681" s="7" t="s">
        <v>4904</v>
      </c>
      <c r="BW681" s="7" t="s">
        <v>5969</v>
      </c>
      <c r="BX681" s="7" t="s">
        <v>4123</v>
      </c>
      <c r="BY681" s="7">
        <v>0</v>
      </c>
      <c r="BZ681" s="7">
        <v>0</v>
      </c>
      <c r="CA681" s="7">
        <v>0</v>
      </c>
      <c r="CB681" s="7">
        <v>0</v>
      </c>
      <c r="CC681" s="7">
        <v>0</v>
      </c>
      <c r="CD681" s="9">
        <v>0</v>
      </c>
    </row>
    <row r="682" spans="1:82" hidden="1" x14ac:dyDescent="0.25">
      <c r="A682" s="72" t="s">
        <v>1139</v>
      </c>
      <c r="B682" s="11" t="s">
        <v>234</v>
      </c>
      <c r="C682" s="11" t="s">
        <v>235</v>
      </c>
      <c r="D682" s="11" t="s">
        <v>1140</v>
      </c>
      <c r="E682" s="11" t="s">
        <v>1141</v>
      </c>
      <c r="F682" s="11" t="s">
        <v>64</v>
      </c>
      <c r="G682" s="11" t="s">
        <v>1141</v>
      </c>
      <c r="H682" s="11" t="s">
        <v>456</v>
      </c>
      <c r="I682" s="11" t="s">
        <v>237</v>
      </c>
      <c r="J682" s="11"/>
      <c r="K682" s="11">
        <v>75.459999999999994</v>
      </c>
      <c r="L682" s="11" t="s">
        <v>67</v>
      </c>
      <c r="M682" s="11" t="s">
        <v>3402</v>
      </c>
      <c r="N682" s="11" t="s">
        <v>69</v>
      </c>
      <c r="O682" s="12">
        <v>43646.360069444447</v>
      </c>
      <c r="P682" s="12">
        <v>45473</v>
      </c>
      <c r="Q682" s="11" t="s">
        <v>70</v>
      </c>
      <c r="R682" s="12">
        <v>45473</v>
      </c>
      <c r="S682" s="11" t="s">
        <v>91</v>
      </c>
      <c r="T682" s="11" t="s">
        <v>104</v>
      </c>
      <c r="U682" s="11" t="s">
        <v>3387</v>
      </c>
      <c r="V682" s="11" t="s">
        <v>3387</v>
      </c>
      <c r="W682" s="11" t="s">
        <v>74</v>
      </c>
      <c r="X682" s="11" t="s">
        <v>75</v>
      </c>
      <c r="Y682" s="11" t="s">
        <v>1004</v>
      </c>
      <c r="Z682" s="11" t="s">
        <v>1142</v>
      </c>
      <c r="AA682" s="11" t="s">
        <v>78</v>
      </c>
      <c r="AB682" s="12"/>
      <c r="AC682" s="12"/>
      <c r="AD682" s="11"/>
      <c r="AE682" s="11" t="s">
        <v>78</v>
      </c>
      <c r="AF682" s="11" t="s">
        <v>78</v>
      </c>
      <c r="AG682" s="12"/>
      <c r="AH682" s="11" t="s">
        <v>1143</v>
      </c>
      <c r="AI682" s="11" t="s">
        <v>78</v>
      </c>
      <c r="AJ682" s="11" t="b">
        <v>0</v>
      </c>
      <c r="AK682" s="11" t="s">
        <v>1144</v>
      </c>
      <c r="AL682" s="11" t="b">
        <v>0</v>
      </c>
      <c r="AM682" s="11" t="b">
        <v>0</v>
      </c>
      <c r="AN682" s="11" t="b">
        <v>0</v>
      </c>
      <c r="AO682" s="11" t="b">
        <v>0</v>
      </c>
      <c r="AP682" s="11" t="b">
        <v>0</v>
      </c>
      <c r="AQ682" s="11" t="s">
        <v>96</v>
      </c>
      <c r="AR682" s="11" t="b">
        <v>0</v>
      </c>
      <c r="AS682" s="11" t="s">
        <v>78</v>
      </c>
      <c r="AT682" s="11" t="s">
        <v>78</v>
      </c>
      <c r="AU682" s="11" t="s">
        <v>78</v>
      </c>
      <c r="AV682" s="12">
        <v>43635</v>
      </c>
      <c r="AW682" s="11" t="s">
        <v>85</v>
      </c>
      <c r="AX682" s="11" t="s">
        <v>86</v>
      </c>
      <c r="AY682" s="11" t="s">
        <v>87</v>
      </c>
      <c r="AZ682" s="11" t="b">
        <v>0</v>
      </c>
      <c r="BA682" s="11">
        <v>0</v>
      </c>
      <c r="BB682" s="11">
        <v>0</v>
      </c>
      <c r="BC682" s="28"/>
      <c r="BD682" s="11">
        <v>0</v>
      </c>
      <c r="BE682" s="28"/>
      <c r="BF682" s="54">
        <v>0</v>
      </c>
      <c r="BG682" s="28">
        <v>0</v>
      </c>
      <c r="BH682" s="28">
        <v>75.459999999999994</v>
      </c>
      <c r="BI682" s="28">
        <v>75.459999999999994</v>
      </c>
      <c r="BJ682" s="28">
        <v>83.55</v>
      </c>
      <c r="BK682" s="30">
        <f t="shared" si="27"/>
        <v>0</v>
      </c>
      <c r="BL682" s="62">
        <f t="shared" si="28"/>
        <v>0</v>
      </c>
      <c r="BM682" s="28">
        <v>6.04</v>
      </c>
      <c r="BN682" s="13">
        <v>0</v>
      </c>
      <c r="BO682" s="11" t="s">
        <v>6030</v>
      </c>
      <c r="BP682" s="11" t="s">
        <v>6031</v>
      </c>
      <c r="BQ682" s="11" t="s">
        <v>4707</v>
      </c>
      <c r="BR682" s="11" t="s">
        <v>6032</v>
      </c>
      <c r="BS682" s="11" t="s">
        <v>5232</v>
      </c>
      <c r="BT682" s="11" t="s">
        <v>5122</v>
      </c>
      <c r="BU682" s="11" t="s">
        <v>6033</v>
      </c>
      <c r="BV682" s="11" t="s">
        <v>6034</v>
      </c>
      <c r="BW682" s="11" t="s">
        <v>6035</v>
      </c>
      <c r="BX682" s="11" t="s">
        <v>4106</v>
      </c>
      <c r="BY682" s="11">
        <v>0</v>
      </c>
      <c r="BZ682" s="11">
        <v>0</v>
      </c>
      <c r="CA682" s="11">
        <v>0</v>
      </c>
      <c r="CB682" s="11">
        <v>0</v>
      </c>
      <c r="CC682" s="11">
        <v>0</v>
      </c>
      <c r="CD682" s="13">
        <v>0</v>
      </c>
    </row>
    <row r="683" spans="1:82" hidden="1" x14ac:dyDescent="0.25">
      <c r="A683" s="73" t="s">
        <v>1370</v>
      </c>
      <c r="B683" s="7" t="s">
        <v>244</v>
      </c>
      <c r="C683" s="7" t="s">
        <v>245</v>
      </c>
      <c r="D683" s="7" t="s">
        <v>1371</v>
      </c>
      <c r="E683" s="7" t="s">
        <v>1371</v>
      </c>
      <c r="F683" s="7" t="s">
        <v>247</v>
      </c>
      <c r="G683" s="7" t="s">
        <v>1371</v>
      </c>
      <c r="H683" s="7" t="s">
        <v>281</v>
      </c>
      <c r="I683" s="7" t="s">
        <v>248</v>
      </c>
      <c r="J683" s="7" t="s">
        <v>1366</v>
      </c>
      <c r="K683" s="7">
        <v>449.31</v>
      </c>
      <c r="L683" s="7" t="s">
        <v>67</v>
      </c>
      <c r="M683" s="7" t="s">
        <v>68</v>
      </c>
      <c r="N683" s="7" t="s">
        <v>69</v>
      </c>
      <c r="O683" s="8">
        <v>41965.844351851854</v>
      </c>
      <c r="P683" s="8">
        <v>45252.844351851854</v>
      </c>
      <c r="Q683" s="7" t="s">
        <v>70</v>
      </c>
      <c r="R683" s="8">
        <v>45252</v>
      </c>
      <c r="S683" s="7" t="s">
        <v>71</v>
      </c>
      <c r="T683" s="7" t="s">
        <v>104</v>
      </c>
      <c r="U683" s="7" t="s">
        <v>73</v>
      </c>
      <c r="V683" s="7" t="s">
        <v>73</v>
      </c>
      <c r="W683" s="7" t="s">
        <v>105</v>
      </c>
      <c r="X683" s="7" t="s">
        <v>250</v>
      </c>
      <c r="Y683" s="7" t="s">
        <v>251</v>
      </c>
      <c r="Z683" s="7" t="s">
        <v>1372</v>
      </c>
      <c r="AA683" s="7" t="s">
        <v>78</v>
      </c>
      <c r="AB683" s="8"/>
      <c r="AC683" s="8"/>
      <c r="AD683" s="7"/>
      <c r="AE683" s="7" t="s">
        <v>78</v>
      </c>
      <c r="AF683" s="7" t="s">
        <v>78</v>
      </c>
      <c r="AG683" s="8"/>
      <c r="AH683" s="7" t="s">
        <v>78</v>
      </c>
      <c r="AI683" s="7" t="s">
        <v>78</v>
      </c>
      <c r="AJ683" s="7" t="b">
        <v>0</v>
      </c>
      <c r="AK683" s="7" t="s">
        <v>1373</v>
      </c>
      <c r="AL683" s="7" t="b">
        <v>0</v>
      </c>
      <c r="AM683" s="7" t="b">
        <v>0</v>
      </c>
      <c r="AN683" s="7" t="b">
        <v>0</v>
      </c>
      <c r="AO683" s="7" t="b">
        <v>0</v>
      </c>
      <c r="AP683" s="7" t="b">
        <v>0</v>
      </c>
      <c r="AQ683" s="7" t="s">
        <v>84</v>
      </c>
      <c r="AR683" s="7" t="b">
        <v>0</v>
      </c>
      <c r="AS683" s="7" t="s">
        <v>317</v>
      </c>
      <c r="AT683" s="7" t="s">
        <v>78</v>
      </c>
      <c r="AU683" s="7" t="s">
        <v>78</v>
      </c>
      <c r="AV683" s="8">
        <v>41943</v>
      </c>
      <c r="AW683" s="7" t="s">
        <v>85</v>
      </c>
      <c r="AX683" s="7" t="s">
        <v>86</v>
      </c>
      <c r="AY683" s="7" t="s">
        <v>87</v>
      </c>
      <c r="AZ683" s="7" t="b">
        <v>0</v>
      </c>
      <c r="BA683" s="7">
        <v>5</v>
      </c>
      <c r="BB683" s="7">
        <v>5</v>
      </c>
      <c r="BC683" s="33">
        <v>1659.77</v>
      </c>
      <c r="BD683" s="7">
        <v>0</v>
      </c>
      <c r="BE683" s="33"/>
      <c r="BF683" s="55">
        <v>0</v>
      </c>
      <c r="BG683" s="33">
        <v>0</v>
      </c>
      <c r="BH683" s="33">
        <v>449.31</v>
      </c>
      <c r="BI683" s="33">
        <v>449.31</v>
      </c>
      <c r="BJ683" s="33">
        <v>529.54</v>
      </c>
      <c r="BK683" s="30">
        <f t="shared" si="27"/>
        <v>0</v>
      </c>
      <c r="BL683" s="62">
        <f t="shared" si="28"/>
        <v>0</v>
      </c>
      <c r="BM683" s="33">
        <v>78.59</v>
      </c>
      <c r="BN683" s="9">
        <v>0</v>
      </c>
      <c r="BO683" s="11" t="s">
        <v>4998</v>
      </c>
      <c r="BP683" s="11" t="s">
        <v>4999</v>
      </c>
      <c r="BQ683" s="11" t="s">
        <v>4101</v>
      </c>
      <c r="BR683" s="11" t="s">
        <v>5000</v>
      </c>
      <c r="BS683" s="11" t="s">
        <v>4223</v>
      </c>
      <c r="BT683" s="11" t="s">
        <v>5001</v>
      </c>
      <c r="BU683" s="11" t="s">
        <v>5002</v>
      </c>
      <c r="BV683" s="11" t="s">
        <v>5003</v>
      </c>
      <c r="BW683" s="11" t="s">
        <v>5004</v>
      </c>
      <c r="BX683" s="11" t="s">
        <v>4138</v>
      </c>
      <c r="BY683" s="11">
        <v>0</v>
      </c>
      <c r="BZ683" s="11">
        <v>0</v>
      </c>
      <c r="CA683" s="11">
        <v>0</v>
      </c>
      <c r="CB683" s="11">
        <v>0</v>
      </c>
      <c r="CC683" s="11">
        <v>0</v>
      </c>
      <c r="CD683" s="13">
        <v>0</v>
      </c>
    </row>
    <row r="684" spans="1:82" hidden="1" x14ac:dyDescent="0.25">
      <c r="A684" s="72" t="s">
        <v>909</v>
      </c>
      <c r="B684" s="11" t="s">
        <v>61</v>
      </c>
      <c r="C684" s="11" t="s">
        <v>62</v>
      </c>
      <c r="D684" s="11" t="s">
        <v>910</v>
      </c>
      <c r="E684" s="11" t="s">
        <v>910</v>
      </c>
      <c r="F684" s="11" t="s">
        <v>64</v>
      </c>
      <c r="G684" s="11" t="s">
        <v>910</v>
      </c>
      <c r="H684" s="11" t="s">
        <v>281</v>
      </c>
      <c r="I684" s="11" t="s">
        <v>66</v>
      </c>
      <c r="J684" s="11" t="s">
        <v>282</v>
      </c>
      <c r="K684" s="11">
        <v>345.52</v>
      </c>
      <c r="L684" s="11" t="s">
        <v>67</v>
      </c>
      <c r="M684" s="11" t="s">
        <v>68</v>
      </c>
      <c r="N684" s="11" t="s">
        <v>69</v>
      </c>
      <c r="O684" s="12">
        <v>45023.618148148147</v>
      </c>
      <c r="P684" s="12">
        <v>45389.309895833336</v>
      </c>
      <c r="Q684" s="11" t="s">
        <v>70</v>
      </c>
      <c r="R684" s="12">
        <v>45389</v>
      </c>
      <c r="S684" s="11" t="s">
        <v>71</v>
      </c>
      <c r="T684" s="11" t="s">
        <v>104</v>
      </c>
      <c r="U684" s="11" t="s">
        <v>73</v>
      </c>
      <c r="V684" s="11" t="s">
        <v>73</v>
      </c>
      <c r="W684" s="11" t="s">
        <v>105</v>
      </c>
      <c r="X684" s="11" t="s">
        <v>75</v>
      </c>
      <c r="Y684" s="11" t="s">
        <v>122</v>
      </c>
      <c r="Z684" s="11" t="s">
        <v>911</v>
      </c>
      <c r="AA684" s="11" t="s">
        <v>78</v>
      </c>
      <c r="AB684" s="12"/>
      <c r="AC684" s="12"/>
      <c r="AD684" s="11"/>
      <c r="AE684" s="11" t="s">
        <v>78</v>
      </c>
      <c r="AF684" s="11" t="s">
        <v>78</v>
      </c>
      <c r="AG684" s="12"/>
      <c r="AH684" s="11" t="s">
        <v>912</v>
      </c>
      <c r="AI684" s="11" t="s">
        <v>78</v>
      </c>
      <c r="AJ684" s="11" t="b">
        <v>0</v>
      </c>
      <c r="AK684" s="11" t="s">
        <v>913</v>
      </c>
      <c r="AL684" s="11" t="b">
        <v>0</v>
      </c>
      <c r="AM684" s="11" t="b">
        <v>0</v>
      </c>
      <c r="AN684" s="11" t="b">
        <v>0</v>
      </c>
      <c r="AO684" s="11" t="b">
        <v>0</v>
      </c>
      <c r="AP684" s="11" t="b">
        <v>0</v>
      </c>
      <c r="AQ684" s="11" t="s">
        <v>84</v>
      </c>
      <c r="AR684" s="11" t="b">
        <v>0</v>
      </c>
      <c r="AS684" s="11" t="s">
        <v>710</v>
      </c>
      <c r="AT684" s="11" t="s">
        <v>78</v>
      </c>
      <c r="AU684" s="11" t="s">
        <v>78</v>
      </c>
      <c r="AV684" s="12">
        <v>44992</v>
      </c>
      <c r="AW684" s="11" t="s">
        <v>85</v>
      </c>
      <c r="AX684" s="11" t="s">
        <v>86</v>
      </c>
      <c r="AY684" s="11" t="s">
        <v>87</v>
      </c>
      <c r="AZ684" s="11" t="b">
        <v>0</v>
      </c>
      <c r="BA684" s="11">
        <v>0</v>
      </c>
      <c r="BB684" s="11">
        <v>0</v>
      </c>
      <c r="BC684" s="28"/>
      <c r="BD684" s="11">
        <v>0</v>
      </c>
      <c r="BE684" s="28"/>
      <c r="BF684" s="54">
        <v>0</v>
      </c>
      <c r="BG684" s="28">
        <v>0</v>
      </c>
      <c r="BH684" s="28">
        <v>345.52</v>
      </c>
      <c r="BI684" s="28">
        <v>345.52</v>
      </c>
      <c r="BJ684" s="28">
        <v>377.95</v>
      </c>
      <c r="BK684" s="30">
        <f t="shared" si="27"/>
        <v>0</v>
      </c>
      <c r="BL684" s="62">
        <f t="shared" si="28"/>
        <v>0</v>
      </c>
      <c r="BM684" s="28">
        <v>82.92</v>
      </c>
      <c r="BN684" s="13">
        <v>0</v>
      </c>
      <c r="BO684" s="7" t="s">
        <v>6281</v>
      </c>
      <c r="BP684" s="7" t="s">
        <v>6282</v>
      </c>
      <c r="BQ684" s="7" t="s">
        <v>4101</v>
      </c>
      <c r="BR684" s="7" t="s">
        <v>504</v>
      </c>
      <c r="BS684" s="7" t="s">
        <v>4203</v>
      </c>
      <c r="BT684" s="7" t="s">
        <v>4110</v>
      </c>
      <c r="BU684" s="7" t="s">
        <v>6283</v>
      </c>
      <c r="BV684" s="7" t="s">
        <v>6284</v>
      </c>
      <c r="BW684" s="7" t="s">
        <v>6849</v>
      </c>
      <c r="BX684" s="7" t="s">
        <v>4138</v>
      </c>
      <c r="BY684" s="7">
        <v>0</v>
      </c>
      <c r="BZ684" s="7">
        <v>0</v>
      </c>
      <c r="CA684" s="7">
        <v>0</v>
      </c>
      <c r="CB684" s="7">
        <v>0</v>
      </c>
      <c r="CC684" s="7">
        <v>0</v>
      </c>
      <c r="CD684" s="9">
        <v>0</v>
      </c>
    </row>
    <row r="685" spans="1:82" hidden="1" x14ac:dyDescent="0.25">
      <c r="A685" s="72" t="s">
        <v>1572</v>
      </c>
      <c r="B685" s="11" t="s">
        <v>1395</v>
      </c>
      <c r="C685" s="11" t="s">
        <v>1396</v>
      </c>
      <c r="D685" s="11" t="s">
        <v>384</v>
      </c>
      <c r="E685" s="11" t="s">
        <v>385</v>
      </c>
      <c r="F685" s="11" t="s">
        <v>64</v>
      </c>
      <c r="G685" s="11" t="s">
        <v>385</v>
      </c>
      <c r="H685" s="11" t="s">
        <v>281</v>
      </c>
      <c r="I685" s="11" t="s">
        <v>1397</v>
      </c>
      <c r="J685" s="11" t="s">
        <v>1406</v>
      </c>
      <c r="K685" s="11">
        <v>334.61</v>
      </c>
      <c r="L685" s="11" t="s">
        <v>67</v>
      </c>
      <c r="M685" s="11" t="s">
        <v>68</v>
      </c>
      <c r="N685" s="11" t="s">
        <v>69</v>
      </c>
      <c r="O685" s="12">
        <v>42040.484502314815</v>
      </c>
      <c r="P685" s="12">
        <v>45327.484502314815</v>
      </c>
      <c r="Q685" s="11" t="s">
        <v>70</v>
      </c>
      <c r="R685" s="12">
        <v>45327</v>
      </c>
      <c r="S685" s="11" t="s">
        <v>71</v>
      </c>
      <c r="T685" s="11" t="s">
        <v>104</v>
      </c>
      <c r="U685" s="11" t="s">
        <v>73</v>
      </c>
      <c r="V685" s="11" t="s">
        <v>73</v>
      </c>
      <c r="W685" s="11" t="s">
        <v>74</v>
      </c>
      <c r="X685" s="11" t="s">
        <v>106</v>
      </c>
      <c r="Y685" s="11" t="s">
        <v>1398</v>
      </c>
      <c r="Z685" s="11" t="s">
        <v>1573</v>
      </c>
      <c r="AA685" s="11" t="s">
        <v>78</v>
      </c>
      <c r="AB685" s="12"/>
      <c r="AC685" s="12"/>
      <c r="AD685" s="11"/>
      <c r="AE685" s="11" t="s">
        <v>78</v>
      </c>
      <c r="AF685" s="11" t="s">
        <v>78</v>
      </c>
      <c r="AG685" s="12"/>
      <c r="AH685" s="11" t="s">
        <v>1574</v>
      </c>
      <c r="AI685" s="11" t="s">
        <v>78</v>
      </c>
      <c r="AJ685" s="11" t="b">
        <v>0</v>
      </c>
      <c r="AK685" s="11" t="s">
        <v>1575</v>
      </c>
      <c r="AL685" s="11" t="b">
        <v>0</v>
      </c>
      <c r="AM685" s="11" t="b">
        <v>0</v>
      </c>
      <c r="AN685" s="11" t="b">
        <v>0</v>
      </c>
      <c r="AO685" s="11" t="b">
        <v>0</v>
      </c>
      <c r="AP685" s="11" t="b">
        <v>0</v>
      </c>
      <c r="AQ685" s="11" t="s">
        <v>84</v>
      </c>
      <c r="AR685" s="11" t="b">
        <v>0</v>
      </c>
      <c r="AS685" s="11" t="s">
        <v>78</v>
      </c>
      <c r="AT685" s="11" t="s">
        <v>78</v>
      </c>
      <c r="AU685" s="11" t="s">
        <v>78</v>
      </c>
      <c r="AV685" s="12">
        <v>42038</v>
      </c>
      <c r="AW685" s="11" t="s">
        <v>85</v>
      </c>
      <c r="AX685" s="11" t="s">
        <v>86</v>
      </c>
      <c r="AY685" s="11" t="s">
        <v>87</v>
      </c>
      <c r="AZ685" s="11" t="b">
        <v>0</v>
      </c>
      <c r="BA685" s="11">
        <v>0</v>
      </c>
      <c r="BB685" s="11">
        <v>0</v>
      </c>
      <c r="BC685" s="28"/>
      <c r="BD685" s="11">
        <v>0</v>
      </c>
      <c r="BE685" s="28"/>
      <c r="BF685" s="54">
        <v>0</v>
      </c>
      <c r="BG685" s="28">
        <v>0</v>
      </c>
      <c r="BH685" s="28">
        <v>334.61</v>
      </c>
      <c r="BI685" s="28">
        <v>334.61</v>
      </c>
      <c r="BJ685" s="28">
        <v>382.29</v>
      </c>
      <c r="BK685" s="30">
        <f t="shared" si="27"/>
        <v>0</v>
      </c>
      <c r="BL685" s="62">
        <f t="shared" si="28"/>
        <v>0</v>
      </c>
      <c r="BM685" s="28">
        <v>92.02</v>
      </c>
      <c r="BN685" s="13">
        <v>0</v>
      </c>
      <c r="BO685" s="11" t="s">
        <v>5072</v>
      </c>
      <c r="BP685" s="11" t="s">
        <v>5073</v>
      </c>
      <c r="BQ685" s="11" t="s">
        <v>4101</v>
      </c>
      <c r="BR685" s="11" t="s">
        <v>504</v>
      </c>
      <c r="BS685" s="11" t="s">
        <v>4148</v>
      </c>
      <c r="BT685" s="11" t="s">
        <v>5074</v>
      </c>
      <c r="BU685" s="11" t="s">
        <v>5074</v>
      </c>
      <c r="BV685" s="11" t="s">
        <v>5075</v>
      </c>
      <c r="BW685" s="11" t="s">
        <v>5076</v>
      </c>
      <c r="BX685" s="11" t="s">
        <v>4181</v>
      </c>
      <c r="BY685" s="11">
        <v>0</v>
      </c>
      <c r="BZ685" s="11">
        <v>0</v>
      </c>
      <c r="CA685" s="11">
        <v>0</v>
      </c>
      <c r="CB685" s="11">
        <v>0</v>
      </c>
      <c r="CC685" s="11">
        <v>0</v>
      </c>
      <c r="CD685" s="13">
        <v>0</v>
      </c>
    </row>
    <row r="686" spans="1:82" hidden="1" x14ac:dyDescent="0.25">
      <c r="A686" s="72" t="s">
        <v>383</v>
      </c>
      <c r="B686" s="11" t="s">
        <v>61</v>
      </c>
      <c r="C686" s="11" t="s">
        <v>62</v>
      </c>
      <c r="D686" s="11" t="s">
        <v>384</v>
      </c>
      <c r="E686" s="11" t="s">
        <v>385</v>
      </c>
      <c r="F686" s="11" t="s">
        <v>64</v>
      </c>
      <c r="G686" s="11" t="s">
        <v>385</v>
      </c>
      <c r="H686" s="11" t="s">
        <v>281</v>
      </c>
      <c r="I686" s="11" t="s">
        <v>66</v>
      </c>
      <c r="J686" s="11" t="s">
        <v>282</v>
      </c>
      <c r="K686" s="11">
        <v>370.74</v>
      </c>
      <c r="L686" s="11" t="s">
        <v>67</v>
      </c>
      <c r="M686" s="11" t="s">
        <v>68</v>
      </c>
      <c r="N686" s="11" t="s">
        <v>69</v>
      </c>
      <c r="O686" s="12">
        <v>42677.461921296293</v>
      </c>
      <c r="P686" s="12">
        <v>45233.357557870368</v>
      </c>
      <c r="Q686" s="11" t="s">
        <v>70</v>
      </c>
      <c r="R686" s="12">
        <v>45233</v>
      </c>
      <c r="S686" s="11" t="s">
        <v>71</v>
      </c>
      <c r="T686" s="11" t="s">
        <v>104</v>
      </c>
      <c r="U686" s="11" t="s">
        <v>73</v>
      </c>
      <c r="V686" s="11" t="s">
        <v>73</v>
      </c>
      <c r="W686" s="11" t="s">
        <v>287</v>
      </c>
      <c r="X686" s="11" t="s">
        <v>75</v>
      </c>
      <c r="Y686" s="11" t="s">
        <v>122</v>
      </c>
      <c r="Z686" s="11" t="s">
        <v>386</v>
      </c>
      <c r="AA686" s="11" t="s">
        <v>78</v>
      </c>
      <c r="AB686" s="12"/>
      <c r="AC686" s="12"/>
      <c r="AD686" s="11"/>
      <c r="AE686" s="11" t="s">
        <v>78</v>
      </c>
      <c r="AF686" s="11" t="s">
        <v>78</v>
      </c>
      <c r="AG686" s="12"/>
      <c r="AH686" s="11" t="s">
        <v>387</v>
      </c>
      <c r="AI686" s="11" t="s">
        <v>78</v>
      </c>
      <c r="AJ686" s="11" t="b">
        <v>0</v>
      </c>
      <c r="AK686" s="11" t="s">
        <v>388</v>
      </c>
      <c r="AL686" s="11" t="b">
        <v>0</v>
      </c>
      <c r="AM686" s="11" t="b">
        <v>0</v>
      </c>
      <c r="AN686" s="11" t="b">
        <v>0</v>
      </c>
      <c r="AO686" s="11" t="b">
        <v>0</v>
      </c>
      <c r="AP686" s="11" t="b">
        <v>0</v>
      </c>
      <c r="AQ686" s="11" t="s">
        <v>84</v>
      </c>
      <c r="AR686" s="11" t="b">
        <v>0</v>
      </c>
      <c r="AS686" s="11" t="s">
        <v>317</v>
      </c>
      <c r="AT686" s="11" t="s">
        <v>78</v>
      </c>
      <c r="AU686" s="11" t="s">
        <v>78</v>
      </c>
      <c r="AV686" s="12">
        <v>42688</v>
      </c>
      <c r="AW686" s="11" t="s">
        <v>85</v>
      </c>
      <c r="AX686" s="11" t="s">
        <v>86</v>
      </c>
      <c r="AY686" s="11" t="s">
        <v>87</v>
      </c>
      <c r="AZ686" s="11" t="b">
        <v>0</v>
      </c>
      <c r="BA686" s="11">
        <v>0</v>
      </c>
      <c r="BB686" s="11">
        <v>0</v>
      </c>
      <c r="BC686" s="28"/>
      <c r="BD686" s="11">
        <v>0</v>
      </c>
      <c r="BE686" s="28"/>
      <c r="BF686" s="54">
        <v>0</v>
      </c>
      <c r="BG686" s="28">
        <v>0</v>
      </c>
      <c r="BH686" s="28">
        <v>370.74</v>
      </c>
      <c r="BI686" s="28">
        <v>370.74</v>
      </c>
      <c r="BJ686" s="28">
        <v>405.57</v>
      </c>
      <c r="BK686" s="30">
        <f t="shared" si="27"/>
        <v>0</v>
      </c>
      <c r="BL686" s="62">
        <f t="shared" si="28"/>
        <v>0</v>
      </c>
      <c r="BM686" s="28">
        <v>53.76</v>
      </c>
      <c r="BN686" s="13">
        <v>0</v>
      </c>
      <c r="BO686" s="7" t="s">
        <v>5072</v>
      </c>
      <c r="BP686" s="7" t="s">
        <v>5073</v>
      </c>
      <c r="BQ686" s="7" t="s">
        <v>4101</v>
      </c>
      <c r="BR686" s="7" t="s">
        <v>504</v>
      </c>
      <c r="BS686" s="7" t="s">
        <v>4148</v>
      </c>
      <c r="BT686" s="7" t="s">
        <v>5074</v>
      </c>
      <c r="BU686" s="7" t="s">
        <v>5074</v>
      </c>
      <c r="BV686" s="7" t="s">
        <v>5075</v>
      </c>
      <c r="BW686" s="7" t="s">
        <v>5076</v>
      </c>
      <c r="BX686" s="7" t="s">
        <v>4181</v>
      </c>
      <c r="BY686" s="7">
        <v>0</v>
      </c>
      <c r="BZ686" s="7">
        <v>0</v>
      </c>
      <c r="CA686" s="7">
        <v>0</v>
      </c>
      <c r="CB686" s="7">
        <v>0</v>
      </c>
      <c r="CC686" s="7">
        <v>0</v>
      </c>
      <c r="CD686" s="9">
        <v>0</v>
      </c>
    </row>
    <row r="687" spans="1:82" hidden="1" x14ac:dyDescent="0.25">
      <c r="A687" s="73" t="s">
        <v>3675</v>
      </c>
      <c r="B687" s="7" t="s">
        <v>234</v>
      </c>
      <c r="C687" s="7" t="s">
        <v>235</v>
      </c>
      <c r="D687" s="7" t="s">
        <v>3676</v>
      </c>
      <c r="E687" s="7" t="s">
        <v>3574</v>
      </c>
      <c r="F687" s="7" t="s">
        <v>64</v>
      </c>
      <c r="G687" s="7" t="s">
        <v>3574</v>
      </c>
      <c r="H687" s="7" t="s">
        <v>281</v>
      </c>
      <c r="I687" s="7" t="s">
        <v>1077</v>
      </c>
      <c r="J687" s="7" t="s">
        <v>1022</v>
      </c>
      <c r="K687" s="7">
        <v>349.9</v>
      </c>
      <c r="L687" s="7" t="s">
        <v>67</v>
      </c>
      <c r="M687" s="7" t="s">
        <v>3402</v>
      </c>
      <c r="N687" s="7" t="s">
        <v>69</v>
      </c>
      <c r="O687" s="8">
        <v>44578</v>
      </c>
      <c r="P687" s="8">
        <v>45552.371990740743</v>
      </c>
      <c r="Q687" s="7" t="s">
        <v>70</v>
      </c>
      <c r="R687" s="8">
        <v>45552</v>
      </c>
      <c r="S687" s="7" t="s">
        <v>71</v>
      </c>
      <c r="T687" s="7" t="s">
        <v>104</v>
      </c>
      <c r="U687" s="7" t="s">
        <v>3387</v>
      </c>
      <c r="V687" s="7" t="s">
        <v>3387</v>
      </c>
      <c r="W687" s="7" t="s">
        <v>74</v>
      </c>
      <c r="X687" s="7" t="s">
        <v>75</v>
      </c>
      <c r="Y687" s="7" t="s">
        <v>1023</v>
      </c>
      <c r="Z687" s="7" t="s">
        <v>3677</v>
      </c>
      <c r="AA687" s="7" t="s">
        <v>78</v>
      </c>
      <c r="AB687" s="8"/>
      <c r="AC687" s="8"/>
      <c r="AD687" s="7"/>
      <c r="AE687" s="7" t="s">
        <v>78</v>
      </c>
      <c r="AF687" s="7" t="s">
        <v>78</v>
      </c>
      <c r="AG687" s="8"/>
      <c r="AH687" s="7" t="s">
        <v>3678</v>
      </c>
      <c r="AI687" s="7" t="s">
        <v>78</v>
      </c>
      <c r="AJ687" s="7" t="b">
        <v>0</v>
      </c>
      <c r="AK687" s="7" t="s">
        <v>4032</v>
      </c>
      <c r="AL687" s="7" t="b">
        <v>0</v>
      </c>
      <c r="AM687" s="7" t="b">
        <v>0</v>
      </c>
      <c r="AN687" s="7" t="b">
        <v>0</v>
      </c>
      <c r="AO687" s="7" t="b">
        <v>0</v>
      </c>
      <c r="AP687" s="7" t="b">
        <v>0</v>
      </c>
      <c r="AQ687" s="7" t="s">
        <v>84</v>
      </c>
      <c r="AR687" s="7" t="b">
        <v>0</v>
      </c>
      <c r="AS687" s="7" t="s">
        <v>317</v>
      </c>
      <c r="AT687" s="7" t="s">
        <v>78</v>
      </c>
      <c r="AU687" s="7" t="s">
        <v>78</v>
      </c>
      <c r="AV687" s="8">
        <v>44578</v>
      </c>
      <c r="AW687" s="7" t="s">
        <v>85</v>
      </c>
      <c r="AX687" s="7" t="s">
        <v>86</v>
      </c>
      <c r="AY687" s="7" t="s">
        <v>87</v>
      </c>
      <c r="AZ687" s="7" t="b">
        <v>0</v>
      </c>
      <c r="BA687" s="7">
        <v>1</v>
      </c>
      <c r="BB687" s="7">
        <v>1</v>
      </c>
      <c r="BC687" s="33">
        <v>882</v>
      </c>
      <c r="BD687" s="7">
        <v>0</v>
      </c>
      <c r="BE687" s="33"/>
      <c r="BF687" s="55">
        <v>0</v>
      </c>
      <c r="BG687" s="33">
        <v>0</v>
      </c>
      <c r="BH687" s="33">
        <v>349.9</v>
      </c>
      <c r="BI687" s="33">
        <v>300.73</v>
      </c>
      <c r="BJ687" s="33">
        <v>329.71</v>
      </c>
      <c r="BK687" s="30">
        <f t="shared" si="27"/>
        <v>49.169999999999959</v>
      </c>
      <c r="BL687" s="62">
        <f t="shared" si="28"/>
        <v>0.14052586453272353</v>
      </c>
      <c r="BM687" s="33">
        <v>54.13</v>
      </c>
      <c r="BN687" s="9">
        <v>0</v>
      </c>
      <c r="BO687" s="7" t="s">
        <v>6220</v>
      </c>
      <c r="BP687" s="7" t="s">
        <v>6221</v>
      </c>
      <c r="BQ687" s="7" t="s">
        <v>4101</v>
      </c>
      <c r="BR687" s="7" t="s">
        <v>4215</v>
      </c>
      <c r="BS687" s="7" t="s">
        <v>4216</v>
      </c>
      <c r="BT687" s="7" t="s">
        <v>4110</v>
      </c>
      <c r="BU687" s="7" t="s">
        <v>6222</v>
      </c>
      <c r="BV687" s="7" t="s">
        <v>5065</v>
      </c>
      <c r="BW687" s="7" t="s">
        <v>6538</v>
      </c>
      <c r="BX687" s="7" t="s">
        <v>4130</v>
      </c>
      <c r="BY687" s="7">
        <v>0</v>
      </c>
      <c r="BZ687" s="7">
        <v>0</v>
      </c>
      <c r="CA687" s="7">
        <v>0</v>
      </c>
      <c r="CB687" s="7">
        <v>0</v>
      </c>
      <c r="CC687" s="7">
        <v>0</v>
      </c>
      <c r="CD687" s="9">
        <v>0</v>
      </c>
    </row>
    <row r="688" spans="1:82" hidden="1" x14ac:dyDescent="0.25">
      <c r="A688" s="73" t="s">
        <v>2356</v>
      </c>
      <c r="B688" s="7" t="s">
        <v>61</v>
      </c>
      <c r="C688" s="7" t="s">
        <v>62</v>
      </c>
      <c r="D688" s="7" t="s">
        <v>2357</v>
      </c>
      <c r="E688" s="7" t="s">
        <v>2358</v>
      </c>
      <c r="F688" s="7" t="s">
        <v>64</v>
      </c>
      <c r="G688" s="7" t="s">
        <v>2358</v>
      </c>
      <c r="H688" s="7" t="s">
        <v>2330</v>
      </c>
      <c r="I688" s="7" t="s">
        <v>66</v>
      </c>
      <c r="J688" s="7"/>
      <c r="K688" s="7">
        <v>359.22</v>
      </c>
      <c r="L688" s="7" t="s">
        <v>67</v>
      </c>
      <c r="M688" s="7" t="s">
        <v>68</v>
      </c>
      <c r="N688" s="7" t="s">
        <v>69</v>
      </c>
      <c r="O688" s="8">
        <v>41656.792384259257</v>
      </c>
      <c r="P688" s="8">
        <v>45308.792384259257</v>
      </c>
      <c r="Q688" s="7" t="s">
        <v>70</v>
      </c>
      <c r="R688" s="8">
        <v>45308</v>
      </c>
      <c r="S688" s="7" t="s">
        <v>71</v>
      </c>
      <c r="T688" s="7" t="s">
        <v>72</v>
      </c>
      <c r="U688" s="7" t="s">
        <v>73</v>
      </c>
      <c r="V688" s="7" t="s">
        <v>73</v>
      </c>
      <c r="W688" s="7" t="s">
        <v>74</v>
      </c>
      <c r="X688" s="7" t="s">
        <v>75</v>
      </c>
      <c r="Y688" s="7" t="s">
        <v>122</v>
      </c>
      <c r="Z688" s="7" t="s">
        <v>2359</v>
      </c>
      <c r="AA688" s="7" t="s">
        <v>78</v>
      </c>
      <c r="AB688" s="8"/>
      <c r="AC688" s="8"/>
      <c r="AD688" s="7"/>
      <c r="AE688" s="7" t="s">
        <v>78</v>
      </c>
      <c r="AF688" s="7" t="s">
        <v>78</v>
      </c>
      <c r="AG688" s="8"/>
      <c r="AH688" s="7" t="s">
        <v>78</v>
      </c>
      <c r="AI688" s="7" t="s">
        <v>78</v>
      </c>
      <c r="AJ688" s="7" t="b">
        <v>0</v>
      </c>
      <c r="AK688" s="7" t="s">
        <v>2360</v>
      </c>
      <c r="AL688" s="7" t="b">
        <v>0</v>
      </c>
      <c r="AM688" s="7" t="b">
        <v>0</v>
      </c>
      <c r="AN688" s="7" t="b">
        <v>0</v>
      </c>
      <c r="AO688" s="7" t="b">
        <v>0</v>
      </c>
      <c r="AP688" s="7" t="b">
        <v>0</v>
      </c>
      <c r="AQ688" s="7" t="s">
        <v>84</v>
      </c>
      <c r="AR688" s="7" t="b">
        <v>0</v>
      </c>
      <c r="AS688" s="7" t="s">
        <v>1700</v>
      </c>
      <c r="AT688" s="7" t="s">
        <v>78</v>
      </c>
      <c r="AU688" s="7" t="s">
        <v>78</v>
      </c>
      <c r="AV688" s="8">
        <v>41666</v>
      </c>
      <c r="AW688" s="7" t="s">
        <v>85</v>
      </c>
      <c r="AX688" s="7" t="s">
        <v>86</v>
      </c>
      <c r="AY688" s="7" t="s">
        <v>87</v>
      </c>
      <c r="AZ688" s="7" t="b">
        <v>0</v>
      </c>
      <c r="BA688" s="7">
        <v>4</v>
      </c>
      <c r="BB688" s="7">
        <v>4</v>
      </c>
      <c r="BC688" s="33">
        <v>2270.61</v>
      </c>
      <c r="BD688" s="7">
        <v>0</v>
      </c>
      <c r="BE688" s="33"/>
      <c r="BF688" s="55">
        <v>0</v>
      </c>
      <c r="BG688" s="33">
        <v>0</v>
      </c>
      <c r="BH688" s="33">
        <v>359.22</v>
      </c>
      <c r="BI688" s="33">
        <v>359.22</v>
      </c>
      <c r="BJ688" s="33">
        <v>401.12</v>
      </c>
      <c r="BK688" s="30">
        <f t="shared" si="27"/>
        <v>0</v>
      </c>
      <c r="BL688" s="62">
        <f t="shared" si="28"/>
        <v>0</v>
      </c>
      <c r="BM688" s="33">
        <v>46.7</v>
      </c>
      <c r="BN688" s="9">
        <v>0</v>
      </c>
      <c r="BO688" s="7" t="s">
        <v>4780</v>
      </c>
      <c r="BP688" s="7" t="s">
        <v>4781</v>
      </c>
      <c r="BQ688" s="7" t="s">
        <v>4101</v>
      </c>
      <c r="BR688" s="7" t="s">
        <v>504</v>
      </c>
      <c r="BS688" s="7" t="s">
        <v>4148</v>
      </c>
      <c r="BT688" s="7" t="s">
        <v>4782</v>
      </c>
      <c r="BU688" s="7" t="s">
        <v>78</v>
      </c>
      <c r="BV688" s="7" t="s">
        <v>4783</v>
      </c>
      <c r="BW688" s="7" t="s">
        <v>4784</v>
      </c>
      <c r="BX688" s="7" t="s">
        <v>4123</v>
      </c>
      <c r="BY688" s="7">
        <v>0</v>
      </c>
      <c r="BZ688" s="7">
        <v>0</v>
      </c>
      <c r="CA688" s="7">
        <v>0</v>
      </c>
      <c r="CB688" s="7">
        <v>0</v>
      </c>
      <c r="CC688" s="7">
        <v>0</v>
      </c>
      <c r="CD688" s="9">
        <v>0</v>
      </c>
    </row>
    <row r="689" spans="1:82" hidden="1" x14ac:dyDescent="0.25">
      <c r="A689" s="73" t="s">
        <v>1081</v>
      </c>
      <c r="B689" s="7" t="s">
        <v>234</v>
      </c>
      <c r="C689" s="7" t="s">
        <v>235</v>
      </c>
      <c r="D689" s="7" t="s">
        <v>1082</v>
      </c>
      <c r="E689" s="7" t="s">
        <v>1082</v>
      </c>
      <c r="F689" s="7" t="s">
        <v>64</v>
      </c>
      <c r="G689" s="7" t="s">
        <v>1082</v>
      </c>
      <c r="H689" s="7" t="s">
        <v>281</v>
      </c>
      <c r="I689" s="7" t="s">
        <v>1077</v>
      </c>
      <c r="J689" s="7" t="s">
        <v>1022</v>
      </c>
      <c r="K689" s="7">
        <v>411.38</v>
      </c>
      <c r="L689" s="7" t="s">
        <v>67</v>
      </c>
      <c r="M689" s="7" t="s">
        <v>68</v>
      </c>
      <c r="N689" s="7" t="s">
        <v>69</v>
      </c>
      <c r="O689" s="8">
        <v>44020.385937500003</v>
      </c>
      <c r="P689" s="8">
        <v>45481.385937500003</v>
      </c>
      <c r="Q689" s="7" t="s">
        <v>70</v>
      </c>
      <c r="R689" s="8">
        <v>45481</v>
      </c>
      <c r="S689" s="7" t="s">
        <v>71</v>
      </c>
      <c r="T689" s="7" t="s">
        <v>104</v>
      </c>
      <c r="U689" s="7" t="s">
        <v>73</v>
      </c>
      <c r="V689" s="7" t="s">
        <v>73</v>
      </c>
      <c r="W689" s="7" t="s">
        <v>74</v>
      </c>
      <c r="X689" s="7" t="s">
        <v>75</v>
      </c>
      <c r="Y689" s="7" t="s">
        <v>1083</v>
      </c>
      <c r="Z689" s="7" t="s">
        <v>1084</v>
      </c>
      <c r="AA689" s="7" t="s">
        <v>78</v>
      </c>
      <c r="AB689" s="8"/>
      <c r="AC689" s="8"/>
      <c r="AD689" s="7"/>
      <c r="AE689" s="7" t="s">
        <v>78</v>
      </c>
      <c r="AF689" s="7" t="s">
        <v>78</v>
      </c>
      <c r="AG689" s="8"/>
      <c r="AH689" s="7" t="s">
        <v>78</v>
      </c>
      <c r="AI689" s="7" t="s">
        <v>78</v>
      </c>
      <c r="AJ689" s="7" t="b">
        <v>0</v>
      </c>
      <c r="AK689" s="7" t="s">
        <v>1085</v>
      </c>
      <c r="AL689" s="7" t="b">
        <v>0</v>
      </c>
      <c r="AM689" s="7" t="b">
        <v>0</v>
      </c>
      <c r="AN689" s="7" t="b">
        <v>0</v>
      </c>
      <c r="AO689" s="7" t="b">
        <v>0</v>
      </c>
      <c r="AP689" s="7" t="b">
        <v>0</v>
      </c>
      <c r="AQ689" s="7" t="s">
        <v>84</v>
      </c>
      <c r="AR689" s="7" t="b">
        <v>0</v>
      </c>
      <c r="AS689" s="7" t="s">
        <v>317</v>
      </c>
      <c r="AT689" s="7" t="s">
        <v>78</v>
      </c>
      <c r="AU689" s="7" t="s">
        <v>78</v>
      </c>
      <c r="AV689" s="8">
        <v>44039</v>
      </c>
      <c r="AW689" s="7" t="s">
        <v>85</v>
      </c>
      <c r="AX689" s="7" t="s">
        <v>86</v>
      </c>
      <c r="AY689" s="7" t="s">
        <v>87</v>
      </c>
      <c r="AZ689" s="7" t="b">
        <v>0</v>
      </c>
      <c r="BA689" s="7">
        <v>0</v>
      </c>
      <c r="BB689" s="7">
        <v>0</v>
      </c>
      <c r="BC689" s="33"/>
      <c r="BD689" s="7">
        <v>0</v>
      </c>
      <c r="BE689" s="33"/>
      <c r="BF689" s="55">
        <v>0</v>
      </c>
      <c r="BG689" s="33">
        <v>0</v>
      </c>
      <c r="BH689" s="33">
        <v>411.38</v>
      </c>
      <c r="BI689" s="33">
        <v>411.38</v>
      </c>
      <c r="BJ689" s="33">
        <v>449.88</v>
      </c>
      <c r="BK689" s="30">
        <f t="shared" si="27"/>
        <v>0</v>
      </c>
      <c r="BL689" s="62">
        <f t="shared" si="28"/>
        <v>0</v>
      </c>
      <c r="BM689" s="33">
        <v>51.38</v>
      </c>
      <c r="BN689" s="9">
        <v>0</v>
      </c>
      <c r="BO689" s="7" t="s">
        <v>6266</v>
      </c>
      <c r="BP689" s="7" t="s">
        <v>6267</v>
      </c>
      <c r="BQ689" s="7" t="s">
        <v>4101</v>
      </c>
      <c r="BR689" s="7" t="s">
        <v>4305</v>
      </c>
      <c r="BS689" s="7" t="s">
        <v>4203</v>
      </c>
      <c r="BT689" s="7" t="s">
        <v>6268</v>
      </c>
      <c r="BU689" s="7" t="s">
        <v>78</v>
      </c>
      <c r="BV689" s="7" t="s">
        <v>6269</v>
      </c>
      <c r="BW689" s="7" t="s">
        <v>6270</v>
      </c>
      <c r="BX689" s="7" t="s">
        <v>4145</v>
      </c>
      <c r="BY689" s="7">
        <v>0</v>
      </c>
      <c r="BZ689" s="7">
        <v>0</v>
      </c>
      <c r="CA689" s="7">
        <v>0</v>
      </c>
      <c r="CB689" s="7">
        <v>0</v>
      </c>
      <c r="CC689" s="7">
        <v>0</v>
      </c>
      <c r="CD689" s="9">
        <v>0</v>
      </c>
    </row>
    <row r="690" spans="1:82" hidden="1" x14ac:dyDescent="0.25">
      <c r="A690" s="73" t="s">
        <v>3512</v>
      </c>
      <c r="B690" s="7" t="s">
        <v>2239</v>
      </c>
      <c r="C690" s="7" t="s">
        <v>2240</v>
      </c>
      <c r="D690" s="7" t="s">
        <v>3513</v>
      </c>
      <c r="E690" s="7" t="s">
        <v>3514</v>
      </c>
      <c r="F690" s="7" t="s">
        <v>168</v>
      </c>
      <c r="G690" s="7" t="s">
        <v>3514</v>
      </c>
      <c r="H690" s="7" t="s">
        <v>281</v>
      </c>
      <c r="I690" s="7" t="s">
        <v>272</v>
      </c>
      <c r="J690" s="7"/>
      <c r="K690" s="7">
        <v>511.15</v>
      </c>
      <c r="L690" s="7" t="s">
        <v>67</v>
      </c>
      <c r="M690" s="7" t="s">
        <v>3402</v>
      </c>
      <c r="N690" s="7" t="s">
        <v>160</v>
      </c>
      <c r="O690" s="8">
        <v>41352</v>
      </c>
      <c r="P690" s="8">
        <v>45370.438923611109</v>
      </c>
      <c r="Q690" s="7" t="s">
        <v>70</v>
      </c>
      <c r="R690" s="8">
        <v>45370</v>
      </c>
      <c r="S690" s="7" t="s">
        <v>71</v>
      </c>
      <c r="T690" s="7" t="s">
        <v>104</v>
      </c>
      <c r="U690" s="7" t="s">
        <v>3387</v>
      </c>
      <c r="V690" s="7" t="s">
        <v>3387</v>
      </c>
      <c r="W690" s="7" t="s">
        <v>287</v>
      </c>
      <c r="X690" s="7" t="s">
        <v>274</v>
      </c>
      <c r="Y690" s="7" t="s">
        <v>3515</v>
      </c>
      <c r="Z690" s="7" t="s">
        <v>3516</v>
      </c>
      <c r="AA690" s="7" t="s">
        <v>78</v>
      </c>
      <c r="AB690" s="8"/>
      <c r="AC690" s="8"/>
      <c r="AD690" s="7"/>
      <c r="AE690" s="7" t="s">
        <v>78</v>
      </c>
      <c r="AF690" s="7" t="s">
        <v>78</v>
      </c>
      <c r="AG690" s="8"/>
      <c r="AH690" s="7" t="s">
        <v>3517</v>
      </c>
      <c r="AI690" s="7" t="s">
        <v>78</v>
      </c>
      <c r="AJ690" s="7" t="b">
        <v>0</v>
      </c>
      <c r="AK690" s="7" t="s">
        <v>3954</v>
      </c>
      <c r="AL690" s="7" t="b">
        <v>1</v>
      </c>
      <c r="AM690" s="7" t="b">
        <v>0</v>
      </c>
      <c r="AN690" s="7" t="b">
        <v>0</v>
      </c>
      <c r="AO690" s="7" t="b">
        <v>0</v>
      </c>
      <c r="AP690" s="7" t="b">
        <v>0</v>
      </c>
      <c r="AQ690" s="7" t="s">
        <v>84</v>
      </c>
      <c r="AR690" s="7" t="b">
        <v>0</v>
      </c>
      <c r="AS690" s="7" t="s">
        <v>1233</v>
      </c>
      <c r="AT690" s="7" t="s">
        <v>78</v>
      </c>
      <c r="AU690" s="7" t="s">
        <v>78</v>
      </c>
      <c r="AV690" s="8">
        <v>41355</v>
      </c>
      <c r="AW690" s="7" t="s">
        <v>85</v>
      </c>
      <c r="AX690" s="7" t="s">
        <v>86</v>
      </c>
      <c r="AY690" s="7" t="s">
        <v>87</v>
      </c>
      <c r="AZ690" s="7" t="b">
        <v>0</v>
      </c>
      <c r="BA690" s="7">
        <v>0</v>
      </c>
      <c r="BB690" s="7">
        <v>0</v>
      </c>
      <c r="BC690" s="33"/>
      <c r="BD690" s="7">
        <v>0</v>
      </c>
      <c r="BE690" s="33"/>
      <c r="BF690" s="55">
        <v>0</v>
      </c>
      <c r="BG690" s="33">
        <v>0</v>
      </c>
      <c r="BH690" s="33">
        <v>511.15</v>
      </c>
      <c r="BI690" s="33">
        <v>511.15</v>
      </c>
      <c r="BJ690" s="33">
        <v>513.89</v>
      </c>
      <c r="BK690" s="30">
        <f t="shared" si="27"/>
        <v>0</v>
      </c>
      <c r="BL690" s="62">
        <f t="shared" si="28"/>
        <v>0</v>
      </c>
      <c r="BM690" s="33">
        <v>115.01</v>
      </c>
      <c r="BN690" s="9">
        <v>0</v>
      </c>
      <c r="BO690" s="11" t="s">
        <v>4544</v>
      </c>
      <c r="BP690" s="11" t="s">
        <v>4545</v>
      </c>
      <c r="BQ690" s="11" t="s">
        <v>4101</v>
      </c>
      <c r="BR690" s="11" t="s">
        <v>504</v>
      </c>
      <c r="BS690" s="11" t="s">
        <v>4367</v>
      </c>
      <c r="BT690" s="11" t="s">
        <v>4546</v>
      </c>
      <c r="BU690" s="11" t="s">
        <v>4547</v>
      </c>
      <c r="BV690" s="11" t="s">
        <v>4548</v>
      </c>
      <c r="BW690" s="11" t="s">
        <v>4549</v>
      </c>
      <c r="BX690" s="11" t="s">
        <v>4138</v>
      </c>
      <c r="BY690" s="11">
        <v>0</v>
      </c>
      <c r="BZ690" s="11">
        <v>0</v>
      </c>
      <c r="CA690" s="11">
        <v>0</v>
      </c>
      <c r="CB690" s="11">
        <v>0</v>
      </c>
      <c r="CC690" s="11">
        <v>0</v>
      </c>
      <c r="CD690" s="13">
        <v>0</v>
      </c>
    </row>
    <row r="691" spans="1:82" hidden="1" x14ac:dyDescent="0.25">
      <c r="A691" s="73" t="s">
        <v>3567</v>
      </c>
      <c r="B691" s="7" t="s">
        <v>259</v>
      </c>
      <c r="C691" s="7" t="s">
        <v>260</v>
      </c>
      <c r="D691" s="7" t="s">
        <v>3513</v>
      </c>
      <c r="E691" s="7" t="s">
        <v>3514</v>
      </c>
      <c r="F691" s="7" t="s">
        <v>168</v>
      </c>
      <c r="G691" s="7" t="s">
        <v>3514</v>
      </c>
      <c r="H691" s="7" t="s">
        <v>281</v>
      </c>
      <c r="I691" s="7" t="s">
        <v>262</v>
      </c>
      <c r="J691" s="7" t="s">
        <v>3568</v>
      </c>
      <c r="K691" s="7">
        <v>387</v>
      </c>
      <c r="L691" s="7" t="s">
        <v>67</v>
      </c>
      <c r="M691" s="7" t="s">
        <v>3402</v>
      </c>
      <c r="N691" s="7" t="s">
        <v>160</v>
      </c>
      <c r="O691" s="8">
        <v>41565.431006944447</v>
      </c>
      <c r="P691" s="8">
        <v>45583.431006944447</v>
      </c>
      <c r="Q691" s="7" t="s">
        <v>70</v>
      </c>
      <c r="R691" s="8">
        <v>45583</v>
      </c>
      <c r="S691" s="7" t="s">
        <v>71</v>
      </c>
      <c r="T691" s="7" t="s">
        <v>104</v>
      </c>
      <c r="U691" s="7" t="s">
        <v>3387</v>
      </c>
      <c r="V691" s="7" t="s">
        <v>3387</v>
      </c>
      <c r="W691" s="7" t="s">
        <v>74</v>
      </c>
      <c r="X691" s="7" t="s">
        <v>264</v>
      </c>
      <c r="Y691" s="7" t="s">
        <v>3569</v>
      </c>
      <c r="Z691" s="7" t="s">
        <v>3570</v>
      </c>
      <c r="AA691" s="7" t="s">
        <v>78</v>
      </c>
      <c r="AB691" s="8"/>
      <c r="AC691" s="8"/>
      <c r="AD691" s="7" t="s">
        <v>254</v>
      </c>
      <c r="AE691" s="7" t="s">
        <v>80</v>
      </c>
      <c r="AF691" s="7" t="s">
        <v>3196</v>
      </c>
      <c r="AG691" s="8">
        <v>41667</v>
      </c>
      <c r="AH691" s="7" t="s">
        <v>3571</v>
      </c>
      <c r="AI691" s="7" t="s">
        <v>3572</v>
      </c>
      <c r="AJ691" s="7" t="b">
        <v>0</v>
      </c>
      <c r="AK691" s="7" t="s">
        <v>3956</v>
      </c>
      <c r="AL691" s="7" t="b">
        <v>1</v>
      </c>
      <c r="AM691" s="7" t="b">
        <v>0</v>
      </c>
      <c r="AN691" s="7" t="b">
        <v>0</v>
      </c>
      <c r="AO691" s="7" t="b">
        <v>0</v>
      </c>
      <c r="AP691" s="7" t="b">
        <v>0</v>
      </c>
      <c r="AQ691" s="7" t="s">
        <v>84</v>
      </c>
      <c r="AR691" s="7" t="b">
        <v>0</v>
      </c>
      <c r="AS691" s="7" t="s">
        <v>310</v>
      </c>
      <c r="AT691" s="7" t="s">
        <v>78</v>
      </c>
      <c r="AU691" s="7" t="s">
        <v>78</v>
      </c>
      <c r="AV691" s="8">
        <v>41592</v>
      </c>
      <c r="AW691" s="7" t="s">
        <v>85</v>
      </c>
      <c r="AX691" s="7" t="s">
        <v>86</v>
      </c>
      <c r="AY691" s="7" t="s">
        <v>87</v>
      </c>
      <c r="AZ691" s="7" t="b">
        <v>0</v>
      </c>
      <c r="BA691" s="7">
        <v>1</v>
      </c>
      <c r="BB691" s="7">
        <v>1</v>
      </c>
      <c r="BC691" s="33">
        <v>7467.08</v>
      </c>
      <c r="BD691" s="7">
        <v>0</v>
      </c>
      <c r="BE691" s="33"/>
      <c r="BF691" s="55">
        <v>0</v>
      </c>
      <c r="BG691" s="33">
        <v>0</v>
      </c>
      <c r="BH691" s="33">
        <v>387</v>
      </c>
      <c r="BI691" s="33">
        <v>387</v>
      </c>
      <c r="BJ691" s="33">
        <v>468.9</v>
      </c>
      <c r="BK691" s="30">
        <f t="shared" si="27"/>
        <v>0</v>
      </c>
      <c r="BL691" s="62">
        <f t="shared" si="28"/>
        <v>0</v>
      </c>
      <c r="BM691" s="33">
        <v>87.08</v>
      </c>
      <c r="BN691" s="9">
        <v>0</v>
      </c>
      <c r="BO691" s="11" t="s">
        <v>4544</v>
      </c>
      <c r="BP691" s="11" t="s">
        <v>4545</v>
      </c>
      <c r="BQ691" s="11" t="s">
        <v>4101</v>
      </c>
      <c r="BR691" s="11" t="s">
        <v>504</v>
      </c>
      <c r="BS691" s="11" t="s">
        <v>4367</v>
      </c>
      <c r="BT691" s="11" t="s">
        <v>4546</v>
      </c>
      <c r="BU691" s="11" t="s">
        <v>4547</v>
      </c>
      <c r="BV691" s="11" t="s">
        <v>4548</v>
      </c>
      <c r="BW691" s="11" t="s">
        <v>4549</v>
      </c>
      <c r="BX691" s="11" t="s">
        <v>4138</v>
      </c>
      <c r="BY691" s="11">
        <v>0</v>
      </c>
      <c r="BZ691" s="11">
        <v>0</v>
      </c>
      <c r="CA691" s="11">
        <v>0</v>
      </c>
      <c r="CB691" s="11">
        <v>0</v>
      </c>
      <c r="CC691" s="11">
        <v>0</v>
      </c>
      <c r="CD691" s="13">
        <v>0</v>
      </c>
    </row>
    <row r="692" spans="1:82" hidden="1" x14ac:dyDescent="0.25">
      <c r="A692" s="72" t="s">
        <v>3564</v>
      </c>
      <c r="B692" s="11" t="s">
        <v>225</v>
      </c>
      <c r="C692" s="11" t="s">
        <v>226</v>
      </c>
      <c r="D692" s="11" t="s">
        <v>3513</v>
      </c>
      <c r="E692" s="11" t="s">
        <v>3514</v>
      </c>
      <c r="F692" s="11" t="s">
        <v>168</v>
      </c>
      <c r="G692" s="11" t="s">
        <v>3514</v>
      </c>
      <c r="H692" s="11" t="s">
        <v>281</v>
      </c>
      <c r="I692" s="11" t="s">
        <v>66</v>
      </c>
      <c r="J692" s="11" t="s">
        <v>282</v>
      </c>
      <c r="K692" s="11">
        <v>363.62</v>
      </c>
      <c r="L692" s="11" t="s">
        <v>67</v>
      </c>
      <c r="M692" s="11" t="s">
        <v>3402</v>
      </c>
      <c r="N692" s="11" t="s">
        <v>160</v>
      </c>
      <c r="O692" s="12">
        <v>44983.527314814812</v>
      </c>
      <c r="P692" s="12">
        <v>45348.612326388888</v>
      </c>
      <c r="Q692" s="11" t="s">
        <v>70</v>
      </c>
      <c r="R692" s="12">
        <v>45348</v>
      </c>
      <c r="S692" s="11" t="s">
        <v>71</v>
      </c>
      <c r="T692" s="11" t="s">
        <v>104</v>
      </c>
      <c r="U692" s="11" t="s">
        <v>3387</v>
      </c>
      <c r="V692" s="11" t="s">
        <v>3387</v>
      </c>
      <c r="W692" s="11" t="s">
        <v>287</v>
      </c>
      <c r="X692" s="11" t="s">
        <v>75</v>
      </c>
      <c r="Y692" s="11" t="s">
        <v>467</v>
      </c>
      <c r="Z692" s="11" t="s">
        <v>3565</v>
      </c>
      <c r="AA692" s="11" t="s">
        <v>78</v>
      </c>
      <c r="AB692" s="12"/>
      <c r="AC692" s="12"/>
      <c r="AD692" s="11"/>
      <c r="AE692" s="11" t="s">
        <v>78</v>
      </c>
      <c r="AF692" s="11" t="s">
        <v>78</v>
      </c>
      <c r="AG692" s="12"/>
      <c r="AH692" s="11" t="s">
        <v>3566</v>
      </c>
      <c r="AI692" s="11" t="s">
        <v>78</v>
      </c>
      <c r="AJ692" s="11" t="b">
        <v>0</v>
      </c>
      <c r="AK692" s="11" t="s">
        <v>4048</v>
      </c>
      <c r="AL692" s="11" t="b">
        <v>0</v>
      </c>
      <c r="AM692" s="11" t="b">
        <v>0</v>
      </c>
      <c r="AN692" s="11" t="b">
        <v>0</v>
      </c>
      <c r="AO692" s="11" t="b">
        <v>0</v>
      </c>
      <c r="AP692" s="11" t="b">
        <v>0</v>
      </c>
      <c r="AQ692" s="11" t="s">
        <v>84</v>
      </c>
      <c r="AR692" s="11" t="b">
        <v>0</v>
      </c>
      <c r="AS692" s="11" t="s">
        <v>710</v>
      </c>
      <c r="AT692" s="11" t="s">
        <v>78</v>
      </c>
      <c r="AU692" s="11" t="s">
        <v>78</v>
      </c>
      <c r="AV692" s="12">
        <v>44958</v>
      </c>
      <c r="AW692" s="11" t="s">
        <v>85</v>
      </c>
      <c r="AX692" s="11" t="s">
        <v>86</v>
      </c>
      <c r="AY692" s="11" t="s">
        <v>87</v>
      </c>
      <c r="AZ692" s="11" t="b">
        <v>0</v>
      </c>
      <c r="BA692" s="11">
        <v>0</v>
      </c>
      <c r="BB692" s="11">
        <v>0</v>
      </c>
      <c r="BC692" s="28"/>
      <c r="BD692" s="11">
        <v>0</v>
      </c>
      <c r="BE692" s="28"/>
      <c r="BF692" s="54">
        <v>0</v>
      </c>
      <c r="BG692" s="28">
        <v>0</v>
      </c>
      <c r="BH692" s="28">
        <v>363.62</v>
      </c>
      <c r="BI692" s="28">
        <v>363.62</v>
      </c>
      <c r="BJ692" s="28">
        <v>399.13</v>
      </c>
      <c r="BK692" s="30">
        <f t="shared" si="27"/>
        <v>0</v>
      </c>
      <c r="BL692" s="62">
        <f t="shared" si="28"/>
        <v>0</v>
      </c>
      <c r="BM692" s="28">
        <v>87.26</v>
      </c>
      <c r="BN692" s="13">
        <v>0</v>
      </c>
      <c r="BO692" s="11" t="s">
        <v>4544</v>
      </c>
      <c r="BP692" s="11" t="s">
        <v>4545</v>
      </c>
      <c r="BQ692" s="11" t="s">
        <v>4101</v>
      </c>
      <c r="BR692" s="11" t="s">
        <v>504</v>
      </c>
      <c r="BS692" s="11" t="s">
        <v>4367</v>
      </c>
      <c r="BT692" s="11" t="s">
        <v>4546</v>
      </c>
      <c r="BU692" s="11" t="s">
        <v>4547</v>
      </c>
      <c r="BV692" s="11" t="s">
        <v>4548</v>
      </c>
      <c r="BW692" s="11" t="s">
        <v>4549</v>
      </c>
      <c r="BX692" s="11" t="s">
        <v>4138</v>
      </c>
      <c r="BY692" s="11">
        <v>0</v>
      </c>
      <c r="BZ692" s="11">
        <v>0</v>
      </c>
      <c r="CA692" s="11">
        <v>0</v>
      </c>
      <c r="CB692" s="11">
        <v>0</v>
      </c>
      <c r="CC692" s="11">
        <v>0</v>
      </c>
      <c r="CD692" s="13">
        <v>0</v>
      </c>
    </row>
    <row r="693" spans="1:82" hidden="1" x14ac:dyDescent="0.25">
      <c r="A693" s="73" t="s">
        <v>1103</v>
      </c>
      <c r="B693" s="7" t="s">
        <v>234</v>
      </c>
      <c r="C693" s="7" t="s">
        <v>235</v>
      </c>
      <c r="D693" s="7" t="s">
        <v>672</v>
      </c>
      <c r="E693" s="7" t="s">
        <v>672</v>
      </c>
      <c r="F693" s="7" t="s">
        <v>64</v>
      </c>
      <c r="G693" s="7" t="s">
        <v>672</v>
      </c>
      <c r="H693" s="7" t="s">
        <v>281</v>
      </c>
      <c r="I693" s="7" t="s">
        <v>1077</v>
      </c>
      <c r="J693" s="7" t="s">
        <v>1022</v>
      </c>
      <c r="K693" s="7">
        <v>213.8</v>
      </c>
      <c r="L693" s="7" t="s">
        <v>67</v>
      </c>
      <c r="M693" s="7" t="s">
        <v>68</v>
      </c>
      <c r="N693" s="7" t="s">
        <v>69</v>
      </c>
      <c r="O693" s="8">
        <v>44726.314293981479</v>
      </c>
      <c r="P693" s="8">
        <v>45457.314293981479</v>
      </c>
      <c r="Q693" s="7" t="s">
        <v>70</v>
      </c>
      <c r="R693" s="8">
        <v>45457</v>
      </c>
      <c r="S693" s="7" t="s">
        <v>71</v>
      </c>
      <c r="T693" s="7" t="s">
        <v>104</v>
      </c>
      <c r="U693" s="7" t="s">
        <v>73</v>
      </c>
      <c r="V693" s="7" t="s">
        <v>73</v>
      </c>
      <c r="W693" s="7" t="s">
        <v>74</v>
      </c>
      <c r="X693" s="7" t="s">
        <v>75</v>
      </c>
      <c r="Y693" s="7" t="s">
        <v>1104</v>
      </c>
      <c r="Z693" s="7" t="s">
        <v>1105</v>
      </c>
      <c r="AA693" s="7" t="s">
        <v>78</v>
      </c>
      <c r="AB693" s="8"/>
      <c r="AC693" s="8"/>
      <c r="AD693" s="7"/>
      <c r="AE693" s="7" t="s">
        <v>78</v>
      </c>
      <c r="AF693" s="7" t="s">
        <v>78</v>
      </c>
      <c r="AG693" s="8"/>
      <c r="AH693" s="7" t="s">
        <v>78</v>
      </c>
      <c r="AI693" s="7" t="s">
        <v>78</v>
      </c>
      <c r="AJ693" s="7" t="b">
        <v>0</v>
      </c>
      <c r="AK693" s="7" t="s">
        <v>1106</v>
      </c>
      <c r="AL693" s="7" t="b">
        <v>0</v>
      </c>
      <c r="AM693" s="7" t="b">
        <v>0</v>
      </c>
      <c r="AN693" s="7" t="b">
        <v>0</v>
      </c>
      <c r="AO693" s="7" t="b">
        <v>0</v>
      </c>
      <c r="AP693" s="7" t="b">
        <v>0</v>
      </c>
      <c r="AQ693" s="7" t="s">
        <v>84</v>
      </c>
      <c r="AR693" s="7" t="b">
        <v>0</v>
      </c>
      <c r="AS693" s="7" t="s">
        <v>317</v>
      </c>
      <c r="AT693" s="7" t="s">
        <v>78</v>
      </c>
      <c r="AU693" s="7" t="s">
        <v>78</v>
      </c>
      <c r="AV693" s="8">
        <v>44686</v>
      </c>
      <c r="AW693" s="7" t="s">
        <v>85</v>
      </c>
      <c r="AX693" s="7" t="s">
        <v>86</v>
      </c>
      <c r="AY693" s="7" t="s">
        <v>87</v>
      </c>
      <c r="AZ693" s="7" t="b">
        <v>0</v>
      </c>
      <c r="BA693" s="7">
        <v>0</v>
      </c>
      <c r="BB693" s="7">
        <v>0</v>
      </c>
      <c r="BC693" s="33"/>
      <c r="BD693" s="7">
        <v>0</v>
      </c>
      <c r="BE693" s="33"/>
      <c r="BF693" s="55">
        <v>0</v>
      </c>
      <c r="BG693" s="33">
        <v>0</v>
      </c>
      <c r="BH693" s="33">
        <v>213.8</v>
      </c>
      <c r="BI693" s="33">
        <v>213.8</v>
      </c>
      <c r="BJ693" s="33">
        <v>233.68</v>
      </c>
      <c r="BK693" s="30">
        <f t="shared" si="27"/>
        <v>0</v>
      </c>
      <c r="BL693" s="62">
        <f t="shared" si="28"/>
        <v>0</v>
      </c>
      <c r="BM693" s="33">
        <v>26.72</v>
      </c>
      <c r="BN693" s="9">
        <v>0</v>
      </c>
      <c r="BO693" s="7" t="s">
        <v>6439</v>
      </c>
      <c r="BP693" s="7" t="s">
        <v>6440</v>
      </c>
      <c r="BQ693" s="7" t="s">
        <v>6441</v>
      </c>
      <c r="BR693" s="7" t="s">
        <v>6442</v>
      </c>
      <c r="BS693" s="7" t="s">
        <v>6443</v>
      </c>
      <c r="BT693" s="7" t="s">
        <v>6444</v>
      </c>
      <c r="BU693" s="7" t="s">
        <v>6445</v>
      </c>
      <c r="BV693" s="7" t="s">
        <v>6446</v>
      </c>
      <c r="BW693" s="7" t="s">
        <v>6576</v>
      </c>
      <c r="BX693" s="7" t="s">
        <v>6577</v>
      </c>
      <c r="BY693" s="7">
        <v>0</v>
      </c>
      <c r="BZ693" s="7">
        <v>0</v>
      </c>
      <c r="CA693" s="7">
        <v>0</v>
      </c>
      <c r="CB693" s="7">
        <v>0</v>
      </c>
      <c r="CC693" s="7">
        <v>0</v>
      </c>
      <c r="CD693" s="9">
        <v>0</v>
      </c>
    </row>
    <row r="694" spans="1:82" hidden="1" x14ac:dyDescent="0.25">
      <c r="A694" s="72" t="s">
        <v>755</v>
      </c>
      <c r="B694" s="11" t="s">
        <v>61</v>
      </c>
      <c r="C694" s="11" t="s">
        <v>62</v>
      </c>
      <c r="D694" s="11" t="s">
        <v>756</v>
      </c>
      <c r="E694" s="11" t="s">
        <v>756</v>
      </c>
      <c r="F694" s="11" t="s">
        <v>64</v>
      </c>
      <c r="G694" s="11"/>
      <c r="H694" s="11" t="s">
        <v>281</v>
      </c>
      <c r="I694" s="11" t="s">
        <v>66</v>
      </c>
      <c r="J694" s="11" t="s">
        <v>282</v>
      </c>
      <c r="K694" s="11">
        <v>242.36</v>
      </c>
      <c r="L694" s="11" t="s">
        <v>67</v>
      </c>
      <c r="M694" s="11" t="s">
        <v>68</v>
      </c>
      <c r="N694" s="11" t="s">
        <v>69</v>
      </c>
      <c r="O694" s="12">
        <v>44864.731956018521</v>
      </c>
      <c r="P694" s="12">
        <v>45595.318206018521</v>
      </c>
      <c r="Q694" s="11" t="s">
        <v>70</v>
      </c>
      <c r="R694" s="12">
        <v>45595</v>
      </c>
      <c r="S694" s="11" t="s">
        <v>71</v>
      </c>
      <c r="T694" s="11" t="s">
        <v>104</v>
      </c>
      <c r="U694" s="11" t="s">
        <v>73</v>
      </c>
      <c r="V694" s="11" t="s">
        <v>73</v>
      </c>
      <c r="W694" s="11" t="s">
        <v>74</v>
      </c>
      <c r="X694" s="11" t="s">
        <v>75</v>
      </c>
      <c r="Y694" s="11" t="s">
        <v>122</v>
      </c>
      <c r="Z694" s="11" t="s">
        <v>757</v>
      </c>
      <c r="AA694" s="11" t="s">
        <v>78</v>
      </c>
      <c r="AB694" s="12"/>
      <c r="AC694" s="12"/>
      <c r="AD694" s="11"/>
      <c r="AE694" s="11" t="s">
        <v>78</v>
      </c>
      <c r="AF694" s="11" t="s">
        <v>78</v>
      </c>
      <c r="AG694" s="12"/>
      <c r="AH694" s="11" t="s">
        <v>758</v>
      </c>
      <c r="AI694" s="11" t="s">
        <v>78</v>
      </c>
      <c r="AJ694" s="11" t="b">
        <v>0</v>
      </c>
      <c r="AK694" s="11" t="s">
        <v>759</v>
      </c>
      <c r="AL694" s="11" t="b">
        <v>0</v>
      </c>
      <c r="AM694" s="11" t="b">
        <v>0</v>
      </c>
      <c r="AN694" s="11" t="b">
        <v>0</v>
      </c>
      <c r="AO694" s="11" t="b">
        <v>0</v>
      </c>
      <c r="AP694" s="11" t="b">
        <v>0</v>
      </c>
      <c r="AQ694" s="11" t="s">
        <v>84</v>
      </c>
      <c r="AR694" s="11" t="b">
        <v>0</v>
      </c>
      <c r="AS694" s="11" t="s">
        <v>710</v>
      </c>
      <c r="AT694" s="11" t="s">
        <v>78</v>
      </c>
      <c r="AU694" s="11" t="s">
        <v>78</v>
      </c>
      <c r="AV694" s="12">
        <v>44872</v>
      </c>
      <c r="AW694" s="11" t="s">
        <v>85</v>
      </c>
      <c r="AX694" s="11" t="s">
        <v>86</v>
      </c>
      <c r="AY694" s="11" t="s">
        <v>87</v>
      </c>
      <c r="AZ694" s="11" t="b">
        <v>0</v>
      </c>
      <c r="BA694" s="11">
        <v>0</v>
      </c>
      <c r="BB694" s="11">
        <v>0</v>
      </c>
      <c r="BC694" s="28"/>
      <c r="BD694" s="11">
        <v>0</v>
      </c>
      <c r="BE694" s="28"/>
      <c r="BF694" s="54">
        <v>0</v>
      </c>
      <c r="BG694" s="28">
        <v>0</v>
      </c>
      <c r="BH694" s="28">
        <v>242.36</v>
      </c>
      <c r="BI694" s="28">
        <v>242.36</v>
      </c>
      <c r="BJ694" s="28">
        <v>266.57</v>
      </c>
      <c r="BK694" s="30">
        <f t="shared" si="27"/>
        <v>0</v>
      </c>
      <c r="BL694" s="62">
        <f t="shared" si="28"/>
        <v>0</v>
      </c>
      <c r="BM694" s="28">
        <v>58.16</v>
      </c>
      <c r="BN694" s="13">
        <v>0</v>
      </c>
      <c r="BO694" s="11" t="s">
        <v>6684</v>
      </c>
      <c r="BP694" s="11" t="s">
        <v>6685</v>
      </c>
      <c r="BQ694" s="11" t="s">
        <v>4101</v>
      </c>
      <c r="BR694" s="11" t="s">
        <v>504</v>
      </c>
      <c r="BS694" s="11" t="s">
        <v>4203</v>
      </c>
      <c r="BT694" s="11" t="s">
        <v>4110</v>
      </c>
      <c r="BU694" s="11" t="s">
        <v>6686</v>
      </c>
      <c r="BV694" s="11" t="s">
        <v>6687</v>
      </c>
      <c r="BW694" s="11" t="s">
        <v>6688</v>
      </c>
      <c r="BX694" s="11" t="s">
        <v>4248</v>
      </c>
      <c r="BY694" s="11">
        <v>0</v>
      </c>
      <c r="BZ694" s="11">
        <v>0</v>
      </c>
      <c r="CA694" s="11">
        <v>0</v>
      </c>
      <c r="CB694" s="11">
        <v>0</v>
      </c>
      <c r="CC694" s="11">
        <v>0</v>
      </c>
      <c r="CD694" s="13">
        <v>0</v>
      </c>
    </row>
    <row r="695" spans="1:82" hidden="1" x14ac:dyDescent="0.25">
      <c r="A695" s="73" t="s">
        <v>2361</v>
      </c>
      <c r="B695" s="7" t="s">
        <v>61</v>
      </c>
      <c r="C695" s="7" t="s">
        <v>62</v>
      </c>
      <c r="D695" s="7" t="s">
        <v>2362</v>
      </c>
      <c r="E695" s="7" t="s">
        <v>2362</v>
      </c>
      <c r="F695" s="7" t="s">
        <v>64</v>
      </c>
      <c r="G695" s="7" t="s">
        <v>2362</v>
      </c>
      <c r="H695" s="7" t="s">
        <v>2330</v>
      </c>
      <c r="I695" s="7" t="s">
        <v>66</v>
      </c>
      <c r="J695" s="7" t="s">
        <v>2363</v>
      </c>
      <c r="K695" s="7">
        <v>321.32</v>
      </c>
      <c r="L695" s="7" t="s">
        <v>67</v>
      </c>
      <c r="M695" s="7" t="s">
        <v>68</v>
      </c>
      <c r="N695" s="7" t="s">
        <v>69</v>
      </c>
      <c r="O695" s="8">
        <v>41720.582696759258</v>
      </c>
      <c r="P695" s="8">
        <v>45373.582696759258</v>
      </c>
      <c r="Q695" s="7" t="s">
        <v>70</v>
      </c>
      <c r="R695" s="8">
        <v>45373</v>
      </c>
      <c r="S695" s="7" t="s">
        <v>71</v>
      </c>
      <c r="T695" s="7" t="s">
        <v>104</v>
      </c>
      <c r="U695" s="7" t="s">
        <v>73</v>
      </c>
      <c r="V695" s="7" t="s">
        <v>73</v>
      </c>
      <c r="W695" s="7" t="s">
        <v>287</v>
      </c>
      <c r="X695" s="7" t="s">
        <v>75</v>
      </c>
      <c r="Y695" s="7" t="s">
        <v>122</v>
      </c>
      <c r="Z695" s="7" t="s">
        <v>2364</v>
      </c>
      <c r="AA695" s="7" t="s">
        <v>78</v>
      </c>
      <c r="AB695" s="8"/>
      <c r="AC695" s="8"/>
      <c r="AD695" s="7"/>
      <c r="AE695" s="7" t="s">
        <v>78</v>
      </c>
      <c r="AF695" s="7" t="s">
        <v>78</v>
      </c>
      <c r="AG695" s="8"/>
      <c r="AH695" s="7" t="s">
        <v>2365</v>
      </c>
      <c r="AI695" s="7" t="s">
        <v>78</v>
      </c>
      <c r="AJ695" s="7" t="b">
        <v>0</v>
      </c>
      <c r="AK695" s="7" t="s">
        <v>2366</v>
      </c>
      <c r="AL695" s="7" t="b">
        <v>0</v>
      </c>
      <c r="AM695" s="7" t="b">
        <v>0</v>
      </c>
      <c r="AN695" s="7" t="b">
        <v>0</v>
      </c>
      <c r="AO695" s="7" t="b">
        <v>0</v>
      </c>
      <c r="AP695" s="7" t="b">
        <v>0</v>
      </c>
      <c r="AQ695" s="7" t="s">
        <v>84</v>
      </c>
      <c r="AR695" s="7" t="b">
        <v>0</v>
      </c>
      <c r="AS695" s="7" t="s">
        <v>1700</v>
      </c>
      <c r="AT695" s="7" t="s">
        <v>78</v>
      </c>
      <c r="AU695" s="7" t="s">
        <v>78</v>
      </c>
      <c r="AV695" s="8">
        <v>41729</v>
      </c>
      <c r="AW695" s="7" t="s">
        <v>85</v>
      </c>
      <c r="AX695" s="7" t="s">
        <v>86</v>
      </c>
      <c r="AY695" s="7" t="s">
        <v>87</v>
      </c>
      <c r="AZ695" s="7" t="b">
        <v>0</v>
      </c>
      <c r="BA695" s="7">
        <v>4</v>
      </c>
      <c r="BB695" s="7">
        <v>4</v>
      </c>
      <c r="BC695" s="33">
        <v>1307</v>
      </c>
      <c r="BD695" s="7">
        <v>1</v>
      </c>
      <c r="BE695" s="33">
        <v>907</v>
      </c>
      <c r="BF695" s="55">
        <v>1</v>
      </c>
      <c r="BG695" s="33">
        <v>907</v>
      </c>
      <c r="BH695" s="33">
        <v>321.32</v>
      </c>
      <c r="BI695" s="33">
        <v>321.32</v>
      </c>
      <c r="BJ695" s="33">
        <v>351.46</v>
      </c>
      <c r="BK695" s="30">
        <f t="shared" si="27"/>
        <v>0</v>
      </c>
      <c r="BL695" s="62">
        <f t="shared" si="28"/>
        <v>0</v>
      </c>
      <c r="BM695" s="33">
        <v>41.77</v>
      </c>
      <c r="BN695" s="9">
        <v>0</v>
      </c>
      <c r="BO695" s="7" t="s">
        <v>4824</v>
      </c>
      <c r="BP695" s="7" t="s">
        <v>4825</v>
      </c>
      <c r="BQ695" s="7" t="s">
        <v>4101</v>
      </c>
      <c r="BR695" s="7" t="s">
        <v>504</v>
      </c>
      <c r="BS695" s="7" t="s">
        <v>4148</v>
      </c>
      <c r="BT695" s="7" t="s">
        <v>4826</v>
      </c>
      <c r="BU695" s="7" t="s">
        <v>4827</v>
      </c>
      <c r="BV695" s="7" t="s">
        <v>4828</v>
      </c>
      <c r="BW695" s="7" t="s">
        <v>4829</v>
      </c>
      <c r="BX695" s="7" t="s">
        <v>4138</v>
      </c>
      <c r="BY695" s="7">
        <v>0</v>
      </c>
      <c r="BZ695" s="7">
        <v>0</v>
      </c>
      <c r="CA695" s="7">
        <v>0</v>
      </c>
      <c r="CB695" s="7">
        <v>1</v>
      </c>
      <c r="CC695" s="7">
        <v>0</v>
      </c>
      <c r="CD695" s="9">
        <v>0</v>
      </c>
    </row>
    <row r="696" spans="1:82" hidden="1" x14ac:dyDescent="0.25">
      <c r="A696" s="73" t="s">
        <v>3618</v>
      </c>
      <c r="B696" s="7" t="s">
        <v>1174</v>
      </c>
      <c r="C696" s="7" t="s">
        <v>1175</v>
      </c>
      <c r="D696" s="7" t="s">
        <v>3619</v>
      </c>
      <c r="E696" s="7" t="s">
        <v>3595</v>
      </c>
      <c r="F696" s="7" t="s">
        <v>64</v>
      </c>
      <c r="G696" s="7" t="s">
        <v>3595</v>
      </c>
      <c r="H696" s="7" t="s">
        <v>3598</v>
      </c>
      <c r="I696" s="7" t="s">
        <v>1176</v>
      </c>
      <c r="J696" s="7"/>
      <c r="K696" s="7">
        <v>357.04</v>
      </c>
      <c r="L696" s="7" t="s">
        <v>67</v>
      </c>
      <c r="M696" s="7" t="s">
        <v>3402</v>
      </c>
      <c r="N696" s="7" t="s">
        <v>69</v>
      </c>
      <c r="O696" s="8">
        <v>43879.40148148148</v>
      </c>
      <c r="P696" s="8">
        <v>45323</v>
      </c>
      <c r="Q696" s="7" t="s">
        <v>70</v>
      </c>
      <c r="R696" s="8">
        <v>45323</v>
      </c>
      <c r="S696" s="7" t="s">
        <v>91</v>
      </c>
      <c r="T696" s="7" t="s">
        <v>72</v>
      </c>
      <c r="U696" s="7" t="s">
        <v>3387</v>
      </c>
      <c r="V696" s="7" t="s">
        <v>3387</v>
      </c>
      <c r="W696" s="7" t="s">
        <v>74</v>
      </c>
      <c r="X696" s="7" t="s">
        <v>106</v>
      </c>
      <c r="Y696" s="7" t="s">
        <v>1178</v>
      </c>
      <c r="Z696" s="7" t="s">
        <v>3620</v>
      </c>
      <c r="AA696" s="7" t="s">
        <v>78</v>
      </c>
      <c r="AB696" s="8"/>
      <c r="AC696" s="8"/>
      <c r="AD696" s="7"/>
      <c r="AE696" s="7" t="s">
        <v>78</v>
      </c>
      <c r="AF696" s="7" t="s">
        <v>78</v>
      </c>
      <c r="AG696" s="8"/>
      <c r="AH696" s="7" t="s">
        <v>3621</v>
      </c>
      <c r="AI696" s="7" t="s">
        <v>78</v>
      </c>
      <c r="AJ696" s="7" t="b">
        <v>0</v>
      </c>
      <c r="AK696" s="7" t="s">
        <v>4081</v>
      </c>
      <c r="AL696" s="7" t="b">
        <v>0</v>
      </c>
      <c r="AM696" s="7" t="b">
        <v>0</v>
      </c>
      <c r="AN696" s="7" t="b">
        <v>0</v>
      </c>
      <c r="AO696" s="7" t="b">
        <v>0</v>
      </c>
      <c r="AP696" s="7" t="b">
        <v>0</v>
      </c>
      <c r="AQ696" s="7" t="s">
        <v>96</v>
      </c>
      <c r="AR696" s="7" t="b">
        <v>0</v>
      </c>
      <c r="AS696" s="7" t="s">
        <v>78</v>
      </c>
      <c r="AT696" s="7" t="s">
        <v>78</v>
      </c>
      <c r="AU696" s="7" t="s">
        <v>78</v>
      </c>
      <c r="AV696" s="8">
        <v>43881</v>
      </c>
      <c r="AW696" s="7" t="s">
        <v>85</v>
      </c>
      <c r="AX696" s="7" t="s">
        <v>86</v>
      </c>
      <c r="AY696" s="7" t="s">
        <v>87</v>
      </c>
      <c r="AZ696" s="7" t="b">
        <v>0</v>
      </c>
      <c r="BA696" s="7">
        <v>0</v>
      </c>
      <c r="BB696" s="7">
        <v>0</v>
      </c>
      <c r="BC696" s="33"/>
      <c r="BD696" s="7">
        <v>0</v>
      </c>
      <c r="BE696" s="33"/>
      <c r="BF696" s="55">
        <v>0</v>
      </c>
      <c r="BG696" s="33">
        <v>0</v>
      </c>
      <c r="BH696" s="33">
        <v>357.04</v>
      </c>
      <c r="BI696" s="33">
        <v>357.04</v>
      </c>
      <c r="BJ696" s="33">
        <v>366.84</v>
      </c>
      <c r="BK696" s="30">
        <f t="shared" si="27"/>
        <v>0</v>
      </c>
      <c r="BL696" s="62">
        <f t="shared" si="28"/>
        <v>0</v>
      </c>
      <c r="BM696" s="33">
        <v>71.400000000000006</v>
      </c>
      <c r="BN696" s="9">
        <v>0</v>
      </c>
      <c r="BO696" s="7" t="s">
        <v>6162</v>
      </c>
      <c r="BP696" s="7" t="s">
        <v>6163</v>
      </c>
      <c r="BQ696" s="7" t="s">
        <v>4101</v>
      </c>
      <c r="BR696" s="7" t="s">
        <v>504</v>
      </c>
      <c r="BS696" s="7" t="s">
        <v>4148</v>
      </c>
      <c r="BT696" s="7" t="s">
        <v>4110</v>
      </c>
      <c r="BU696" s="7" t="s">
        <v>6164</v>
      </c>
      <c r="BV696" s="7" t="s">
        <v>4575</v>
      </c>
      <c r="BW696" s="7" t="s">
        <v>6165</v>
      </c>
      <c r="BX696" s="7" t="s">
        <v>4181</v>
      </c>
      <c r="BY696" s="7">
        <v>0</v>
      </c>
      <c r="BZ696" s="7">
        <v>0</v>
      </c>
      <c r="CA696" s="7">
        <v>0</v>
      </c>
      <c r="CB696" s="7">
        <v>0</v>
      </c>
      <c r="CC696" s="7">
        <v>0</v>
      </c>
      <c r="CD696" s="9">
        <v>0</v>
      </c>
    </row>
    <row r="697" spans="1:82" hidden="1" x14ac:dyDescent="0.25">
      <c r="A697" s="73" t="s">
        <v>3771</v>
      </c>
      <c r="B697" s="7" t="s">
        <v>61</v>
      </c>
      <c r="C697" s="7" t="s">
        <v>62</v>
      </c>
      <c r="D697" s="7" t="s">
        <v>3619</v>
      </c>
      <c r="E697" s="7" t="s">
        <v>3595</v>
      </c>
      <c r="F697" s="7" t="s">
        <v>64</v>
      </c>
      <c r="G697" s="7" t="s">
        <v>3595</v>
      </c>
      <c r="H697" s="7" t="s">
        <v>2330</v>
      </c>
      <c r="I697" s="7" t="s">
        <v>66</v>
      </c>
      <c r="J697" s="7" t="s">
        <v>2342</v>
      </c>
      <c r="K697" s="7">
        <v>509.28</v>
      </c>
      <c r="L697" s="7" t="s">
        <v>67</v>
      </c>
      <c r="M697" s="7" t="s">
        <v>3402</v>
      </c>
      <c r="N697" s="7" t="s">
        <v>69</v>
      </c>
      <c r="O697" s="8">
        <v>45182.37228009259</v>
      </c>
      <c r="P697" s="8">
        <v>45548.518530092595</v>
      </c>
      <c r="Q697" s="7" t="s">
        <v>70</v>
      </c>
      <c r="R697" s="8">
        <v>45364</v>
      </c>
      <c r="S697" s="7" t="s">
        <v>71</v>
      </c>
      <c r="T697" s="7" t="s">
        <v>72</v>
      </c>
      <c r="U697" s="7" t="s">
        <v>3387</v>
      </c>
      <c r="V697" s="7" t="s">
        <v>3387</v>
      </c>
      <c r="W697" s="7" t="s">
        <v>74</v>
      </c>
      <c r="X697" s="7" t="s">
        <v>75</v>
      </c>
      <c r="Y697" s="7" t="s">
        <v>122</v>
      </c>
      <c r="Z697" s="7" t="s">
        <v>3772</v>
      </c>
      <c r="AA697" s="7" t="s">
        <v>78</v>
      </c>
      <c r="AB697" s="8"/>
      <c r="AC697" s="8"/>
      <c r="AD697" s="7"/>
      <c r="AE697" s="7" t="s">
        <v>78</v>
      </c>
      <c r="AF697" s="7" t="s">
        <v>78</v>
      </c>
      <c r="AG697" s="8"/>
      <c r="AH697" s="7" t="s">
        <v>3773</v>
      </c>
      <c r="AI697" s="7" t="s">
        <v>78</v>
      </c>
      <c r="AJ697" s="7" t="b">
        <v>0</v>
      </c>
      <c r="AK697" s="7" t="s">
        <v>4096</v>
      </c>
      <c r="AL697" s="7" t="b">
        <v>0</v>
      </c>
      <c r="AM697" s="7" t="b">
        <v>0</v>
      </c>
      <c r="AN697" s="7" t="b">
        <v>0</v>
      </c>
      <c r="AO697" s="7" t="b">
        <v>0</v>
      </c>
      <c r="AP697" s="7" t="b">
        <v>0</v>
      </c>
      <c r="AQ697" s="7" t="s">
        <v>84</v>
      </c>
      <c r="AR697" s="7" t="b">
        <v>0</v>
      </c>
      <c r="AS697" s="7" t="s">
        <v>1700</v>
      </c>
      <c r="AT697" s="7" t="s">
        <v>78</v>
      </c>
      <c r="AU697" s="7" t="s">
        <v>78</v>
      </c>
      <c r="AV697" s="8">
        <v>45180</v>
      </c>
      <c r="AW697" s="7" t="s">
        <v>85</v>
      </c>
      <c r="AX697" s="7" t="s">
        <v>86</v>
      </c>
      <c r="AY697" s="7" t="s">
        <v>87</v>
      </c>
      <c r="AZ697" s="7" t="b">
        <v>0</v>
      </c>
      <c r="BA697" s="7">
        <v>0</v>
      </c>
      <c r="BB697" s="7">
        <v>0</v>
      </c>
      <c r="BC697" s="33"/>
      <c r="BD697" s="7">
        <v>0</v>
      </c>
      <c r="BE697" s="33"/>
      <c r="BF697" s="55">
        <v>1</v>
      </c>
      <c r="BG697" s="33">
        <v>1000</v>
      </c>
      <c r="BH697" s="33">
        <v>509.28</v>
      </c>
      <c r="BI697" s="33">
        <v>254.64</v>
      </c>
      <c r="BJ697" s="33">
        <v>285.23</v>
      </c>
      <c r="BK697" s="30">
        <f t="shared" si="27"/>
        <v>254.64</v>
      </c>
      <c r="BL697" s="63">
        <f t="shared" si="28"/>
        <v>0.5</v>
      </c>
      <c r="BM697" s="33">
        <v>30.56</v>
      </c>
      <c r="BN697" s="9">
        <v>0</v>
      </c>
      <c r="BO697" s="11" t="s">
        <v>6162</v>
      </c>
      <c r="BP697" s="11" t="s">
        <v>6163</v>
      </c>
      <c r="BQ697" s="11" t="s">
        <v>4101</v>
      </c>
      <c r="BR697" s="11" t="s">
        <v>504</v>
      </c>
      <c r="BS697" s="11" t="s">
        <v>4148</v>
      </c>
      <c r="BT697" s="11" t="s">
        <v>4110</v>
      </c>
      <c r="BU697" s="11" t="s">
        <v>6164</v>
      </c>
      <c r="BV697" s="11" t="s">
        <v>4575</v>
      </c>
      <c r="BW697" s="11" t="s">
        <v>6165</v>
      </c>
      <c r="BX697" s="11" t="s">
        <v>4181</v>
      </c>
      <c r="BY697" s="11">
        <v>0</v>
      </c>
      <c r="BZ697" s="11">
        <v>0</v>
      </c>
      <c r="CA697" s="11">
        <v>0</v>
      </c>
      <c r="CB697" s="11">
        <v>0</v>
      </c>
      <c r="CC697" s="11">
        <v>0</v>
      </c>
      <c r="CD697" s="13">
        <v>0</v>
      </c>
    </row>
    <row r="698" spans="1:82" hidden="1" x14ac:dyDescent="0.25">
      <c r="A698" s="73" t="s">
        <v>1611</v>
      </c>
      <c r="B698" s="7" t="s">
        <v>1395</v>
      </c>
      <c r="C698" s="7" t="s">
        <v>1396</v>
      </c>
      <c r="D698" s="7" t="s">
        <v>1612</v>
      </c>
      <c r="E698" s="7" t="s">
        <v>1612</v>
      </c>
      <c r="F698" s="7" t="s">
        <v>64</v>
      </c>
      <c r="G698" s="7" t="s">
        <v>1612</v>
      </c>
      <c r="H698" s="7" t="s">
        <v>281</v>
      </c>
      <c r="I698" s="7" t="s">
        <v>1397</v>
      </c>
      <c r="J698" s="7" t="s">
        <v>1406</v>
      </c>
      <c r="K698" s="7">
        <v>399.29</v>
      </c>
      <c r="L698" s="7" t="s">
        <v>67</v>
      </c>
      <c r="M698" s="7" t="s">
        <v>68</v>
      </c>
      <c r="N698" s="7" t="s">
        <v>69</v>
      </c>
      <c r="O698" s="8">
        <v>42582.411319444444</v>
      </c>
      <c r="P698" s="8">
        <v>45504.411319444444</v>
      </c>
      <c r="Q698" s="7" t="s">
        <v>70</v>
      </c>
      <c r="R698" s="8">
        <v>45504</v>
      </c>
      <c r="S698" s="7" t="s">
        <v>71</v>
      </c>
      <c r="T698" s="7" t="s">
        <v>104</v>
      </c>
      <c r="U698" s="7" t="s">
        <v>73</v>
      </c>
      <c r="V698" s="7" t="s">
        <v>73</v>
      </c>
      <c r="W698" s="7" t="s">
        <v>74</v>
      </c>
      <c r="X698" s="7" t="s">
        <v>106</v>
      </c>
      <c r="Y698" s="7" t="s">
        <v>1421</v>
      </c>
      <c r="Z698" s="7" t="s">
        <v>1613</v>
      </c>
      <c r="AA698" s="7" t="s">
        <v>1614</v>
      </c>
      <c r="AB698" s="8"/>
      <c r="AC698" s="8"/>
      <c r="AD698" s="7"/>
      <c r="AE698" s="7" t="s">
        <v>78</v>
      </c>
      <c r="AF698" s="7" t="s">
        <v>78</v>
      </c>
      <c r="AG698" s="8"/>
      <c r="AH698" s="7" t="s">
        <v>1615</v>
      </c>
      <c r="AI698" s="7" t="s">
        <v>78</v>
      </c>
      <c r="AJ698" s="7" t="b">
        <v>0</v>
      </c>
      <c r="AK698" s="7" t="s">
        <v>1616</v>
      </c>
      <c r="AL698" s="7" t="b">
        <v>0</v>
      </c>
      <c r="AM698" s="7" t="b">
        <v>0</v>
      </c>
      <c r="AN698" s="7" t="b">
        <v>0</v>
      </c>
      <c r="AO698" s="7" t="b">
        <v>0</v>
      </c>
      <c r="AP698" s="7" t="b">
        <v>0</v>
      </c>
      <c r="AQ698" s="7" t="s">
        <v>84</v>
      </c>
      <c r="AR698" s="7" t="b">
        <v>0</v>
      </c>
      <c r="AS698" s="7" t="s">
        <v>317</v>
      </c>
      <c r="AT698" s="7" t="s">
        <v>78</v>
      </c>
      <c r="AU698" s="7" t="s">
        <v>78</v>
      </c>
      <c r="AV698" s="8">
        <v>42579</v>
      </c>
      <c r="AW698" s="7" t="s">
        <v>85</v>
      </c>
      <c r="AX698" s="7" t="s">
        <v>86</v>
      </c>
      <c r="AY698" s="7" t="s">
        <v>87</v>
      </c>
      <c r="AZ698" s="7" t="b">
        <v>0</v>
      </c>
      <c r="BA698" s="7">
        <v>2</v>
      </c>
      <c r="BB698" s="7">
        <v>2</v>
      </c>
      <c r="BC698" s="33">
        <v>1174.43</v>
      </c>
      <c r="BD698" s="7">
        <v>0</v>
      </c>
      <c r="BE698" s="33"/>
      <c r="BF698" s="55">
        <v>0</v>
      </c>
      <c r="BG698" s="33">
        <v>0</v>
      </c>
      <c r="BH698" s="33">
        <v>399.29</v>
      </c>
      <c r="BI698" s="33">
        <v>399.29</v>
      </c>
      <c r="BJ698" s="33">
        <v>472.5</v>
      </c>
      <c r="BK698" s="30">
        <f t="shared" si="27"/>
        <v>0</v>
      </c>
      <c r="BL698" s="62">
        <f t="shared" si="28"/>
        <v>0</v>
      </c>
      <c r="BM698" s="33">
        <v>109.76</v>
      </c>
      <c r="BN698" s="9">
        <v>0</v>
      </c>
      <c r="BO698" s="11" t="s">
        <v>5386</v>
      </c>
      <c r="BP698" s="11" t="s">
        <v>5387</v>
      </c>
      <c r="BQ698" s="11" t="s">
        <v>4101</v>
      </c>
      <c r="BR698" s="11" t="s">
        <v>504</v>
      </c>
      <c r="BS698" s="11" t="s">
        <v>4148</v>
      </c>
      <c r="BT698" s="11" t="s">
        <v>5388</v>
      </c>
      <c r="BU698" s="11" t="s">
        <v>5389</v>
      </c>
      <c r="BV698" s="11" t="s">
        <v>5390</v>
      </c>
      <c r="BW698" s="11" t="s">
        <v>5391</v>
      </c>
      <c r="BX698" s="11" t="s">
        <v>4138</v>
      </c>
      <c r="BY698" s="11">
        <v>0</v>
      </c>
      <c r="BZ698" s="11">
        <v>0</v>
      </c>
      <c r="CA698" s="11">
        <v>0</v>
      </c>
      <c r="CB698" s="11">
        <v>0</v>
      </c>
      <c r="CC698" s="11">
        <v>0</v>
      </c>
      <c r="CD698" s="13">
        <v>0</v>
      </c>
    </row>
    <row r="699" spans="1:82" hidden="1" x14ac:dyDescent="0.25">
      <c r="A699" s="73" t="s">
        <v>3322</v>
      </c>
      <c r="B699" s="7" t="s">
        <v>2271</v>
      </c>
      <c r="C699" s="7" t="s">
        <v>2272</v>
      </c>
      <c r="D699" s="7" t="s">
        <v>3323</v>
      </c>
      <c r="E699" s="7" t="s">
        <v>3323</v>
      </c>
      <c r="F699" s="7" t="s">
        <v>64</v>
      </c>
      <c r="G699" s="7" t="s">
        <v>3323</v>
      </c>
      <c r="H699" s="7" t="s">
        <v>2330</v>
      </c>
      <c r="I699" s="7" t="s">
        <v>2274</v>
      </c>
      <c r="J699" s="7" t="s">
        <v>3318</v>
      </c>
      <c r="K699" s="7">
        <v>327.88</v>
      </c>
      <c r="L699" s="7" t="s">
        <v>67</v>
      </c>
      <c r="M699" s="7" t="s">
        <v>68</v>
      </c>
      <c r="N699" s="7" t="s">
        <v>69</v>
      </c>
      <c r="O699" s="8">
        <v>42100.349074074074</v>
      </c>
      <c r="P699" s="8">
        <v>45388.349074074074</v>
      </c>
      <c r="Q699" s="7" t="s">
        <v>70</v>
      </c>
      <c r="R699" s="8">
        <v>45388</v>
      </c>
      <c r="S699" s="7" t="s">
        <v>71</v>
      </c>
      <c r="T699" s="7" t="s">
        <v>72</v>
      </c>
      <c r="U699" s="7" t="s">
        <v>73</v>
      </c>
      <c r="V699" s="7" t="s">
        <v>73</v>
      </c>
      <c r="W699" s="7" t="s">
        <v>74</v>
      </c>
      <c r="X699" s="7" t="s">
        <v>106</v>
      </c>
      <c r="Y699" s="7" t="s">
        <v>2276</v>
      </c>
      <c r="Z699" s="7" t="s">
        <v>3324</v>
      </c>
      <c r="AA699" s="7" t="s">
        <v>78</v>
      </c>
      <c r="AB699" s="8"/>
      <c r="AC699" s="8"/>
      <c r="AD699" s="7"/>
      <c r="AE699" s="7" t="s">
        <v>78</v>
      </c>
      <c r="AF699" s="7" t="s">
        <v>78</v>
      </c>
      <c r="AG699" s="8"/>
      <c r="AH699" s="7" t="s">
        <v>3325</v>
      </c>
      <c r="AI699" s="7" t="s">
        <v>78</v>
      </c>
      <c r="AJ699" s="7" t="b">
        <v>0</v>
      </c>
      <c r="AK699" s="7" t="s">
        <v>3326</v>
      </c>
      <c r="AL699" s="7" t="b">
        <v>0</v>
      </c>
      <c r="AM699" s="7" t="b">
        <v>0</v>
      </c>
      <c r="AN699" s="7" t="b">
        <v>0</v>
      </c>
      <c r="AO699" s="7" t="b">
        <v>0</v>
      </c>
      <c r="AP699" s="7" t="b">
        <v>0</v>
      </c>
      <c r="AQ699" s="7" t="s">
        <v>84</v>
      </c>
      <c r="AR699" s="7" t="b">
        <v>0</v>
      </c>
      <c r="AS699" s="7" t="s">
        <v>3296</v>
      </c>
      <c r="AT699" s="7" t="s">
        <v>1700</v>
      </c>
      <c r="AU699" s="7" t="s">
        <v>78</v>
      </c>
      <c r="AV699" s="8">
        <v>42094</v>
      </c>
      <c r="AW699" s="7" t="s">
        <v>85</v>
      </c>
      <c r="AX699" s="7" t="s">
        <v>86</v>
      </c>
      <c r="AY699" s="7" t="s">
        <v>87</v>
      </c>
      <c r="AZ699" s="7" t="b">
        <v>0</v>
      </c>
      <c r="BA699" s="7">
        <v>0</v>
      </c>
      <c r="BB699" s="7">
        <v>0</v>
      </c>
      <c r="BC699" s="33"/>
      <c r="BD699" s="7">
        <v>0</v>
      </c>
      <c r="BE699" s="33"/>
      <c r="BF699" s="55">
        <v>0</v>
      </c>
      <c r="BG699" s="33">
        <v>0</v>
      </c>
      <c r="BH699" s="33">
        <v>327.88</v>
      </c>
      <c r="BI699" s="33">
        <v>316.58999999999997</v>
      </c>
      <c r="BJ699" s="33">
        <v>349.25</v>
      </c>
      <c r="BK699" s="30">
        <f t="shared" si="27"/>
        <v>11.29000000000002</v>
      </c>
      <c r="BL699" s="62">
        <f t="shared" si="28"/>
        <v>3.4433329266804993E-2</v>
      </c>
      <c r="BM699" s="33">
        <v>63.32</v>
      </c>
      <c r="BN699" s="9">
        <v>0</v>
      </c>
      <c r="BO699" s="11" t="s">
        <v>5132</v>
      </c>
      <c r="BP699" s="11" t="s">
        <v>5133</v>
      </c>
      <c r="BQ699" s="11" t="s">
        <v>4101</v>
      </c>
      <c r="BR699" s="11" t="s">
        <v>504</v>
      </c>
      <c r="BS699" s="11" t="s">
        <v>4223</v>
      </c>
      <c r="BT699" s="11" t="s">
        <v>4110</v>
      </c>
      <c r="BU699" s="11" t="s">
        <v>5134</v>
      </c>
      <c r="BV699" s="11" t="s">
        <v>5135</v>
      </c>
      <c r="BW699" s="11" t="s">
        <v>5136</v>
      </c>
      <c r="BX699" s="11" t="s">
        <v>4138</v>
      </c>
      <c r="BY699" s="11">
        <v>0</v>
      </c>
      <c r="BZ699" s="11">
        <v>0</v>
      </c>
      <c r="CA699" s="11">
        <v>0</v>
      </c>
      <c r="CB699" s="11">
        <v>0</v>
      </c>
      <c r="CC699" s="11">
        <v>0</v>
      </c>
      <c r="CD699" s="13">
        <v>0</v>
      </c>
    </row>
    <row r="700" spans="1:82" hidden="1" x14ac:dyDescent="0.25">
      <c r="A700" s="72" t="s">
        <v>2810</v>
      </c>
      <c r="B700" s="11" t="s">
        <v>1395</v>
      </c>
      <c r="C700" s="11" t="s">
        <v>1396</v>
      </c>
      <c r="D700" s="11" t="s">
        <v>1755</v>
      </c>
      <c r="E700" s="11" t="s">
        <v>1755</v>
      </c>
      <c r="F700" s="11" t="s">
        <v>64</v>
      </c>
      <c r="G700" s="11" t="s">
        <v>1755</v>
      </c>
      <c r="H700" s="11" t="s">
        <v>2330</v>
      </c>
      <c r="I700" s="11" t="s">
        <v>1397</v>
      </c>
      <c r="J700" s="11" t="s">
        <v>2691</v>
      </c>
      <c r="K700" s="11">
        <v>131.91</v>
      </c>
      <c r="L700" s="11" t="s">
        <v>67</v>
      </c>
      <c r="M700" s="11" t="s">
        <v>68</v>
      </c>
      <c r="N700" s="11" t="s">
        <v>69</v>
      </c>
      <c r="O700" s="12">
        <v>42989</v>
      </c>
      <c r="P700" s="12">
        <v>45546.576782407406</v>
      </c>
      <c r="Q700" s="11" t="s">
        <v>70</v>
      </c>
      <c r="R700" s="12">
        <v>45546</v>
      </c>
      <c r="S700" s="11" t="s">
        <v>71</v>
      </c>
      <c r="T700" s="11" t="s">
        <v>104</v>
      </c>
      <c r="U700" s="11" t="s">
        <v>73</v>
      </c>
      <c r="V700" s="11" t="s">
        <v>73</v>
      </c>
      <c r="W700" s="11" t="s">
        <v>105</v>
      </c>
      <c r="X700" s="11" t="s">
        <v>250</v>
      </c>
      <c r="Y700" s="11" t="s">
        <v>1450</v>
      </c>
      <c r="Z700" s="11" t="s">
        <v>2811</v>
      </c>
      <c r="AA700" s="11" t="s">
        <v>78</v>
      </c>
      <c r="AB700" s="12"/>
      <c r="AC700" s="12"/>
      <c r="AD700" s="11"/>
      <c r="AE700" s="11" t="s">
        <v>78</v>
      </c>
      <c r="AF700" s="11" t="s">
        <v>78</v>
      </c>
      <c r="AG700" s="12"/>
      <c r="AH700" s="11" t="s">
        <v>2812</v>
      </c>
      <c r="AI700" s="11" t="s">
        <v>78</v>
      </c>
      <c r="AJ700" s="11" t="b">
        <v>0</v>
      </c>
      <c r="AK700" s="11" t="s">
        <v>2813</v>
      </c>
      <c r="AL700" s="11" t="b">
        <v>0</v>
      </c>
      <c r="AM700" s="11" t="b">
        <v>0</v>
      </c>
      <c r="AN700" s="11" t="b">
        <v>0</v>
      </c>
      <c r="AO700" s="11" t="b">
        <v>0</v>
      </c>
      <c r="AP700" s="11" t="b">
        <v>0</v>
      </c>
      <c r="AQ700" s="11" t="s">
        <v>84</v>
      </c>
      <c r="AR700" s="11" t="b">
        <v>0</v>
      </c>
      <c r="AS700" s="11" t="s">
        <v>1700</v>
      </c>
      <c r="AT700" s="11" t="s">
        <v>78</v>
      </c>
      <c r="AU700" s="11" t="s">
        <v>78</v>
      </c>
      <c r="AV700" s="12">
        <v>42998</v>
      </c>
      <c r="AW700" s="11" t="s">
        <v>85</v>
      </c>
      <c r="AX700" s="11" t="s">
        <v>86</v>
      </c>
      <c r="AY700" s="11" t="s">
        <v>87</v>
      </c>
      <c r="AZ700" s="11" t="b">
        <v>0</v>
      </c>
      <c r="BA700" s="11">
        <v>2</v>
      </c>
      <c r="BB700" s="11">
        <v>2</v>
      </c>
      <c r="BC700" s="28">
        <v>300</v>
      </c>
      <c r="BD700" s="11">
        <v>1</v>
      </c>
      <c r="BE700" s="28">
        <v>100</v>
      </c>
      <c r="BF700" s="54">
        <v>1</v>
      </c>
      <c r="BG700" s="28">
        <v>100</v>
      </c>
      <c r="BH700" s="28">
        <v>131.91</v>
      </c>
      <c r="BI700" s="28">
        <v>131.91</v>
      </c>
      <c r="BJ700" s="28">
        <v>154.5</v>
      </c>
      <c r="BK700" s="30">
        <f t="shared" si="27"/>
        <v>0</v>
      </c>
      <c r="BL700" s="62">
        <f t="shared" si="28"/>
        <v>0</v>
      </c>
      <c r="BM700" s="28">
        <v>32.979999999999997</v>
      </c>
      <c r="BN700" s="13">
        <v>0</v>
      </c>
      <c r="BO700" s="11" t="s">
        <v>5506</v>
      </c>
      <c r="BP700" s="11" t="s">
        <v>5507</v>
      </c>
      <c r="BQ700" s="11" t="s">
        <v>4101</v>
      </c>
      <c r="BR700" s="11" t="s">
        <v>504</v>
      </c>
      <c r="BS700" s="11" t="s">
        <v>4203</v>
      </c>
      <c r="BT700" s="11" t="s">
        <v>5508</v>
      </c>
      <c r="BU700" s="11" t="s">
        <v>5509</v>
      </c>
      <c r="BV700" s="11" t="s">
        <v>5510</v>
      </c>
      <c r="BW700" s="11" t="s">
        <v>5511</v>
      </c>
      <c r="BX700" s="11" t="s">
        <v>4130</v>
      </c>
      <c r="BY700" s="11">
        <v>0</v>
      </c>
      <c r="BZ700" s="11">
        <v>0</v>
      </c>
      <c r="CA700" s="11">
        <v>0</v>
      </c>
      <c r="CB700" s="11">
        <v>2</v>
      </c>
      <c r="CC700" s="11">
        <v>0</v>
      </c>
      <c r="CD700" s="13">
        <v>0</v>
      </c>
    </row>
    <row r="701" spans="1:82" hidden="1" x14ac:dyDescent="0.25">
      <c r="A701" s="72" t="s">
        <v>1754</v>
      </c>
      <c r="B701" s="11" t="s">
        <v>1736</v>
      </c>
      <c r="C701" s="11" t="s">
        <v>1737</v>
      </c>
      <c r="D701" s="11" t="s">
        <v>1755</v>
      </c>
      <c r="E701" s="11" t="s">
        <v>1755</v>
      </c>
      <c r="F701" s="11" t="s">
        <v>64</v>
      </c>
      <c r="G701" s="11" t="s">
        <v>1755</v>
      </c>
      <c r="H701" s="11" t="s">
        <v>1739</v>
      </c>
      <c r="I701" s="11" t="s">
        <v>1724</v>
      </c>
      <c r="J701" s="11" t="s">
        <v>1756</v>
      </c>
      <c r="K701" s="11">
        <v>973.2</v>
      </c>
      <c r="L701" s="11" t="s">
        <v>67</v>
      </c>
      <c r="M701" s="11" t="s">
        <v>68</v>
      </c>
      <c r="N701" s="11" t="s">
        <v>69</v>
      </c>
      <c r="O701" s="12">
        <v>42826.492071759261</v>
      </c>
      <c r="P701" s="12">
        <v>45292.492071759261</v>
      </c>
      <c r="Q701" s="11" t="s">
        <v>70</v>
      </c>
      <c r="R701" s="12">
        <v>45231</v>
      </c>
      <c r="S701" s="11" t="s">
        <v>91</v>
      </c>
      <c r="T701" s="11" t="s">
        <v>514</v>
      </c>
      <c r="U701" s="11" t="s">
        <v>73</v>
      </c>
      <c r="V701" s="11" t="s">
        <v>73</v>
      </c>
      <c r="W701" s="11" t="s">
        <v>74</v>
      </c>
      <c r="X701" s="11" t="s">
        <v>106</v>
      </c>
      <c r="Y701" s="11" t="s">
        <v>1725</v>
      </c>
      <c r="Z701" s="11" t="s">
        <v>1757</v>
      </c>
      <c r="AA701" s="11" t="s">
        <v>78</v>
      </c>
      <c r="AB701" s="12"/>
      <c r="AC701" s="12"/>
      <c r="AD701" s="11"/>
      <c r="AE701" s="11" t="s">
        <v>78</v>
      </c>
      <c r="AF701" s="11" t="s">
        <v>78</v>
      </c>
      <c r="AG701" s="12"/>
      <c r="AH701" s="11" t="s">
        <v>78</v>
      </c>
      <c r="AI701" s="11" t="s">
        <v>78</v>
      </c>
      <c r="AJ701" s="11" t="b">
        <v>0</v>
      </c>
      <c r="AK701" s="11" t="s">
        <v>1758</v>
      </c>
      <c r="AL701" s="11" t="b">
        <v>0</v>
      </c>
      <c r="AM701" s="11" t="b">
        <v>0</v>
      </c>
      <c r="AN701" s="11" t="b">
        <v>0</v>
      </c>
      <c r="AO701" s="11" t="b">
        <v>0</v>
      </c>
      <c r="AP701" s="11" t="b">
        <v>0</v>
      </c>
      <c r="AQ701" s="11" t="s">
        <v>96</v>
      </c>
      <c r="AR701" s="11" t="b">
        <v>0</v>
      </c>
      <c r="AS701" s="11" t="s">
        <v>78</v>
      </c>
      <c r="AT701" s="11" t="s">
        <v>78</v>
      </c>
      <c r="AU701" s="11" t="s">
        <v>78</v>
      </c>
      <c r="AV701" s="12">
        <v>42822</v>
      </c>
      <c r="AW701" s="11" t="s">
        <v>85</v>
      </c>
      <c r="AX701" s="11" t="s">
        <v>86</v>
      </c>
      <c r="AY701" s="11" t="s">
        <v>87</v>
      </c>
      <c r="AZ701" s="11" t="b">
        <v>0</v>
      </c>
      <c r="BA701" s="11">
        <v>0</v>
      </c>
      <c r="BB701" s="11">
        <v>0</v>
      </c>
      <c r="BC701" s="28"/>
      <c r="BD701" s="11">
        <v>0</v>
      </c>
      <c r="BE701" s="28"/>
      <c r="BF701" s="54">
        <v>0</v>
      </c>
      <c r="BG701" s="28">
        <v>0</v>
      </c>
      <c r="BH701" s="28">
        <v>973.2</v>
      </c>
      <c r="BI701" s="28">
        <v>957.3</v>
      </c>
      <c r="BJ701" s="28">
        <v>958.83</v>
      </c>
      <c r="BK701" s="30">
        <f t="shared" si="27"/>
        <v>15.900000000000091</v>
      </c>
      <c r="BL701" s="62">
        <f t="shared" si="28"/>
        <v>1.6337854500616616E-2</v>
      </c>
      <c r="BM701" s="28">
        <v>76.59</v>
      </c>
      <c r="BN701" s="13">
        <v>0</v>
      </c>
      <c r="BO701" s="11" t="s">
        <v>5506</v>
      </c>
      <c r="BP701" s="11" t="s">
        <v>5507</v>
      </c>
      <c r="BQ701" s="11" t="s">
        <v>4101</v>
      </c>
      <c r="BR701" s="11" t="s">
        <v>504</v>
      </c>
      <c r="BS701" s="11" t="s">
        <v>4203</v>
      </c>
      <c r="BT701" s="11" t="s">
        <v>5508</v>
      </c>
      <c r="BU701" s="11" t="s">
        <v>5509</v>
      </c>
      <c r="BV701" s="11" t="s">
        <v>5510</v>
      </c>
      <c r="BW701" s="11" t="s">
        <v>5511</v>
      </c>
      <c r="BX701" s="11" t="s">
        <v>4130</v>
      </c>
      <c r="BY701" s="11">
        <v>0</v>
      </c>
      <c r="BZ701" s="11">
        <v>0</v>
      </c>
      <c r="CA701" s="11">
        <v>0</v>
      </c>
      <c r="CB701" s="11">
        <v>0</v>
      </c>
      <c r="CC701" s="11">
        <v>0</v>
      </c>
      <c r="CD701" s="13">
        <v>0</v>
      </c>
    </row>
    <row r="702" spans="1:82" hidden="1" x14ac:dyDescent="0.25">
      <c r="A702" s="73" t="s">
        <v>3805</v>
      </c>
      <c r="B702" s="7" t="s">
        <v>2239</v>
      </c>
      <c r="C702" s="7" t="s">
        <v>2240</v>
      </c>
      <c r="D702" s="7" t="s">
        <v>3554</v>
      </c>
      <c r="E702" s="7" t="s">
        <v>3495</v>
      </c>
      <c r="F702" s="7" t="s">
        <v>168</v>
      </c>
      <c r="G702" s="7" t="s">
        <v>3495</v>
      </c>
      <c r="H702" s="7" t="s">
        <v>281</v>
      </c>
      <c r="I702" s="7" t="s">
        <v>272</v>
      </c>
      <c r="J702" s="7" t="s">
        <v>2250</v>
      </c>
      <c r="K702" s="7">
        <v>50</v>
      </c>
      <c r="L702" s="7" t="s">
        <v>67</v>
      </c>
      <c r="M702" s="7" t="s">
        <v>3402</v>
      </c>
      <c r="N702" s="7" t="s">
        <v>160</v>
      </c>
      <c r="O702" s="8">
        <v>44677.576782407406</v>
      </c>
      <c r="P702" s="8">
        <v>45408.576782407406</v>
      </c>
      <c r="Q702" s="7" t="s">
        <v>70</v>
      </c>
      <c r="R702" s="8">
        <v>45408</v>
      </c>
      <c r="S702" s="7" t="s">
        <v>71</v>
      </c>
      <c r="T702" s="7" t="s">
        <v>104</v>
      </c>
      <c r="U702" s="7" t="s">
        <v>3387</v>
      </c>
      <c r="V702" s="7" t="s">
        <v>3387</v>
      </c>
      <c r="W702" s="7" t="s">
        <v>74</v>
      </c>
      <c r="X702" s="7" t="s">
        <v>274</v>
      </c>
      <c r="Y702" s="7" t="s">
        <v>3806</v>
      </c>
      <c r="Z702" s="7" t="s">
        <v>3807</v>
      </c>
      <c r="AA702" s="7" t="s">
        <v>78</v>
      </c>
      <c r="AB702" s="8"/>
      <c r="AC702" s="8"/>
      <c r="AD702" s="7"/>
      <c r="AE702" s="7" t="s">
        <v>78</v>
      </c>
      <c r="AF702" s="7" t="s">
        <v>78</v>
      </c>
      <c r="AG702" s="8"/>
      <c r="AH702" s="7" t="s">
        <v>78</v>
      </c>
      <c r="AI702" s="7" t="s">
        <v>78</v>
      </c>
      <c r="AJ702" s="7" t="b">
        <v>0</v>
      </c>
      <c r="AK702" s="7" t="s">
        <v>4070</v>
      </c>
      <c r="AL702" s="7" t="b">
        <v>1</v>
      </c>
      <c r="AM702" s="7" t="b">
        <v>0</v>
      </c>
      <c r="AN702" s="7" t="b">
        <v>0</v>
      </c>
      <c r="AO702" s="7" t="b">
        <v>0</v>
      </c>
      <c r="AP702" s="7" t="b">
        <v>0</v>
      </c>
      <c r="AQ702" s="7" t="s">
        <v>84</v>
      </c>
      <c r="AR702" s="7" t="b">
        <v>0</v>
      </c>
      <c r="AS702" s="7" t="s">
        <v>1258</v>
      </c>
      <c r="AT702" s="7" t="s">
        <v>78</v>
      </c>
      <c r="AU702" s="7" t="s">
        <v>78</v>
      </c>
      <c r="AV702" s="8">
        <v>44690</v>
      </c>
      <c r="AW702" s="7" t="s">
        <v>85</v>
      </c>
      <c r="AX702" s="7" t="s">
        <v>86</v>
      </c>
      <c r="AY702" s="7" t="s">
        <v>87</v>
      </c>
      <c r="AZ702" s="7" t="b">
        <v>0</v>
      </c>
      <c r="BA702" s="7">
        <v>0</v>
      </c>
      <c r="BB702" s="7">
        <v>0</v>
      </c>
      <c r="BC702" s="33"/>
      <c r="BD702" s="7">
        <v>0</v>
      </c>
      <c r="BE702" s="33"/>
      <c r="BF702" s="55">
        <v>0</v>
      </c>
      <c r="BG702" s="33">
        <v>0</v>
      </c>
      <c r="BH702" s="33">
        <v>50</v>
      </c>
      <c r="BI702" s="33">
        <v>50</v>
      </c>
      <c r="BJ702" s="33">
        <v>50.28</v>
      </c>
      <c r="BK702" s="30">
        <f t="shared" si="27"/>
        <v>0</v>
      </c>
      <c r="BL702" s="62">
        <f t="shared" si="28"/>
        <v>0</v>
      </c>
      <c r="BM702" s="33">
        <v>11.25</v>
      </c>
      <c r="BN702" s="9">
        <v>0</v>
      </c>
      <c r="BO702" s="11" t="s">
        <v>6573</v>
      </c>
      <c r="BP702" s="11" t="s">
        <v>6574</v>
      </c>
      <c r="BQ702" s="11" t="s">
        <v>4460</v>
      </c>
      <c r="BR702" s="11" t="s">
        <v>5691</v>
      </c>
      <c r="BS702" s="11" t="s">
        <v>5552</v>
      </c>
      <c r="BT702" s="11" t="s">
        <v>4110</v>
      </c>
      <c r="BU702" s="11" t="s">
        <v>78</v>
      </c>
      <c r="BV702" s="11" t="s">
        <v>4839</v>
      </c>
      <c r="BW702" s="11" t="s">
        <v>6575</v>
      </c>
      <c r="BX702" s="11" t="s">
        <v>5694</v>
      </c>
      <c r="BY702" s="11">
        <v>0</v>
      </c>
      <c r="BZ702" s="11">
        <v>0</v>
      </c>
      <c r="CA702" s="11">
        <v>0</v>
      </c>
      <c r="CB702" s="11">
        <v>0</v>
      </c>
      <c r="CC702" s="11">
        <v>0</v>
      </c>
      <c r="CD702" s="13">
        <v>0</v>
      </c>
    </row>
    <row r="703" spans="1:82" hidden="1" x14ac:dyDescent="0.25">
      <c r="A703" s="73" t="s">
        <v>3553</v>
      </c>
      <c r="B703" s="7" t="s">
        <v>259</v>
      </c>
      <c r="C703" s="7" t="s">
        <v>260</v>
      </c>
      <c r="D703" s="7" t="s">
        <v>3554</v>
      </c>
      <c r="E703" s="7" t="s">
        <v>3495</v>
      </c>
      <c r="F703" s="7" t="s">
        <v>168</v>
      </c>
      <c r="G703" s="7" t="s">
        <v>3495</v>
      </c>
      <c r="H703" s="7" t="s">
        <v>281</v>
      </c>
      <c r="I703" s="7" t="s">
        <v>2037</v>
      </c>
      <c r="J703" s="7" t="s">
        <v>2045</v>
      </c>
      <c r="K703" s="7">
        <v>398.21</v>
      </c>
      <c r="L703" s="7" t="s">
        <v>67</v>
      </c>
      <c r="M703" s="7" t="s">
        <v>3402</v>
      </c>
      <c r="N703" s="7" t="s">
        <v>160</v>
      </c>
      <c r="O703" s="8">
        <v>44678.442800925928</v>
      </c>
      <c r="P703" s="8">
        <v>45409.442800925928</v>
      </c>
      <c r="Q703" s="7" t="s">
        <v>70</v>
      </c>
      <c r="R703" s="8">
        <v>45409</v>
      </c>
      <c r="S703" s="7" t="s">
        <v>71</v>
      </c>
      <c r="T703" s="7" t="s">
        <v>104</v>
      </c>
      <c r="U703" s="7" t="s">
        <v>3387</v>
      </c>
      <c r="V703" s="7" t="s">
        <v>3387</v>
      </c>
      <c r="W703" s="7" t="s">
        <v>74</v>
      </c>
      <c r="X703" s="7" t="s">
        <v>250</v>
      </c>
      <c r="Y703" s="7" t="s">
        <v>3555</v>
      </c>
      <c r="Z703" s="7" t="s">
        <v>3556</v>
      </c>
      <c r="AA703" s="7" t="s">
        <v>3557</v>
      </c>
      <c r="AB703" s="8"/>
      <c r="AC703" s="8"/>
      <c r="AD703" s="7"/>
      <c r="AE703" s="7" t="s">
        <v>78</v>
      </c>
      <c r="AF703" s="7" t="s">
        <v>78</v>
      </c>
      <c r="AG703" s="8"/>
      <c r="AH703" s="7" t="s">
        <v>78</v>
      </c>
      <c r="AI703" s="7" t="s">
        <v>78</v>
      </c>
      <c r="AJ703" s="7" t="b">
        <v>0</v>
      </c>
      <c r="AK703" s="7" t="s">
        <v>4088</v>
      </c>
      <c r="AL703" s="7" t="b">
        <v>0</v>
      </c>
      <c r="AM703" s="7" t="b">
        <v>0</v>
      </c>
      <c r="AN703" s="7" t="b">
        <v>0</v>
      </c>
      <c r="AO703" s="7" t="b">
        <v>0</v>
      </c>
      <c r="AP703" s="7" t="b">
        <v>0</v>
      </c>
      <c r="AQ703" s="7" t="s">
        <v>84</v>
      </c>
      <c r="AR703" s="7" t="b">
        <v>0</v>
      </c>
      <c r="AS703" s="7" t="s">
        <v>317</v>
      </c>
      <c r="AT703" s="7" t="s">
        <v>78</v>
      </c>
      <c r="AU703" s="7" t="s">
        <v>78</v>
      </c>
      <c r="AV703" s="8">
        <v>44690</v>
      </c>
      <c r="AW703" s="7" t="s">
        <v>85</v>
      </c>
      <c r="AX703" s="7" t="s">
        <v>86</v>
      </c>
      <c r="AY703" s="7" t="s">
        <v>87</v>
      </c>
      <c r="AZ703" s="7" t="b">
        <v>0</v>
      </c>
      <c r="BA703" s="7">
        <v>0</v>
      </c>
      <c r="BB703" s="7">
        <v>0</v>
      </c>
      <c r="BC703" s="33"/>
      <c r="BD703" s="7">
        <v>0</v>
      </c>
      <c r="BE703" s="33"/>
      <c r="BF703" s="55">
        <v>0</v>
      </c>
      <c r="BG703" s="33">
        <v>0</v>
      </c>
      <c r="BH703" s="33">
        <v>398.21</v>
      </c>
      <c r="BI703" s="33">
        <v>398.21</v>
      </c>
      <c r="BJ703" s="33">
        <v>454.56</v>
      </c>
      <c r="BK703" s="30">
        <f t="shared" si="27"/>
        <v>0</v>
      </c>
      <c r="BL703" s="62">
        <f t="shared" si="28"/>
        <v>0</v>
      </c>
      <c r="BM703" s="33">
        <v>89.6</v>
      </c>
      <c r="BN703" s="9">
        <v>0</v>
      </c>
      <c r="BO703" s="11" t="s">
        <v>6573</v>
      </c>
      <c r="BP703" s="11" t="s">
        <v>6574</v>
      </c>
      <c r="BQ703" s="11" t="s">
        <v>4460</v>
      </c>
      <c r="BR703" s="11" t="s">
        <v>5691</v>
      </c>
      <c r="BS703" s="11" t="s">
        <v>5552</v>
      </c>
      <c r="BT703" s="11" t="s">
        <v>4110</v>
      </c>
      <c r="BU703" s="11" t="s">
        <v>78</v>
      </c>
      <c r="BV703" s="11" t="s">
        <v>4839</v>
      </c>
      <c r="BW703" s="11" t="s">
        <v>6575</v>
      </c>
      <c r="BX703" s="11" t="s">
        <v>5694</v>
      </c>
      <c r="BY703" s="11">
        <v>0</v>
      </c>
      <c r="BZ703" s="11">
        <v>0</v>
      </c>
      <c r="CA703" s="11">
        <v>0</v>
      </c>
      <c r="CB703" s="11">
        <v>0</v>
      </c>
      <c r="CC703" s="11">
        <v>0</v>
      </c>
      <c r="CD703" s="13">
        <v>0</v>
      </c>
    </row>
    <row r="704" spans="1:82" hidden="1" x14ac:dyDescent="0.25">
      <c r="A704" s="72" t="s">
        <v>3432</v>
      </c>
      <c r="B704" s="11" t="s">
        <v>1395</v>
      </c>
      <c r="C704" s="11" t="s">
        <v>1396</v>
      </c>
      <c r="D704" s="11" t="s">
        <v>3433</v>
      </c>
      <c r="E704" s="11" t="s">
        <v>3433</v>
      </c>
      <c r="F704" s="11" t="s">
        <v>64</v>
      </c>
      <c r="G704" s="11" t="s">
        <v>3406</v>
      </c>
      <c r="H704" s="11" t="s">
        <v>2330</v>
      </c>
      <c r="I704" s="11" t="s">
        <v>1397</v>
      </c>
      <c r="J704" s="11" t="s">
        <v>2691</v>
      </c>
      <c r="K704" s="11">
        <v>1342.37</v>
      </c>
      <c r="L704" s="11" t="s">
        <v>67</v>
      </c>
      <c r="M704" s="11" t="s">
        <v>3402</v>
      </c>
      <c r="N704" s="11" t="s">
        <v>69</v>
      </c>
      <c r="O704" s="12">
        <v>43248.777673611112</v>
      </c>
      <c r="P704" s="12">
        <v>45440.777673611112</v>
      </c>
      <c r="Q704" s="11" t="s">
        <v>70</v>
      </c>
      <c r="R704" s="12">
        <v>45440</v>
      </c>
      <c r="S704" s="11" t="s">
        <v>71</v>
      </c>
      <c r="T704" s="11" t="s">
        <v>104</v>
      </c>
      <c r="U704" s="11" t="s">
        <v>3387</v>
      </c>
      <c r="V704" s="11" t="s">
        <v>3387</v>
      </c>
      <c r="W704" s="11" t="s">
        <v>74</v>
      </c>
      <c r="X704" s="11" t="s">
        <v>106</v>
      </c>
      <c r="Y704" s="11" t="s">
        <v>2707</v>
      </c>
      <c r="Z704" s="11" t="s">
        <v>3434</v>
      </c>
      <c r="AA704" s="11" t="s">
        <v>3435</v>
      </c>
      <c r="AB704" s="12"/>
      <c r="AC704" s="12"/>
      <c r="AD704" s="11"/>
      <c r="AE704" s="11" t="s">
        <v>78</v>
      </c>
      <c r="AF704" s="11" t="s">
        <v>78</v>
      </c>
      <c r="AG704" s="12"/>
      <c r="AH704" s="11" t="s">
        <v>3436</v>
      </c>
      <c r="AI704" s="11" t="s">
        <v>78</v>
      </c>
      <c r="AJ704" s="11" t="b">
        <v>0</v>
      </c>
      <c r="AK704" s="11" t="s">
        <v>4028</v>
      </c>
      <c r="AL704" s="11" t="b">
        <v>0</v>
      </c>
      <c r="AM704" s="11" t="b">
        <v>0</v>
      </c>
      <c r="AN704" s="11" t="b">
        <v>0</v>
      </c>
      <c r="AO704" s="11" t="b">
        <v>0</v>
      </c>
      <c r="AP704" s="11" t="b">
        <v>0</v>
      </c>
      <c r="AQ704" s="11" t="s">
        <v>84</v>
      </c>
      <c r="AR704" s="11" t="b">
        <v>0</v>
      </c>
      <c r="AS704" s="11" t="s">
        <v>1700</v>
      </c>
      <c r="AT704" s="11" t="s">
        <v>78</v>
      </c>
      <c r="AU704" s="11" t="s">
        <v>78</v>
      </c>
      <c r="AV704" s="12">
        <v>43264</v>
      </c>
      <c r="AW704" s="11" t="s">
        <v>85</v>
      </c>
      <c r="AX704" s="11" t="s">
        <v>86</v>
      </c>
      <c r="AY704" s="11" t="s">
        <v>87</v>
      </c>
      <c r="AZ704" s="11" t="b">
        <v>0</v>
      </c>
      <c r="BA704" s="11">
        <v>4</v>
      </c>
      <c r="BB704" s="11">
        <v>4</v>
      </c>
      <c r="BC704" s="28">
        <v>4600.9399999999996</v>
      </c>
      <c r="BD704" s="11">
        <v>0</v>
      </c>
      <c r="BE704" s="28"/>
      <c r="BF704" s="54">
        <v>0</v>
      </c>
      <c r="BG704" s="28">
        <v>0</v>
      </c>
      <c r="BH704" s="28">
        <v>1342.37</v>
      </c>
      <c r="BI704" s="28">
        <v>1342.37</v>
      </c>
      <c r="BJ704" s="28">
        <v>1624.04</v>
      </c>
      <c r="BK704" s="30">
        <f t="shared" si="27"/>
        <v>0</v>
      </c>
      <c r="BL704" s="62">
        <f t="shared" si="28"/>
        <v>0</v>
      </c>
      <c r="BM704" s="28">
        <v>335.59</v>
      </c>
      <c r="BN704" s="13">
        <v>0</v>
      </c>
      <c r="BO704" s="7" t="s">
        <v>5753</v>
      </c>
      <c r="BP704" s="7" t="s">
        <v>4980</v>
      </c>
      <c r="BQ704" s="7" t="s">
        <v>4101</v>
      </c>
      <c r="BR704" s="7" t="s">
        <v>504</v>
      </c>
      <c r="BS704" s="7" t="s">
        <v>4120</v>
      </c>
      <c r="BT704" s="7" t="s">
        <v>5754</v>
      </c>
      <c r="BU704" s="7" t="s">
        <v>5755</v>
      </c>
      <c r="BV704" s="7" t="s">
        <v>5756</v>
      </c>
      <c r="BW704" s="7" t="s">
        <v>5757</v>
      </c>
      <c r="BX704" s="7" t="s">
        <v>4123</v>
      </c>
      <c r="BY704" s="7">
        <v>0</v>
      </c>
      <c r="BZ704" s="7">
        <v>0</v>
      </c>
      <c r="CA704" s="7">
        <v>0</v>
      </c>
      <c r="CB704" s="7">
        <v>0</v>
      </c>
      <c r="CC704" s="7">
        <v>0</v>
      </c>
      <c r="CD704" s="9">
        <v>0</v>
      </c>
    </row>
    <row r="705" spans="1:82" hidden="1" x14ac:dyDescent="0.25">
      <c r="A705" s="72" t="s">
        <v>2121</v>
      </c>
      <c r="B705" s="11" t="s">
        <v>259</v>
      </c>
      <c r="C705" s="11" t="s">
        <v>260</v>
      </c>
      <c r="D705" s="11" t="s">
        <v>2122</v>
      </c>
      <c r="E705" s="11" t="s">
        <v>2122</v>
      </c>
      <c r="F705" s="11" t="s">
        <v>168</v>
      </c>
      <c r="G705" s="11" t="s">
        <v>2122</v>
      </c>
      <c r="H705" s="11" t="s">
        <v>281</v>
      </c>
      <c r="I705" s="11" t="s">
        <v>262</v>
      </c>
      <c r="J705" s="11" t="s">
        <v>2091</v>
      </c>
      <c r="K705" s="11">
        <v>1663.64</v>
      </c>
      <c r="L705" s="11" t="s">
        <v>67</v>
      </c>
      <c r="M705" s="11" t="s">
        <v>68</v>
      </c>
      <c r="N705" s="11" t="s">
        <v>160</v>
      </c>
      <c r="O705" s="12">
        <v>43829.438923611109</v>
      </c>
      <c r="P705" s="12">
        <v>45290.438923611109</v>
      </c>
      <c r="Q705" s="11" t="s">
        <v>70</v>
      </c>
      <c r="R705" s="12">
        <v>45290</v>
      </c>
      <c r="S705" s="11" t="s">
        <v>71</v>
      </c>
      <c r="T705" s="11" t="s">
        <v>104</v>
      </c>
      <c r="U705" s="11" t="s">
        <v>73</v>
      </c>
      <c r="V705" s="11" t="s">
        <v>73</v>
      </c>
      <c r="W705" s="11" t="s">
        <v>314</v>
      </c>
      <c r="X705" s="11" t="s">
        <v>264</v>
      </c>
      <c r="Y705" s="11" t="s">
        <v>2052</v>
      </c>
      <c r="Z705" s="11" t="s">
        <v>2123</v>
      </c>
      <c r="AA705" s="11" t="s">
        <v>2124</v>
      </c>
      <c r="AB705" s="12"/>
      <c r="AC705" s="12"/>
      <c r="AD705" s="11"/>
      <c r="AE705" s="11" t="s">
        <v>78</v>
      </c>
      <c r="AF705" s="11" t="s">
        <v>78</v>
      </c>
      <c r="AG705" s="12"/>
      <c r="AH705" s="11" t="s">
        <v>78</v>
      </c>
      <c r="AI705" s="11" t="s">
        <v>78</v>
      </c>
      <c r="AJ705" s="11" t="b">
        <v>0</v>
      </c>
      <c r="AK705" s="11" t="s">
        <v>2125</v>
      </c>
      <c r="AL705" s="11" t="b">
        <v>1</v>
      </c>
      <c r="AM705" s="11" t="b">
        <v>0</v>
      </c>
      <c r="AN705" s="11" t="b">
        <v>0</v>
      </c>
      <c r="AO705" s="11" t="b">
        <v>0</v>
      </c>
      <c r="AP705" s="11" t="b">
        <v>0</v>
      </c>
      <c r="AQ705" s="11" t="s">
        <v>84</v>
      </c>
      <c r="AR705" s="11" t="b">
        <v>0</v>
      </c>
      <c r="AS705" s="11" t="s">
        <v>734</v>
      </c>
      <c r="AT705" s="11" t="s">
        <v>78</v>
      </c>
      <c r="AU705" s="11" t="s">
        <v>78</v>
      </c>
      <c r="AV705" s="12">
        <v>43838</v>
      </c>
      <c r="AW705" s="11" t="s">
        <v>85</v>
      </c>
      <c r="AX705" s="11" t="s">
        <v>86</v>
      </c>
      <c r="AY705" s="11" t="s">
        <v>87</v>
      </c>
      <c r="AZ705" s="11" t="b">
        <v>0</v>
      </c>
      <c r="BA705" s="11">
        <v>0</v>
      </c>
      <c r="BB705" s="11">
        <v>0</v>
      </c>
      <c r="BC705" s="28"/>
      <c r="BD705" s="11">
        <v>0</v>
      </c>
      <c r="BE705" s="28"/>
      <c r="BF705" s="54">
        <v>0</v>
      </c>
      <c r="BG705" s="28">
        <v>0</v>
      </c>
      <c r="BH705" s="28">
        <v>1663.64</v>
      </c>
      <c r="BI705" s="28">
        <v>1663.64</v>
      </c>
      <c r="BJ705" s="28">
        <v>2003.7</v>
      </c>
      <c r="BK705" s="30">
        <f t="shared" si="27"/>
        <v>0</v>
      </c>
      <c r="BL705" s="62">
        <f t="shared" si="28"/>
        <v>0</v>
      </c>
      <c r="BM705" s="28">
        <v>374.15</v>
      </c>
      <c r="BN705" s="13">
        <v>0</v>
      </c>
      <c r="BO705" s="11" t="s">
        <v>6155</v>
      </c>
      <c r="BP705" s="11" t="s">
        <v>6156</v>
      </c>
      <c r="BQ705" s="11" t="s">
        <v>4316</v>
      </c>
      <c r="BR705" s="11" t="s">
        <v>5912</v>
      </c>
      <c r="BS705" s="11" t="s">
        <v>6157</v>
      </c>
      <c r="BT705" s="11" t="s">
        <v>6158</v>
      </c>
      <c r="BU705" s="11" t="s">
        <v>6159</v>
      </c>
      <c r="BV705" s="11" t="s">
        <v>6160</v>
      </c>
      <c r="BW705" s="11" t="s">
        <v>6161</v>
      </c>
      <c r="BX705" s="11" t="s">
        <v>4123</v>
      </c>
      <c r="BY705" s="11">
        <v>0</v>
      </c>
      <c r="BZ705" s="11">
        <v>0</v>
      </c>
      <c r="CA705" s="11">
        <v>0</v>
      </c>
      <c r="CB705" s="11">
        <v>0</v>
      </c>
      <c r="CC705" s="11">
        <v>0</v>
      </c>
      <c r="CD705" s="13">
        <v>0</v>
      </c>
    </row>
    <row r="706" spans="1:82" hidden="1" x14ac:dyDescent="0.25">
      <c r="A706" s="73" t="s">
        <v>3874</v>
      </c>
      <c r="B706" s="7" t="s">
        <v>3870</v>
      </c>
      <c r="C706" s="7" t="s">
        <v>3871</v>
      </c>
      <c r="D706" s="7" t="s">
        <v>3748</v>
      </c>
      <c r="E706" s="7" t="s">
        <v>3749</v>
      </c>
      <c r="F706" s="7" t="s">
        <v>64</v>
      </c>
      <c r="G706" s="7" t="s">
        <v>3749</v>
      </c>
      <c r="H706" s="7" t="s">
        <v>281</v>
      </c>
      <c r="I706" s="7" t="s">
        <v>3872</v>
      </c>
      <c r="J706" s="7" t="s">
        <v>2197</v>
      </c>
      <c r="K706" s="7">
        <v>27.32</v>
      </c>
      <c r="L706" s="7" t="s">
        <v>67</v>
      </c>
      <c r="M706" s="7" t="s">
        <v>3402</v>
      </c>
      <c r="N706" s="7" t="s">
        <v>69</v>
      </c>
      <c r="O706" s="8">
        <v>43778.77915509259</v>
      </c>
      <c r="P706" s="8">
        <v>45239.77915509259</v>
      </c>
      <c r="Q706" s="7" t="s">
        <v>70</v>
      </c>
      <c r="R706" s="8">
        <v>45239</v>
      </c>
      <c r="S706" s="7" t="s">
        <v>71</v>
      </c>
      <c r="T706" s="7" t="s">
        <v>104</v>
      </c>
      <c r="U706" s="7" t="s">
        <v>3387</v>
      </c>
      <c r="V706" s="7" t="s">
        <v>3387</v>
      </c>
      <c r="W706" s="7" t="s">
        <v>105</v>
      </c>
      <c r="X706" s="7" t="s">
        <v>115</v>
      </c>
      <c r="Y706" s="7" t="s">
        <v>3873</v>
      </c>
      <c r="Z706" s="7" t="s">
        <v>3871</v>
      </c>
      <c r="AA706" s="7" t="s">
        <v>78</v>
      </c>
      <c r="AB706" s="8"/>
      <c r="AC706" s="8"/>
      <c r="AD706" s="7"/>
      <c r="AE706" s="7" t="s">
        <v>78</v>
      </c>
      <c r="AF706" s="7" t="s">
        <v>78</v>
      </c>
      <c r="AG706" s="8"/>
      <c r="AH706" s="7" t="s">
        <v>78</v>
      </c>
      <c r="AI706" s="7" t="s">
        <v>78</v>
      </c>
      <c r="AJ706" s="7" t="b">
        <v>0</v>
      </c>
      <c r="AK706" s="7" t="s">
        <v>4039</v>
      </c>
      <c r="AL706" s="7" t="b">
        <v>0</v>
      </c>
      <c r="AM706" s="7" t="b">
        <v>0</v>
      </c>
      <c r="AN706" s="7" t="b">
        <v>0</v>
      </c>
      <c r="AO706" s="7" t="b">
        <v>0</v>
      </c>
      <c r="AP706" s="7" t="b">
        <v>0</v>
      </c>
      <c r="AQ706" s="7" t="s">
        <v>84</v>
      </c>
      <c r="AR706" s="7" t="b">
        <v>0</v>
      </c>
      <c r="AS706" s="7" t="s">
        <v>317</v>
      </c>
      <c r="AT706" s="7" t="s">
        <v>78</v>
      </c>
      <c r="AU706" s="7" t="s">
        <v>78</v>
      </c>
      <c r="AV706" s="8">
        <v>43795</v>
      </c>
      <c r="AW706" s="7" t="s">
        <v>85</v>
      </c>
      <c r="AX706" s="7" t="s">
        <v>86</v>
      </c>
      <c r="AY706" s="7" t="s">
        <v>87</v>
      </c>
      <c r="AZ706" s="7" t="b">
        <v>0</v>
      </c>
      <c r="BA706" s="7">
        <v>0</v>
      </c>
      <c r="BB706" s="7">
        <v>0</v>
      </c>
      <c r="BC706" s="33"/>
      <c r="BD706" s="7">
        <v>0</v>
      </c>
      <c r="BE706" s="33"/>
      <c r="BF706" s="55">
        <v>0</v>
      </c>
      <c r="BG706" s="33">
        <v>0</v>
      </c>
      <c r="BH706" s="33">
        <v>27.32</v>
      </c>
      <c r="BI706" s="33">
        <v>27.32</v>
      </c>
      <c r="BJ706" s="33">
        <v>30.42</v>
      </c>
      <c r="BK706" s="30">
        <f t="shared" si="27"/>
        <v>0</v>
      </c>
      <c r="BL706" s="62">
        <f t="shared" si="28"/>
        <v>0</v>
      </c>
      <c r="BM706" s="33">
        <v>4.78</v>
      </c>
      <c r="BN706" s="9">
        <v>0</v>
      </c>
      <c r="BO706" s="11" t="s">
        <v>6119</v>
      </c>
      <c r="BP706" s="11" t="s">
        <v>6120</v>
      </c>
      <c r="BQ706" s="11" t="s">
        <v>4101</v>
      </c>
      <c r="BR706" s="11" t="s">
        <v>504</v>
      </c>
      <c r="BS706" s="11" t="s">
        <v>4412</v>
      </c>
      <c r="BT706" s="11" t="s">
        <v>4387</v>
      </c>
      <c r="BU706" s="11" t="s">
        <v>4388</v>
      </c>
      <c r="BV706" s="11" t="s">
        <v>4639</v>
      </c>
      <c r="BW706" s="11" t="s">
        <v>6121</v>
      </c>
      <c r="BX706" s="11" t="s">
        <v>4138</v>
      </c>
      <c r="BY706" s="11">
        <v>0</v>
      </c>
      <c r="BZ706" s="11">
        <v>0</v>
      </c>
      <c r="CA706" s="11">
        <v>0</v>
      </c>
      <c r="CB706" s="11">
        <v>0</v>
      </c>
      <c r="CC706" s="11">
        <v>0</v>
      </c>
      <c r="CD706" s="13">
        <v>0</v>
      </c>
    </row>
    <row r="707" spans="1:82" hidden="1" x14ac:dyDescent="0.25">
      <c r="A707" s="72" t="s">
        <v>3747</v>
      </c>
      <c r="B707" s="11" t="s">
        <v>1395</v>
      </c>
      <c r="C707" s="11" t="s">
        <v>1396</v>
      </c>
      <c r="D707" s="11" t="s">
        <v>3748</v>
      </c>
      <c r="E707" s="11" t="s">
        <v>3749</v>
      </c>
      <c r="F707" s="11" t="s">
        <v>64</v>
      </c>
      <c r="G707" s="11" t="s">
        <v>3749</v>
      </c>
      <c r="H707" s="11" t="s">
        <v>281</v>
      </c>
      <c r="I707" s="11" t="s">
        <v>1397</v>
      </c>
      <c r="J707" s="11" t="s">
        <v>1406</v>
      </c>
      <c r="K707" s="11">
        <v>115.01</v>
      </c>
      <c r="L707" s="11" t="s">
        <v>67</v>
      </c>
      <c r="M707" s="11" t="s">
        <v>3402</v>
      </c>
      <c r="N707" s="11" t="s">
        <v>69</v>
      </c>
      <c r="O707" s="12">
        <v>45138</v>
      </c>
      <c r="P707" s="12">
        <v>45504.556145833332</v>
      </c>
      <c r="Q707" s="11" t="s">
        <v>70</v>
      </c>
      <c r="R707" s="12">
        <v>45504</v>
      </c>
      <c r="S707" s="11" t="s">
        <v>71</v>
      </c>
      <c r="T707" s="11" t="s">
        <v>104</v>
      </c>
      <c r="U707" s="11" t="s">
        <v>3387</v>
      </c>
      <c r="V707" s="11" t="s">
        <v>3387</v>
      </c>
      <c r="W707" s="11" t="s">
        <v>74</v>
      </c>
      <c r="X707" s="11" t="s">
        <v>106</v>
      </c>
      <c r="Y707" s="11" t="s">
        <v>1398</v>
      </c>
      <c r="Z707" s="11" t="s">
        <v>3750</v>
      </c>
      <c r="AA707" s="11" t="s">
        <v>3751</v>
      </c>
      <c r="AB707" s="12"/>
      <c r="AC707" s="12"/>
      <c r="AD707" s="11"/>
      <c r="AE707" s="11" t="s">
        <v>78</v>
      </c>
      <c r="AF707" s="11" t="s">
        <v>78</v>
      </c>
      <c r="AG707" s="12"/>
      <c r="AH707" s="11" t="s">
        <v>3752</v>
      </c>
      <c r="AI707" s="11" t="s">
        <v>78</v>
      </c>
      <c r="AJ707" s="11" t="b">
        <v>0</v>
      </c>
      <c r="AK707" s="11" t="s">
        <v>4080</v>
      </c>
      <c r="AL707" s="11" t="b">
        <v>0</v>
      </c>
      <c r="AM707" s="11" t="b">
        <v>0</v>
      </c>
      <c r="AN707" s="11" t="b">
        <v>0</v>
      </c>
      <c r="AO707" s="11" t="b">
        <v>0</v>
      </c>
      <c r="AP707" s="11" t="b">
        <v>0</v>
      </c>
      <c r="AQ707" s="11" t="s">
        <v>84</v>
      </c>
      <c r="AR707" s="11" t="b">
        <v>0</v>
      </c>
      <c r="AS707" s="11" t="s">
        <v>317</v>
      </c>
      <c r="AT707" s="11" t="s">
        <v>78</v>
      </c>
      <c r="AU707" s="11" t="s">
        <v>78</v>
      </c>
      <c r="AV707" s="12">
        <v>45146</v>
      </c>
      <c r="AW707" s="11" t="s">
        <v>85</v>
      </c>
      <c r="AX707" s="11" t="s">
        <v>86</v>
      </c>
      <c r="AY707" s="11" t="s">
        <v>87</v>
      </c>
      <c r="AZ707" s="11" t="b">
        <v>0</v>
      </c>
      <c r="BA707" s="11">
        <v>0</v>
      </c>
      <c r="BB707" s="11">
        <v>0</v>
      </c>
      <c r="BC707" s="28"/>
      <c r="BD707" s="11">
        <v>0</v>
      </c>
      <c r="BE707" s="28"/>
      <c r="BF707" s="54">
        <v>0</v>
      </c>
      <c r="BG707" s="28">
        <v>0</v>
      </c>
      <c r="BH707" s="28">
        <v>115.01</v>
      </c>
      <c r="BI707" s="28">
        <v>115.01</v>
      </c>
      <c r="BJ707" s="28">
        <v>129.53</v>
      </c>
      <c r="BK707" s="30">
        <f t="shared" si="27"/>
        <v>0</v>
      </c>
      <c r="BL707" s="62">
        <f t="shared" si="28"/>
        <v>0</v>
      </c>
      <c r="BM707" s="28">
        <v>37.950000000000003</v>
      </c>
      <c r="BN707" s="13">
        <v>0</v>
      </c>
      <c r="BO707" s="7" t="s">
        <v>6119</v>
      </c>
      <c r="BP707" s="7" t="s">
        <v>6120</v>
      </c>
      <c r="BQ707" s="7" t="s">
        <v>4101</v>
      </c>
      <c r="BR707" s="7" t="s">
        <v>504</v>
      </c>
      <c r="BS707" s="7" t="s">
        <v>4412</v>
      </c>
      <c r="BT707" s="7" t="s">
        <v>4387</v>
      </c>
      <c r="BU707" s="7" t="s">
        <v>4388</v>
      </c>
      <c r="BV707" s="7" t="s">
        <v>4639</v>
      </c>
      <c r="BW707" s="7" t="s">
        <v>6121</v>
      </c>
      <c r="BX707" s="7" t="s">
        <v>4138</v>
      </c>
      <c r="BY707" s="7">
        <v>0</v>
      </c>
      <c r="BZ707" s="7">
        <v>0</v>
      </c>
      <c r="CA707" s="7">
        <v>0</v>
      </c>
      <c r="CB707" s="7">
        <v>0</v>
      </c>
      <c r="CC707" s="7">
        <v>0</v>
      </c>
      <c r="CD707" s="9">
        <v>0</v>
      </c>
    </row>
    <row r="708" spans="1:82" hidden="1" x14ac:dyDescent="0.25">
      <c r="A708" s="73" t="s">
        <v>2108</v>
      </c>
      <c r="B708" s="7"/>
      <c r="C708" s="7"/>
      <c r="D708" s="7" t="s">
        <v>2109</v>
      </c>
      <c r="E708" s="7" t="s">
        <v>2109</v>
      </c>
      <c r="F708" s="7" t="s">
        <v>64</v>
      </c>
      <c r="G708" s="7" t="s">
        <v>2109</v>
      </c>
      <c r="H708" s="7" t="s">
        <v>281</v>
      </c>
      <c r="I708" s="7" t="s">
        <v>262</v>
      </c>
      <c r="J708" s="7" t="s">
        <v>2091</v>
      </c>
      <c r="K708" s="7">
        <v>461.86</v>
      </c>
      <c r="L708" s="7" t="s">
        <v>67</v>
      </c>
      <c r="M708" s="7" t="s">
        <v>68</v>
      </c>
      <c r="N708" s="7" t="s">
        <v>69</v>
      </c>
      <c r="O708" s="8">
        <v>43405.567754629628</v>
      </c>
      <c r="P708" s="8">
        <v>45231.405763888892</v>
      </c>
      <c r="Q708" s="7" t="s">
        <v>70</v>
      </c>
      <c r="R708" s="8">
        <v>45231</v>
      </c>
      <c r="S708" s="7" t="s">
        <v>71</v>
      </c>
      <c r="T708" s="7" t="s">
        <v>104</v>
      </c>
      <c r="U708" s="7" t="s">
        <v>73</v>
      </c>
      <c r="V708" s="7" t="s">
        <v>73</v>
      </c>
      <c r="W708" s="7" t="s">
        <v>151</v>
      </c>
      <c r="X708" s="7" t="s">
        <v>264</v>
      </c>
      <c r="Y708" s="7" t="s">
        <v>2110</v>
      </c>
      <c r="Z708" s="7" t="s">
        <v>2111</v>
      </c>
      <c r="AA708" s="7" t="s">
        <v>78</v>
      </c>
      <c r="AB708" s="8"/>
      <c r="AC708" s="8"/>
      <c r="AD708" s="7"/>
      <c r="AE708" s="7" t="s">
        <v>78</v>
      </c>
      <c r="AF708" s="7" t="s">
        <v>78</v>
      </c>
      <c r="AG708" s="8"/>
      <c r="AH708" s="7" t="s">
        <v>2112</v>
      </c>
      <c r="AI708" s="7" t="s">
        <v>78</v>
      </c>
      <c r="AJ708" s="7" t="b">
        <v>0</v>
      </c>
      <c r="AK708" s="7" t="s">
        <v>2113</v>
      </c>
      <c r="AL708" s="7" t="b">
        <v>1</v>
      </c>
      <c r="AM708" s="7" t="b">
        <v>0</v>
      </c>
      <c r="AN708" s="7" t="b">
        <v>0</v>
      </c>
      <c r="AO708" s="7" t="b">
        <v>0</v>
      </c>
      <c r="AP708" s="7" t="b">
        <v>0</v>
      </c>
      <c r="AQ708" s="7" t="s">
        <v>84</v>
      </c>
      <c r="AR708" s="7" t="b">
        <v>0</v>
      </c>
      <c r="AS708" s="7" t="s">
        <v>317</v>
      </c>
      <c r="AT708" s="7" t="s">
        <v>78</v>
      </c>
      <c r="AU708" s="7" t="s">
        <v>78</v>
      </c>
      <c r="AV708" s="8">
        <v>43418</v>
      </c>
      <c r="AW708" s="7" t="s">
        <v>85</v>
      </c>
      <c r="AX708" s="7" t="s">
        <v>86</v>
      </c>
      <c r="AY708" s="7" t="s">
        <v>87</v>
      </c>
      <c r="AZ708" s="7" t="b">
        <v>0</v>
      </c>
      <c r="BA708" s="7">
        <v>0</v>
      </c>
      <c r="BB708" s="7">
        <v>0</v>
      </c>
      <c r="BC708" s="33"/>
      <c r="BD708" s="7">
        <v>0</v>
      </c>
      <c r="BE708" s="33"/>
      <c r="BF708" s="55">
        <v>0</v>
      </c>
      <c r="BG708" s="33">
        <v>0</v>
      </c>
      <c r="BH708" s="33">
        <v>461.86</v>
      </c>
      <c r="BI708" s="33">
        <v>461.86</v>
      </c>
      <c r="BJ708" s="33">
        <v>539.07000000000005</v>
      </c>
      <c r="BK708" s="30">
        <f t="shared" si="27"/>
        <v>0</v>
      </c>
      <c r="BL708" s="62">
        <f t="shared" si="28"/>
        <v>0</v>
      </c>
      <c r="BM708" s="33">
        <v>103.92</v>
      </c>
      <c r="BN708" s="9">
        <v>0</v>
      </c>
      <c r="BO708" s="7" t="s">
        <v>5875</v>
      </c>
      <c r="BP708" s="7" t="s">
        <v>5876</v>
      </c>
      <c r="BQ708" s="7" t="s">
        <v>4101</v>
      </c>
      <c r="BR708" s="7" t="s">
        <v>504</v>
      </c>
      <c r="BS708" s="7" t="s">
        <v>4203</v>
      </c>
      <c r="BT708" s="7" t="s">
        <v>5877</v>
      </c>
      <c r="BU708" s="7" t="s">
        <v>5878</v>
      </c>
      <c r="BV708" s="7" t="s">
        <v>5879</v>
      </c>
      <c r="BW708" s="7" t="s">
        <v>5880</v>
      </c>
      <c r="BX708" s="7" t="s">
        <v>4138</v>
      </c>
      <c r="BY708" s="7">
        <v>0</v>
      </c>
      <c r="BZ708" s="7">
        <v>0</v>
      </c>
      <c r="CA708" s="7">
        <v>0</v>
      </c>
      <c r="CB708" s="7">
        <v>0</v>
      </c>
      <c r="CC708" s="7">
        <v>0</v>
      </c>
      <c r="CD708" s="9">
        <v>0</v>
      </c>
    </row>
    <row r="709" spans="1:82" hidden="1" x14ac:dyDescent="0.25">
      <c r="A709" s="73" t="s">
        <v>817</v>
      </c>
      <c r="B709" s="7" t="s">
        <v>61</v>
      </c>
      <c r="C709" s="7" t="s">
        <v>62</v>
      </c>
      <c r="D709" s="7" t="s">
        <v>818</v>
      </c>
      <c r="E709" s="7" t="s">
        <v>818</v>
      </c>
      <c r="F709" s="7" t="s">
        <v>64</v>
      </c>
      <c r="G709" s="7" t="s">
        <v>818</v>
      </c>
      <c r="H709" s="7" t="s">
        <v>281</v>
      </c>
      <c r="I709" s="7" t="s">
        <v>66</v>
      </c>
      <c r="J709" s="7" t="s">
        <v>282</v>
      </c>
      <c r="K709" s="7">
        <v>231.44</v>
      </c>
      <c r="L709" s="7" t="s">
        <v>67</v>
      </c>
      <c r="M709" s="7" t="s">
        <v>68</v>
      </c>
      <c r="N709" s="7" t="s">
        <v>69</v>
      </c>
      <c r="O709" s="8">
        <v>44956.455497685187</v>
      </c>
      <c r="P709" s="8">
        <v>45321.55201388889</v>
      </c>
      <c r="Q709" s="7" t="s">
        <v>70</v>
      </c>
      <c r="R709" s="8">
        <v>45321</v>
      </c>
      <c r="S709" s="7" t="s">
        <v>71</v>
      </c>
      <c r="T709" s="7" t="s">
        <v>104</v>
      </c>
      <c r="U709" s="7" t="s">
        <v>73</v>
      </c>
      <c r="V709" s="7" t="s">
        <v>73</v>
      </c>
      <c r="W709" s="7" t="s">
        <v>92</v>
      </c>
      <c r="X709" s="7" t="s">
        <v>75</v>
      </c>
      <c r="Y709" s="7" t="s">
        <v>122</v>
      </c>
      <c r="Z709" s="7" t="s">
        <v>819</v>
      </c>
      <c r="AA709" s="7" t="s">
        <v>78</v>
      </c>
      <c r="AB709" s="8"/>
      <c r="AC709" s="8"/>
      <c r="AD709" s="7"/>
      <c r="AE709" s="7" t="s">
        <v>78</v>
      </c>
      <c r="AF709" s="7" t="s">
        <v>78</v>
      </c>
      <c r="AG709" s="8"/>
      <c r="AH709" s="7" t="s">
        <v>820</v>
      </c>
      <c r="AI709" s="7" t="s">
        <v>78</v>
      </c>
      <c r="AJ709" s="7" t="b">
        <v>0</v>
      </c>
      <c r="AK709" s="7" t="s">
        <v>821</v>
      </c>
      <c r="AL709" s="7" t="b">
        <v>0</v>
      </c>
      <c r="AM709" s="7" t="b">
        <v>0</v>
      </c>
      <c r="AN709" s="7" t="b">
        <v>0</v>
      </c>
      <c r="AO709" s="7" t="b">
        <v>0</v>
      </c>
      <c r="AP709" s="7" t="b">
        <v>0</v>
      </c>
      <c r="AQ709" s="7" t="s">
        <v>84</v>
      </c>
      <c r="AR709" s="7" t="b">
        <v>0</v>
      </c>
      <c r="AS709" s="7" t="s">
        <v>710</v>
      </c>
      <c r="AT709" s="7" t="s">
        <v>78</v>
      </c>
      <c r="AU709" s="7" t="s">
        <v>78</v>
      </c>
      <c r="AV709" s="8">
        <v>44935</v>
      </c>
      <c r="AW709" s="7" t="s">
        <v>85</v>
      </c>
      <c r="AX709" s="7" t="s">
        <v>86</v>
      </c>
      <c r="AY709" s="7" t="s">
        <v>87</v>
      </c>
      <c r="AZ709" s="7" t="b">
        <v>0</v>
      </c>
      <c r="BA709" s="7">
        <v>0</v>
      </c>
      <c r="BB709" s="7">
        <v>0</v>
      </c>
      <c r="BC709" s="33"/>
      <c r="BD709" s="7">
        <v>0</v>
      </c>
      <c r="BE709" s="33"/>
      <c r="BF709" s="55">
        <v>0</v>
      </c>
      <c r="BG709" s="33">
        <v>0</v>
      </c>
      <c r="BH709" s="33">
        <v>231.44</v>
      </c>
      <c r="BI709" s="33">
        <v>231.44</v>
      </c>
      <c r="BJ709" s="33">
        <v>254.43</v>
      </c>
      <c r="BK709" s="30">
        <f t="shared" si="27"/>
        <v>0</v>
      </c>
      <c r="BL709" s="62">
        <f t="shared" si="28"/>
        <v>0</v>
      </c>
      <c r="BM709" s="33">
        <v>55.54</v>
      </c>
      <c r="BN709" s="9">
        <v>0</v>
      </c>
      <c r="BO709" s="11" t="s">
        <v>6775</v>
      </c>
      <c r="BP709" s="11" t="s">
        <v>6776</v>
      </c>
      <c r="BQ709" s="11" t="s">
        <v>4101</v>
      </c>
      <c r="BR709" s="11" t="s">
        <v>4194</v>
      </c>
      <c r="BS709" s="11" t="s">
        <v>4195</v>
      </c>
      <c r="BT709" s="11" t="s">
        <v>4110</v>
      </c>
      <c r="BU709" s="11" t="s">
        <v>6777</v>
      </c>
      <c r="BV709" s="11" t="s">
        <v>6778</v>
      </c>
      <c r="BW709" s="11" t="s">
        <v>6779</v>
      </c>
      <c r="BX709" s="11" t="s">
        <v>4130</v>
      </c>
      <c r="BY709" s="11">
        <v>0</v>
      </c>
      <c r="BZ709" s="11">
        <v>0</v>
      </c>
      <c r="CA709" s="11">
        <v>0</v>
      </c>
      <c r="CB709" s="11">
        <v>0</v>
      </c>
      <c r="CC709" s="11">
        <v>0</v>
      </c>
      <c r="CD709" s="13">
        <v>0</v>
      </c>
    </row>
    <row r="710" spans="1:82" hidden="1" x14ac:dyDescent="0.25">
      <c r="A710" s="72" t="s">
        <v>540</v>
      </c>
      <c r="B710" s="11" t="s">
        <v>61</v>
      </c>
      <c r="C710" s="11" t="s">
        <v>62</v>
      </c>
      <c r="D710" s="11" t="s">
        <v>541</v>
      </c>
      <c r="E710" s="11" t="s">
        <v>541</v>
      </c>
      <c r="F710" s="11" t="s">
        <v>64</v>
      </c>
      <c r="G710" s="11" t="s">
        <v>541</v>
      </c>
      <c r="H710" s="11" t="s">
        <v>456</v>
      </c>
      <c r="I710" s="11" t="s">
        <v>66</v>
      </c>
      <c r="J710" s="11"/>
      <c r="K710" s="11">
        <v>226.95</v>
      </c>
      <c r="L710" s="11" t="s">
        <v>67</v>
      </c>
      <c r="M710" s="11" t="s">
        <v>68</v>
      </c>
      <c r="N710" s="11" t="s">
        <v>69</v>
      </c>
      <c r="O710" s="12">
        <v>43674.824305555558</v>
      </c>
      <c r="P710" s="12">
        <v>45501.579699074071</v>
      </c>
      <c r="Q710" s="11" t="s">
        <v>70</v>
      </c>
      <c r="R710" s="12">
        <v>45501</v>
      </c>
      <c r="S710" s="11" t="s">
        <v>91</v>
      </c>
      <c r="T710" s="11" t="s">
        <v>104</v>
      </c>
      <c r="U710" s="11" t="s">
        <v>73</v>
      </c>
      <c r="V710" s="11" t="s">
        <v>73</v>
      </c>
      <c r="W710" s="11" t="s">
        <v>105</v>
      </c>
      <c r="X710" s="11" t="s">
        <v>75</v>
      </c>
      <c r="Y710" s="11" t="s">
        <v>122</v>
      </c>
      <c r="Z710" s="11" t="s">
        <v>542</v>
      </c>
      <c r="AA710" s="11" t="s">
        <v>78</v>
      </c>
      <c r="AB710" s="12"/>
      <c r="AC710" s="12"/>
      <c r="AD710" s="11"/>
      <c r="AE710" s="11" t="s">
        <v>78</v>
      </c>
      <c r="AF710" s="11" t="s">
        <v>78</v>
      </c>
      <c r="AG710" s="12"/>
      <c r="AH710" s="11" t="s">
        <v>543</v>
      </c>
      <c r="AI710" s="11" t="s">
        <v>78</v>
      </c>
      <c r="AJ710" s="11" t="b">
        <v>0</v>
      </c>
      <c r="AK710" s="11" t="s">
        <v>544</v>
      </c>
      <c r="AL710" s="11" t="b">
        <v>0</v>
      </c>
      <c r="AM710" s="11" t="b">
        <v>0</v>
      </c>
      <c r="AN710" s="11" t="b">
        <v>0</v>
      </c>
      <c r="AO710" s="11" t="b">
        <v>0</v>
      </c>
      <c r="AP710" s="11" t="b">
        <v>0</v>
      </c>
      <c r="AQ710" s="11" t="s">
        <v>96</v>
      </c>
      <c r="AR710" s="11" t="b">
        <v>0</v>
      </c>
      <c r="AS710" s="11" t="s">
        <v>78</v>
      </c>
      <c r="AT710" s="11" t="s">
        <v>78</v>
      </c>
      <c r="AU710" s="11" t="s">
        <v>78</v>
      </c>
      <c r="AV710" s="12">
        <v>43675</v>
      </c>
      <c r="AW710" s="11" t="s">
        <v>85</v>
      </c>
      <c r="AX710" s="11" t="s">
        <v>86</v>
      </c>
      <c r="AY710" s="11" t="s">
        <v>87</v>
      </c>
      <c r="AZ710" s="11" t="b">
        <v>0</v>
      </c>
      <c r="BA710" s="11">
        <v>1</v>
      </c>
      <c r="BB710" s="11">
        <v>1</v>
      </c>
      <c r="BC710" s="28">
        <v>624</v>
      </c>
      <c r="BD710" s="11">
        <v>0</v>
      </c>
      <c r="BE710" s="28"/>
      <c r="BF710" s="54">
        <v>0</v>
      </c>
      <c r="BG710" s="28">
        <v>0</v>
      </c>
      <c r="BH710" s="28">
        <v>226.95</v>
      </c>
      <c r="BI710" s="28">
        <v>226.95</v>
      </c>
      <c r="BJ710" s="28">
        <v>249.38</v>
      </c>
      <c r="BK710" s="30">
        <f t="shared" si="27"/>
        <v>0</v>
      </c>
      <c r="BL710" s="62">
        <f t="shared" si="28"/>
        <v>0</v>
      </c>
      <c r="BM710" s="28">
        <v>18.16</v>
      </c>
      <c r="BN710" s="13">
        <v>0</v>
      </c>
      <c r="BO710" s="7" t="s">
        <v>6069</v>
      </c>
      <c r="BP710" s="7" t="s">
        <v>6070</v>
      </c>
      <c r="BQ710" s="7" t="s">
        <v>4101</v>
      </c>
      <c r="BR710" s="7" t="s">
        <v>6071</v>
      </c>
      <c r="BS710" s="7" t="s">
        <v>4993</v>
      </c>
      <c r="BT710" s="7" t="s">
        <v>4110</v>
      </c>
      <c r="BU710" s="7" t="s">
        <v>6072</v>
      </c>
      <c r="BV710" s="7" t="s">
        <v>6073</v>
      </c>
      <c r="BW710" s="7" t="s">
        <v>6074</v>
      </c>
      <c r="BX710" s="7" t="s">
        <v>4145</v>
      </c>
      <c r="BY710" s="7">
        <v>0</v>
      </c>
      <c r="BZ710" s="7">
        <v>0</v>
      </c>
      <c r="CA710" s="7">
        <v>0</v>
      </c>
      <c r="CB710" s="7">
        <v>0</v>
      </c>
      <c r="CC710" s="7">
        <v>0</v>
      </c>
      <c r="CD710" s="9">
        <v>0</v>
      </c>
    </row>
    <row r="711" spans="1:82" hidden="1" x14ac:dyDescent="0.25">
      <c r="A711" s="73" t="s">
        <v>2659</v>
      </c>
      <c r="B711" s="7" t="s">
        <v>1395</v>
      </c>
      <c r="C711" s="7" t="s">
        <v>1396</v>
      </c>
      <c r="D711" s="7" t="s">
        <v>2660</v>
      </c>
      <c r="E711" s="7" t="s">
        <v>2660</v>
      </c>
      <c r="F711" s="7" t="s">
        <v>64</v>
      </c>
      <c r="G711" s="7"/>
      <c r="H711" s="7" t="s">
        <v>121</v>
      </c>
      <c r="I711" s="7" t="s">
        <v>1397</v>
      </c>
      <c r="J711" s="7" t="s">
        <v>2661</v>
      </c>
      <c r="K711" s="7">
        <v>271.49</v>
      </c>
      <c r="L711" s="7" t="s">
        <v>67</v>
      </c>
      <c r="M711" s="7" t="s">
        <v>68</v>
      </c>
      <c r="N711" s="7" t="s">
        <v>69</v>
      </c>
      <c r="O711" s="8">
        <v>44401.562245370369</v>
      </c>
      <c r="P711" s="8">
        <v>45497.562245370369</v>
      </c>
      <c r="Q711" s="7" t="s">
        <v>70</v>
      </c>
      <c r="R711" s="8">
        <v>45497</v>
      </c>
      <c r="S711" s="7" t="s">
        <v>71</v>
      </c>
      <c r="T711" s="7" t="s">
        <v>104</v>
      </c>
      <c r="U711" s="7" t="s">
        <v>73</v>
      </c>
      <c r="V711" s="7" t="s">
        <v>73</v>
      </c>
      <c r="W711" s="7" t="s">
        <v>105</v>
      </c>
      <c r="X711" s="7" t="s">
        <v>106</v>
      </c>
      <c r="Y711" s="7" t="s">
        <v>2662</v>
      </c>
      <c r="Z711" s="7" t="s">
        <v>2663</v>
      </c>
      <c r="AA711" s="7" t="s">
        <v>2664</v>
      </c>
      <c r="AB711" s="8"/>
      <c r="AC711" s="8"/>
      <c r="AD711" s="7"/>
      <c r="AE711" s="7" t="s">
        <v>78</v>
      </c>
      <c r="AF711" s="7" t="s">
        <v>78</v>
      </c>
      <c r="AG711" s="8"/>
      <c r="AH711" s="7" t="s">
        <v>78</v>
      </c>
      <c r="AI711" s="7" t="s">
        <v>78</v>
      </c>
      <c r="AJ711" s="7" t="b">
        <v>0</v>
      </c>
      <c r="AK711" s="7" t="s">
        <v>2665</v>
      </c>
      <c r="AL711" s="7" t="b">
        <v>0</v>
      </c>
      <c r="AM711" s="7" t="b">
        <v>0</v>
      </c>
      <c r="AN711" s="7" t="b">
        <v>0</v>
      </c>
      <c r="AO711" s="7" t="b">
        <v>0</v>
      </c>
      <c r="AP711" s="7" t="b">
        <v>0</v>
      </c>
      <c r="AQ711" s="7" t="s">
        <v>84</v>
      </c>
      <c r="AR711" s="7" t="b">
        <v>0</v>
      </c>
      <c r="AS711" s="7" t="s">
        <v>487</v>
      </c>
      <c r="AT711" s="7" t="s">
        <v>78</v>
      </c>
      <c r="AU711" s="7" t="s">
        <v>78</v>
      </c>
      <c r="AV711" s="8">
        <v>44410</v>
      </c>
      <c r="AW711" s="7" t="s">
        <v>85</v>
      </c>
      <c r="AX711" s="7" t="s">
        <v>86</v>
      </c>
      <c r="AY711" s="7" t="s">
        <v>87</v>
      </c>
      <c r="AZ711" s="7" t="b">
        <v>0</v>
      </c>
      <c r="BA711" s="7">
        <v>0</v>
      </c>
      <c r="BB711" s="7">
        <v>0</v>
      </c>
      <c r="BC711" s="33"/>
      <c r="BD711" s="7">
        <v>0</v>
      </c>
      <c r="BE711" s="33"/>
      <c r="BF711" s="55">
        <v>0</v>
      </c>
      <c r="BG711" s="33">
        <v>0</v>
      </c>
      <c r="BH711" s="33">
        <v>271.49</v>
      </c>
      <c r="BI711" s="33">
        <v>271.49</v>
      </c>
      <c r="BJ711" s="33">
        <v>311.45</v>
      </c>
      <c r="BK711" s="30">
        <f t="shared" si="27"/>
        <v>0</v>
      </c>
      <c r="BL711" s="62">
        <f t="shared" si="28"/>
        <v>0</v>
      </c>
      <c r="BM711" s="33">
        <v>67.87</v>
      </c>
      <c r="BN711" s="9">
        <v>0</v>
      </c>
      <c r="BO711" s="7" t="s">
        <v>6475</v>
      </c>
      <c r="BP711" s="7" t="s">
        <v>6476</v>
      </c>
      <c r="BQ711" s="7" t="s">
        <v>4101</v>
      </c>
      <c r="BR711" s="7" t="s">
        <v>4938</v>
      </c>
      <c r="BS711" s="7" t="s">
        <v>4939</v>
      </c>
      <c r="BT711" s="7" t="s">
        <v>6477</v>
      </c>
      <c r="BU711" s="7" t="s">
        <v>6478</v>
      </c>
      <c r="BV711" s="7" t="s">
        <v>6479</v>
      </c>
      <c r="BW711" s="7" t="s">
        <v>6480</v>
      </c>
      <c r="BX711" s="7" t="s">
        <v>4106</v>
      </c>
      <c r="BY711" s="7">
        <v>0</v>
      </c>
      <c r="BZ711" s="7">
        <v>0</v>
      </c>
      <c r="CA711" s="7">
        <v>0</v>
      </c>
      <c r="CB711" s="7">
        <v>0</v>
      </c>
      <c r="CC711" s="7">
        <v>0</v>
      </c>
      <c r="CD711" s="9">
        <v>0</v>
      </c>
    </row>
    <row r="712" spans="1:82" hidden="1" x14ac:dyDescent="0.25">
      <c r="A712" s="72" t="s">
        <v>832</v>
      </c>
      <c r="B712" s="11" t="s">
        <v>61</v>
      </c>
      <c r="C712" s="11" t="s">
        <v>62</v>
      </c>
      <c r="D712" s="11" t="s">
        <v>833</v>
      </c>
      <c r="E712" s="11" t="s">
        <v>833</v>
      </c>
      <c r="F712" s="11" t="s">
        <v>64</v>
      </c>
      <c r="G712" s="11" t="s">
        <v>833</v>
      </c>
      <c r="H712" s="11" t="s">
        <v>281</v>
      </c>
      <c r="I712" s="11" t="s">
        <v>66</v>
      </c>
      <c r="J712" s="11" t="s">
        <v>282</v>
      </c>
      <c r="K712" s="11">
        <v>242.16</v>
      </c>
      <c r="L712" s="11" t="s">
        <v>67</v>
      </c>
      <c r="M712" s="11" t="s">
        <v>68</v>
      </c>
      <c r="N712" s="11" t="s">
        <v>69</v>
      </c>
      <c r="O712" s="12">
        <v>44958.337384259263</v>
      </c>
      <c r="P712" s="12">
        <v>45323.36996527778</v>
      </c>
      <c r="Q712" s="11" t="s">
        <v>70</v>
      </c>
      <c r="R712" s="12">
        <v>45323</v>
      </c>
      <c r="S712" s="11" t="s">
        <v>71</v>
      </c>
      <c r="T712" s="11" t="s">
        <v>104</v>
      </c>
      <c r="U712" s="11" t="s">
        <v>73</v>
      </c>
      <c r="V712" s="11" t="s">
        <v>73</v>
      </c>
      <c r="W712" s="11" t="s">
        <v>287</v>
      </c>
      <c r="X712" s="11" t="s">
        <v>75</v>
      </c>
      <c r="Y712" s="11" t="s">
        <v>76</v>
      </c>
      <c r="Z712" s="11" t="s">
        <v>834</v>
      </c>
      <c r="AA712" s="11" t="s">
        <v>78</v>
      </c>
      <c r="AB712" s="12"/>
      <c r="AC712" s="12"/>
      <c r="AD712" s="11"/>
      <c r="AE712" s="11" t="s">
        <v>78</v>
      </c>
      <c r="AF712" s="11" t="s">
        <v>78</v>
      </c>
      <c r="AG712" s="12"/>
      <c r="AH712" s="11" t="s">
        <v>835</v>
      </c>
      <c r="AI712" s="11" t="s">
        <v>78</v>
      </c>
      <c r="AJ712" s="11" t="b">
        <v>0</v>
      </c>
      <c r="AK712" s="11" t="s">
        <v>836</v>
      </c>
      <c r="AL712" s="11" t="b">
        <v>0</v>
      </c>
      <c r="AM712" s="11" t="b">
        <v>0</v>
      </c>
      <c r="AN712" s="11" t="b">
        <v>0</v>
      </c>
      <c r="AO712" s="11" t="b">
        <v>0</v>
      </c>
      <c r="AP712" s="11" t="b">
        <v>0</v>
      </c>
      <c r="AQ712" s="11" t="s">
        <v>84</v>
      </c>
      <c r="AR712" s="11" t="b">
        <v>0</v>
      </c>
      <c r="AS712" s="11" t="s">
        <v>710</v>
      </c>
      <c r="AT712" s="11" t="s">
        <v>78</v>
      </c>
      <c r="AU712" s="11" t="s">
        <v>78</v>
      </c>
      <c r="AV712" s="12">
        <v>44939</v>
      </c>
      <c r="AW712" s="11" t="s">
        <v>85</v>
      </c>
      <c r="AX712" s="11" t="s">
        <v>86</v>
      </c>
      <c r="AY712" s="11" t="s">
        <v>87</v>
      </c>
      <c r="AZ712" s="11" t="b">
        <v>0</v>
      </c>
      <c r="BA712" s="11">
        <v>1</v>
      </c>
      <c r="BB712" s="11">
        <v>1</v>
      </c>
      <c r="BC712" s="28">
        <v>907</v>
      </c>
      <c r="BD712" s="11">
        <v>1</v>
      </c>
      <c r="BE712" s="28">
        <v>907</v>
      </c>
      <c r="BF712" s="54">
        <v>1</v>
      </c>
      <c r="BG712" s="28">
        <v>907</v>
      </c>
      <c r="BH712" s="28">
        <v>242.16</v>
      </c>
      <c r="BI712" s="28">
        <v>242.16</v>
      </c>
      <c r="BJ712" s="28">
        <v>266.33999999999997</v>
      </c>
      <c r="BK712" s="30">
        <f t="shared" si="27"/>
        <v>0</v>
      </c>
      <c r="BL712" s="62">
        <f t="shared" si="28"/>
        <v>0</v>
      </c>
      <c r="BM712" s="28">
        <v>58.12</v>
      </c>
      <c r="BN712" s="13">
        <v>0</v>
      </c>
      <c r="BO712" s="7" t="s">
        <v>6790</v>
      </c>
      <c r="BP712" s="7" t="s">
        <v>6791</v>
      </c>
      <c r="BQ712" s="7" t="s">
        <v>4101</v>
      </c>
      <c r="BR712" s="7" t="s">
        <v>504</v>
      </c>
      <c r="BS712" s="7" t="s">
        <v>4203</v>
      </c>
      <c r="BT712" s="7" t="s">
        <v>4110</v>
      </c>
      <c r="BU712" s="7" t="s">
        <v>6792</v>
      </c>
      <c r="BV712" s="7" t="s">
        <v>6793</v>
      </c>
      <c r="BW712" s="7" t="s">
        <v>6794</v>
      </c>
      <c r="BX712" s="7" t="s">
        <v>4138</v>
      </c>
      <c r="BY712" s="7">
        <v>0</v>
      </c>
      <c r="BZ712" s="7">
        <v>0</v>
      </c>
      <c r="CA712" s="7">
        <v>0</v>
      </c>
      <c r="CB712" s="7">
        <v>1</v>
      </c>
      <c r="CC712" s="7">
        <v>0</v>
      </c>
      <c r="CD712" s="9">
        <v>0</v>
      </c>
    </row>
    <row r="713" spans="1:82" hidden="1" x14ac:dyDescent="0.25">
      <c r="A713" s="72" t="s">
        <v>1833</v>
      </c>
      <c r="B713" s="11" t="s">
        <v>244</v>
      </c>
      <c r="C713" s="11" t="s">
        <v>245</v>
      </c>
      <c r="D713" s="11" t="s">
        <v>1834</v>
      </c>
      <c r="E713" s="11" t="s">
        <v>1834</v>
      </c>
      <c r="F713" s="11" t="s">
        <v>247</v>
      </c>
      <c r="G713" s="11" t="s">
        <v>1834</v>
      </c>
      <c r="H713" s="11" t="s">
        <v>65</v>
      </c>
      <c r="I713" s="11" t="s">
        <v>248</v>
      </c>
      <c r="J713" s="11"/>
      <c r="K713" s="11">
        <v>567.41999999999996</v>
      </c>
      <c r="L713" s="11" t="s">
        <v>67</v>
      </c>
      <c r="M713" s="11" t="s">
        <v>68</v>
      </c>
      <c r="N713" s="11" t="s">
        <v>69</v>
      </c>
      <c r="O713" s="12">
        <v>38103</v>
      </c>
      <c r="P713" s="12">
        <v>45408</v>
      </c>
      <c r="Q713" s="11" t="s">
        <v>70</v>
      </c>
      <c r="R713" s="12">
        <v>45408</v>
      </c>
      <c r="S713" s="11" t="s">
        <v>71</v>
      </c>
      <c r="T713" s="11" t="s">
        <v>104</v>
      </c>
      <c r="U713" s="11" t="s">
        <v>73</v>
      </c>
      <c r="V713" s="11" t="s">
        <v>73</v>
      </c>
      <c r="W713" s="11" t="s">
        <v>74</v>
      </c>
      <c r="X713" s="11" t="s">
        <v>250</v>
      </c>
      <c r="Y713" s="11" t="s">
        <v>251</v>
      </c>
      <c r="Z713" s="11" t="s">
        <v>1835</v>
      </c>
      <c r="AA713" s="11" t="s">
        <v>78</v>
      </c>
      <c r="AB713" s="12"/>
      <c r="AC713" s="12"/>
      <c r="AD713" s="11"/>
      <c r="AE713" s="11" t="s">
        <v>78</v>
      </c>
      <c r="AF713" s="11" t="s">
        <v>78</v>
      </c>
      <c r="AG713" s="12"/>
      <c r="AH713" s="11" t="s">
        <v>1836</v>
      </c>
      <c r="AI713" s="11" t="s">
        <v>78</v>
      </c>
      <c r="AJ713" s="11" t="b">
        <v>1</v>
      </c>
      <c r="AK713" s="11" t="s">
        <v>1837</v>
      </c>
      <c r="AL713" s="11" t="b">
        <v>0</v>
      </c>
      <c r="AM713" s="11" t="b">
        <v>0</v>
      </c>
      <c r="AN713" s="11" t="b">
        <v>0</v>
      </c>
      <c r="AO713" s="11" t="b">
        <v>0</v>
      </c>
      <c r="AP713" s="11" t="b">
        <v>0</v>
      </c>
      <c r="AQ713" s="11" t="s">
        <v>84</v>
      </c>
      <c r="AR713" s="11" t="b">
        <v>0</v>
      </c>
      <c r="AS713" s="11" t="s">
        <v>78</v>
      </c>
      <c r="AT713" s="11" t="s">
        <v>78</v>
      </c>
      <c r="AU713" s="11" t="s">
        <v>78</v>
      </c>
      <c r="AV713" s="12">
        <v>38027</v>
      </c>
      <c r="AW713" s="11" t="s">
        <v>85</v>
      </c>
      <c r="AX713" s="11" t="s">
        <v>86</v>
      </c>
      <c r="AY713" s="11" t="s">
        <v>87</v>
      </c>
      <c r="AZ713" s="11" t="b">
        <v>0</v>
      </c>
      <c r="BA713" s="11">
        <v>15</v>
      </c>
      <c r="BB713" s="11">
        <v>12</v>
      </c>
      <c r="BC713" s="28">
        <v>4142.72</v>
      </c>
      <c r="BD713" s="11">
        <v>1</v>
      </c>
      <c r="BE713" s="28">
        <v>500</v>
      </c>
      <c r="BF713" s="54">
        <v>1</v>
      </c>
      <c r="BG713" s="28">
        <v>500</v>
      </c>
      <c r="BH713" s="28">
        <v>567.41999999999996</v>
      </c>
      <c r="BI713" s="28">
        <v>567.41999999999996</v>
      </c>
      <c r="BJ713" s="28">
        <v>667.54</v>
      </c>
      <c r="BK713" s="30">
        <f t="shared" ref="BK713:BK756" si="29">+BH713-BI713</f>
        <v>0</v>
      </c>
      <c r="BL713" s="62">
        <f t="shared" ref="BL713:BL756" si="30">+(BK713/BH713)</f>
        <v>0</v>
      </c>
      <c r="BM713" s="28">
        <v>113.48</v>
      </c>
      <c r="BN713" s="13">
        <v>0</v>
      </c>
      <c r="BO713" s="7" t="s">
        <v>4221</v>
      </c>
      <c r="BP713" s="7" t="s">
        <v>4222</v>
      </c>
      <c r="BQ713" s="7" t="s">
        <v>4101</v>
      </c>
      <c r="BR713" s="7" t="s">
        <v>504</v>
      </c>
      <c r="BS713" s="7" t="s">
        <v>4223</v>
      </c>
      <c r="BT713" s="7" t="s">
        <v>4224</v>
      </c>
      <c r="BU713" s="7" t="s">
        <v>4225</v>
      </c>
      <c r="BV713" s="7" t="s">
        <v>4226</v>
      </c>
      <c r="BW713" s="7" t="s">
        <v>4227</v>
      </c>
      <c r="BX713" s="7" t="s">
        <v>4138</v>
      </c>
      <c r="BY713" s="7">
        <v>0</v>
      </c>
      <c r="BZ713" s="7">
        <v>0</v>
      </c>
      <c r="CA713" s="7">
        <v>1</v>
      </c>
      <c r="CB713" s="7">
        <v>0</v>
      </c>
      <c r="CC713" s="7">
        <v>1</v>
      </c>
      <c r="CD713" s="9">
        <v>0</v>
      </c>
    </row>
    <row r="714" spans="1:82" hidden="1" x14ac:dyDescent="0.25">
      <c r="A714" s="72" t="s">
        <v>3420</v>
      </c>
      <c r="B714" s="11" t="s">
        <v>244</v>
      </c>
      <c r="C714" s="11" t="s">
        <v>245</v>
      </c>
      <c r="D714" s="11" t="s">
        <v>3421</v>
      </c>
      <c r="E714" s="11" t="s">
        <v>3421</v>
      </c>
      <c r="F714" s="11" t="s">
        <v>247</v>
      </c>
      <c r="G714" s="11" t="s">
        <v>3421</v>
      </c>
      <c r="H714" s="11" t="s">
        <v>281</v>
      </c>
      <c r="I714" s="11" t="s">
        <v>248</v>
      </c>
      <c r="J714" s="11" t="s">
        <v>1385</v>
      </c>
      <c r="K714" s="11">
        <v>1319.34</v>
      </c>
      <c r="L714" s="11" t="s">
        <v>67</v>
      </c>
      <c r="M714" s="11" t="s">
        <v>3402</v>
      </c>
      <c r="N714" s="11" t="s">
        <v>69</v>
      </c>
      <c r="O714" s="12">
        <v>44958.363969907405</v>
      </c>
      <c r="P714" s="12">
        <v>45323.341111111113</v>
      </c>
      <c r="Q714" s="11" t="s">
        <v>70</v>
      </c>
      <c r="R714" s="12">
        <v>45323</v>
      </c>
      <c r="S714" s="11" t="s">
        <v>71</v>
      </c>
      <c r="T714" s="11" t="s">
        <v>104</v>
      </c>
      <c r="U714" s="11" t="s">
        <v>3387</v>
      </c>
      <c r="V714" s="11" t="s">
        <v>3387</v>
      </c>
      <c r="W714" s="11" t="s">
        <v>151</v>
      </c>
      <c r="X714" s="11" t="s">
        <v>250</v>
      </c>
      <c r="Y714" s="11" t="s">
        <v>251</v>
      </c>
      <c r="Z714" s="11" t="s">
        <v>3422</v>
      </c>
      <c r="AA714" s="11" t="s">
        <v>78</v>
      </c>
      <c r="AB714" s="12"/>
      <c r="AC714" s="12"/>
      <c r="AD714" s="11"/>
      <c r="AE714" s="11" t="s">
        <v>78</v>
      </c>
      <c r="AF714" s="11" t="s">
        <v>78</v>
      </c>
      <c r="AG714" s="12"/>
      <c r="AH714" s="11" t="s">
        <v>3423</v>
      </c>
      <c r="AI714" s="11" t="s">
        <v>78</v>
      </c>
      <c r="AJ714" s="11" t="b">
        <v>0</v>
      </c>
      <c r="AK714" s="11" t="s">
        <v>4085</v>
      </c>
      <c r="AL714" s="11" t="b">
        <v>0</v>
      </c>
      <c r="AM714" s="11" t="b">
        <v>0</v>
      </c>
      <c r="AN714" s="11" t="b">
        <v>0</v>
      </c>
      <c r="AO714" s="11" t="b">
        <v>0</v>
      </c>
      <c r="AP714" s="11" t="b">
        <v>0</v>
      </c>
      <c r="AQ714" s="11" t="s">
        <v>84</v>
      </c>
      <c r="AR714" s="11" t="b">
        <v>0</v>
      </c>
      <c r="AS714" s="11" t="s">
        <v>710</v>
      </c>
      <c r="AT714" s="11" t="s">
        <v>78</v>
      </c>
      <c r="AU714" s="11" t="s">
        <v>78</v>
      </c>
      <c r="AV714" s="12">
        <v>44938</v>
      </c>
      <c r="AW714" s="11" t="s">
        <v>85</v>
      </c>
      <c r="AX714" s="11" t="s">
        <v>86</v>
      </c>
      <c r="AY714" s="11" t="s">
        <v>87</v>
      </c>
      <c r="AZ714" s="11" t="b">
        <v>0</v>
      </c>
      <c r="BA714" s="11">
        <v>0</v>
      </c>
      <c r="BB714" s="11">
        <v>0</v>
      </c>
      <c r="BC714" s="28"/>
      <c r="BD714" s="11">
        <v>0</v>
      </c>
      <c r="BE714" s="28"/>
      <c r="BF714" s="54">
        <v>1</v>
      </c>
      <c r="BG714" s="28">
        <v>300</v>
      </c>
      <c r="BH714" s="28">
        <v>1319.34</v>
      </c>
      <c r="BI714" s="28">
        <v>1319.34</v>
      </c>
      <c r="BJ714" s="28">
        <v>1550.1</v>
      </c>
      <c r="BK714" s="30">
        <f t="shared" si="29"/>
        <v>0</v>
      </c>
      <c r="BL714" s="62">
        <f t="shared" si="30"/>
        <v>0</v>
      </c>
      <c r="BM714" s="28">
        <v>422.19</v>
      </c>
      <c r="BN714" s="13">
        <v>0</v>
      </c>
      <c r="BO714" s="7" t="s">
        <v>6785</v>
      </c>
      <c r="BP714" s="7" t="s">
        <v>6786</v>
      </c>
      <c r="BQ714" s="7" t="s">
        <v>4274</v>
      </c>
      <c r="BR714" s="7" t="s">
        <v>4275</v>
      </c>
      <c r="BS714" s="7" t="s">
        <v>6787</v>
      </c>
      <c r="BT714" s="7" t="s">
        <v>4330</v>
      </c>
      <c r="BU714" s="7" t="s">
        <v>5517</v>
      </c>
      <c r="BV714" s="7" t="s">
        <v>6788</v>
      </c>
      <c r="BW714" s="7" t="s">
        <v>6789</v>
      </c>
      <c r="BX714" s="7" t="s">
        <v>4181</v>
      </c>
      <c r="BY714" s="7">
        <v>1</v>
      </c>
      <c r="BZ714" s="7">
        <v>0</v>
      </c>
      <c r="CA714" s="7">
        <v>0</v>
      </c>
      <c r="CB714" s="7">
        <v>0</v>
      </c>
      <c r="CC714" s="7">
        <v>0</v>
      </c>
      <c r="CD714" s="9">
        <v>0</v>
      </c>
    </row>
    <row r="715" spans="1:82" hidden="1" x14ac:dyDescent="0.25">
      <c r="A715" s="72" t="s">
        <v>720</v>
      </c>
      <c r="B715" s="11" t="s">
        <v>61</v>
      </c>
      <c r="C715" s="11" t="s">
        <v>62</v>
      </c>
      <c r="D715" s="11" t="s">
        <v>721</v>
      </c>
      <c r="E715" s="11" t="s">
        <v>721</v>
      </c>
      <c r="F715" s="11" t="s">
        <v>64</v>
      </c>
      <c r="G715" s="11"/>
      <c r="H715" s="11" t="s">
        <v>281</v>
      </c>
      <c r="I715" s="11" t="s">
        <v>66</v>
      </c>
      <c r="J715" s="11" t="s">
        <v>282</v>
      </c>
      <c r="K715" s="11">
        <v>475.6</v>
      </c>
      <c r="L715" s="11" t="s">
        <v>67</v>
      </c>
      <c r="M715" s="11" t="s">
        <v>68</v>
      </c>
      <c r="N715" s="11" t="s">
        <v>69</v>
      </c>
      <c r="O715" s="12">
        <v>44799.498993055553</v>
      </c>
      <c r="P715" s="12">
        <v>45530.498993055553</v>
      </c>
      <c r="Q715" s="11" t="s">
        <v>70</v>
      </c>
      <c r="R715" s="12">
        <v>45530</v>
      </c>
      <c r="S715" s="11" t="s">
        <v>71</v>
      </c>
      <c r="T715" s="11" t="s">
        <v>104</v>
      </c>
      <c r="U715" s="11" t="s">
        <v>73</v>
      </c>
      <c r="V715" s="11" t="s">
        <v>73</v>
      </c>
      <c r="W715" s="11" t="s">
        <v>105</v>
      </c>
      <c r="X715" s="11" t="s">
        <v>75</v>
      </c>
      <c r="Y715" s="11" t="s">
        <v>76</v>
      </c>
      <c r="Z715" s="11" t="s">
        <v>722</v>
      </c>
      <c r="AA715" s="11" t="s">
        <v>78</v>
      </c>
      <c r="AB715" s="12"/>
      <c r="AC715" s="12"/>
      <c r="AD715" s="11"/>
      <c r="AE715" s="11" t="s">
        <v>78</v>
      </c>
      <c r="AF715" s="11" t="s">
        <v>78</v>
      </c>
      <c r="AG715" s="12"/>
      <c r="AH715" s="11" t="s">
        <v>78</v>
      </c>
      <c r="AI715" s="11" t="s">
        <v>78</v>
      </c>
      <c r="AJ715" s="11" t="b">
        <v>0</v>
      </c>
      <c r="AK715" s="11" t="s">
        <v>723</v>
      </c>
      <c r="AL715" s="11" t="b">
        <v>0</v>
      </c>
      <c r="AM715" s="11" t="b">
        <v>0</v>
      </c>
      <c r="AN715" s="11" t="b">
        <v>0</v>
      </c>
      <c r="AO715" s="11" t="b">
        <v>0</v>
      </c>
      <c r="AP715" s="11" t="b">
        <v>0</v>
      </c>
      <c r="AQ715" s="11" t="s">
        <v>84</v>
      </c>
      <c r="AR715" s="11" t="b">
        <v>0</v>
      </c>
      <c r="AS715" s="11" t="s">
        <v>710</v>
      </c>
      <c r="AT715" s="11" t="s">
        <v>78</v>
      </c>
      <c r="AU715" s="11" t="s">
        <v>78</v>
      </c>
      <c r="AV715" s="12">
        <v>44802</v>
      </c>
      <c r="AW715" s="11" t="s">
        <v>85</v>
      </c>
      <c r="AX715" s="11" t="s">
        <v>86</v>
      </c>
      <c r="AY715" s="11" t="s">
        <v>87</v>
      </c>
      <c r="AZ715" s="11" t="b">
        <v>0</v>
      </c>
      <c r="BA715" s="11">
        <v>0</v>
      </c>
      <c r="BB715" s="11">
        <v>0</v>
      </c>
      <c r="BC715" s="28"/>
      <c r="BD715" s="11">
        <v>0</v>
      </c>
      <c r="BE715" s="28"/>
      <c r="BF715" s="54">
        <v>0</v>
      </c>
      <c r="BG715" s="28">
        <v>0</v>
      </c>
      <c r="BH715" s="28">
        <v>475.6</v>
      </c>
      <c r="BI715" s="28">
        <v>475.6</v>
      </c>
      <c r="BJ715" s="28">
        <v>522.5</v>
      </c>
      <c r="BK715" s="30">
        <f t="shared" si="29"/>
        <v>0</v>
      </c>
      <c r="BL715" s="62">
        <f t="shared" si="30"/>
        <v>0</v>
      </c>
      <c r="BM715" s="28">
        <v>68.959999999999994</v>
      </c>
      <c r="BN715" s="13">
        <v>0</v>
      </c>
      <c r="BO715" s="11" t="s">
        <v>6614</v>
      </c>
      <c r="BP715" s="11" t="s">
        <v>6615</v>
      </c>
      <c r="BQ715" s="11" t="s">
        <v>4167</v>
      </c>
      <c r="BR715" s="11" t="s">
        <v>4168</v>
      </c>
      <c r="BS715" s="11" t="s">
        <v>6616</v>
      </c>
      <c r="BT715" s="11" t="s">
        <v>6617</v>
      </c>
      <c r="BU715" s="11" t="s">
        <v>6618</v>
      </c>
      <c r="BV715" s="11" t="s">
        <v>6619</v>
      </c>
      <c r="BW715" s="11" t="s">
        <v>6620</v>
      </c>
      <c r="BX715" s="11" t="s">
        <v>4130</v>
      </c>
      <c r="BY715" s="11">
        <v>0</v>
      </c>
      <c r="BZ715" s="11">
        <v>0</v>
      </c>
      <c r="CA715" s="11">
        <v>0</v>
      </c>
      <c r="CB715" s="11">
        <v>0</v>
      </c>
      <c r="CC715" s="11">
        <v>0</v>
      </c>
      <c r="CD715" s="13">
        <v>0</v>
      </c>
    </row>
    <row r="716" spans="1:82" hidden="1" x14ac:dyDescent="0.25">
      <c r="A716" s="73" t="s">
        <v>3020</v>
      </c>
      <c r="B716" s="7"/>
      <c r="C716" s="7"/>
      <c r="D716" s="7" t="s">
        <v>3021</v>
      </c>
      <c r="E716" s="7" t="s">
        <v>3021</v>
      </c>
      <c r="F716" s="7" t="s">
        <v>64</v>
      </c>
      <c r="G716" s="7" t="s">
        <v>3021</v>
      </c>
      <c r="H716" s="7" t="s">
        <v>65</v>
      </c>
      <c r="I716" s="7" t="s">
        <v>2150</v>
      </c>
      <c r="J716" s="7"/>
      <c r="K716" s="7">
        <v>551.54</v>
      </c>
      <c r="L716" s="7" t="s">
        <v>67</v>
      </c>
      <c r="M716" s="7" t="s">
        <v>68</v>
      </c>
      <c r="N716" s="7" t="s">
        <v>69</v>
      </c>
      <c r="O716" s="8">
        <v>43361.562083333331</v>
      </c>
      <c r="P716" s="8">
        <v>45553.562083333331</v>
      </c>
      <c r="Q716" s="7" t="s">
        <v>70</v>
      </c>
      <c r="R716" s="8">
        <v>45553</v>
      </c>
      <c r="S716" s="7" t="s">
        <v>71</v>
      </c>
      <c r="T716" s="7" t="s">
        <v>104</v>
      </c>
      <c r="U716" s="7" t="s">
        <v>73</v>
      </c>
      <c r="V716" s="7" t="s">
        <v>73</v>
      </c>
      <c r="W716" s="7" t="s">
        <v>314</v>
      </c>
      <c r="X716" s="7" t="s">
        <v>264</v>
      </c>
      <c r="Y716" s="7" t="s">
        <v>3022</v>
      </c>
      <c r="Z716" s="7" t="s">
        <v>3023</v>
      </c>
      <c r="AA716" s="7" t="s">
        <v>78</v>
      </c>
      <c r="AB716" s="8"/>
      <c r="AC716" s="8"/>
      <c r="AD716" s="7"/>
      <c r="AE716" s="7" t="s">
        <v>78</v>
      </c>
      <c r="AF716" s="7" t="s">
        <v>78</v>
      </c>
      <c r="AG716" s="8"/>
      <c r="AH716" s="7" t="s">
        <v>78</v>
      </c>
      <c r="AI716" s="7" t="s">
        <v>78</v>
      </c>
      <c r="AJ716" s="7" t="b">
        <v>0</v>
      </c>
      <c r="AK716" s="7" t="s">
        <v>3024</v>
      </c>
      <c r="AL716" s="7" t="b">
        <v>0</v>
      </c>
      <c r="AM716" s="7" t="b">
        <v>0</v>
      </c>
      <c r="AN716" s="7" t="b">
        <v>0</v>
      </c>
      <c r="AO716" s="7" t="b">
        <v>0</v>
      </c>
      <c r="AP716" s="7" t="b">
        <v>0</v>
      </c>
      <c r="AQ716" s="7" t="s">
        <v>84</v>
      </c>
      <c r="AR716" s="7" t="b">
        <v>0</v>
      </c>
      <c r="AS716" s="7" t="s">
        <v>1905</v>
      </c>
      <c r="AT716" s="7" t="s">
        <v>78</v>
      </c>
      <c r="AU716" s="7" t="s">
        <v>78</v>
      </c>
      <c r="AV716" s="8">
        <v>43364</v>
      </c>
      <c r="AW716" s="7" t="s">
        <v>85</v>
      </c>
      <c r="AX716" s="7" t="s">
        <v>86</v>
      </c>
      <c r="AY716" s="7" t="s">
        <v>87</v>
      </c>
      <c r="AZ716" s="7" t="b">
        <v>0</v>
      </c>
      <c r="BA716" s="7">
        <v>0</v>
      </c>
      <c r="BB716" s="7">
        <v>0</v>
      </c>
      <c r="BC716" s="33"/>
      <c r="BD716" s="7">
        <v>0</v>
      </c>
      <c r="BE716" s="33"/>
      <c r="BF716" s="55">
        <v>0</v>
      </c>
      <c r="BG716" s="33">
        <v>0</v>
      </c>
      <c r="BH716" s="33">
        <v>551.54</v>
      </c>
      <c r="BI716" s="33">
        <v>530.32000000000005</v>
      </c>
      <c r="BJ716" s="33">
        <v>586.80999999999995</v>
      </c>
      <c r="BK716" s="30">
        <f t="shared" si="29"/>
        <v>21.219999999999914</v>
      </c>
      <c r="BL716" s="62">
        <f t="shared" si="30"/>
        <v>3.8474090727780241E-2</v>
      </c>
      <c r="BM716" s="33">
        <v>79.55</v>
      </c>
      <c r="BN716" s="9">
        <v>0</v>
      </c>
      <c r="BO716" s="7" t="s">
        <v>5826</v>
      </c>
      <c r="BP716" s="7" t="s">
        <v>5827</v>
      </c>
      <c r="BQ716" s="7" t="s">
        <v>4579</v>
      </c>
      <c r="BR716" s="7" t="s">
        <v>5828</v>
      </c>
      <c r="BS716" s="7" t="s">
        <v>5829</v>
      </c>
      <c r="BT716" s="7" t="s">
        <v>4110</v>
      </c>
      <c r="BU716" s="7" t="s">
        <v>5830</v>
      </c>
      <c r="BV716" s="7" t="s">
        <v>5831</v>
      </c>
      <c r="BW716" s="7" t="s">
        <v>5832</v>
      </c>
      <c r="BX716" s="7" t="s">
        <v>4130</v>
      </c>
      <c r="BY716" s="7">
        <v>0</v>
      </c>
      <c r="BZ716" s="7">
        <v>0</v>
      </c>
      <c r="CA716" s="7">
        <v>0</v>
      </c>
      <c r="CB716" s="7">
        <v>0</v>
      </c>
      <c r="CC716" s="7">
        <v>0</v>
      </c>
      <c r="CD716" s="9">
        <v>0</v>
      </c>
    </row>
    <row r="717" spans="1:82" hidden="1" x14ac:dyDescent="0.25">
      <c r="A717" s="73" t="s">
        <v>450</v>
      </c>
      <c r="B717" s="7" t="s">
        <v>61</v>
      </c>
      <c r="C717" s="7" t="s">
        <v>62</v>
      </c>
      <c r="D717" s="7" t="s">
        <v>451</v>
      </c>
      <c r="E717" s="7" t="s">
        <v>451</v>
      </c>
      <c r="F717" s="7" t="s">
        <v>64</v>
      </c>
      <c r="G717" s="7" t="s">
        <v>451</v>
      </c>
      <c r="H717" s="7" t="s">
        <v>336</v>
      </c>
      <c r="I717" s="7" t="s">
        <v>66</v>
      </c>
      <c r="J717" s="7"/>
      <c r="K717" s="7">
        <v>458.41</v>
      </c>
      <c r="L717" s="7" t="s">
        <v>67</v>
      </c>
      <c r="M717" s="7" t="s">
        <v>68</v>
      </c>
      <c r="N717" s="7" t="s">
        <v>69</v>
      </c>
      <c r="O717" s="8">
        <v>43283.347743055558</v>
      </c>
      <c r="P717" s="8">
        <v>45475.347743055558</v>
      </c>
      <c r="Q717" s="7" t="s">
        <v>70</v>
      </c>
      <c r="R717" s="8">
        <v>45475</v>
      </c>
      <c r="S717" s="7" t="s">
        <v>71</v>
      </c>
      <c r="T717" s="7" t="s">
        <v>104</v>
      </c>
      <c r="U717" s="7" t="s">
        <v>73</v>
      </c>
      <c r="V717" s="7" t="s">
        <v>73</v>
      </c>
      <c r="W717" s="7" t="s">
        <v>74</v>
      </c>
      <c r="X717" s="7" t="s">
        <v>75</v>
      </c>
      <c r="Y717" s="7" t="s">
        <v>122</v>
      </c>
      <c r="Z717" s="7" t="s">
        <v>452</v>
      </c>
      <c r="AA717" s="7" t="s">
        <v>78</v>
      </c>
      <c r="AB717" s="8"/>
      <c r="AC717" s="8"/>
      <c r="AD717" s="7"/>
      <c r="AE717" s="7" t="s">
        <v>78</v>
      </c>
      <c r="AF717" s="7" t="s">
        <v>78</v>
      </c>
      <c r="AG717" s="8"/>
      <c r="AH717" s="7" t="s">
        <v>78</v>
      </c>
      <c r="AI717" s="7" t="s">
        <v>78</v>
      </c>
      <c r="AJ717" s="7" t="b">
        <v>0</v>
      </c>
      <c r="AK717" s="7" t="s">
        <v>453</v>
      </c>
      <c r="AL717" s="7" t="b">
        <v>0</v>
      </c>
      <c r="AM717" s="7" t="b">
        <v>0</v>
      </c>
      <c r="AN717" s="7" t="b">
        <v>0</v>
      </c>
      <c r="AO717" s="7" t="b">
        <v>0</v>
      </c>
      <c r="AP717" s="7" t="b">
        <v>0</v>
      </c>
      <c r="AQ717" s="7" t="s">
        <v>84</v>
      </c>
      <c r="AR717" s="7" t="b">
        <v>0</v>
      </c>
      <c r="AS717" s="7" t="s">
        <v>78</v>
      </c>
      <c r="AT717" s="7" t="s">
        <v>78</v>
      </c>
      <c r="AU717" s="7" t="s">
        <v>78</v>
      </c>
      <c r="AV717" s="8">
        <v>43293</v>
      </c>
      <c r="AW717" s="7" t="s">
        <v>85</v>
      </c>
      <c r="AX717" s="7" t="s">
        <v>86</v>
      </c>
      <c r="AY717" s="7" t="s">
        <v>87</v>
      </c>
      <c r="AZ717" s="7" t="b">
        <v>0</v>
      </c>
      <c r="BA717" s="7">
        <v>0</v>
      </c>
      <c r="BB717" s="7">
        <v>0</v>
      </c>
      <c r="BC717" s="33"/>
      <c r="BD717" s="7">
        <v>0</v>
      </c>
      <c r="BE717" s="33"/>
      <c r="BF717" s="55">
        <v>0</v>
      </c>
      <c r="BG717" s="33">
        <v>0</v>
      </c>
      <c r="BH717" s="33">
        <v>458.41</v>
      </c>
      <c r="BI717" s="33">
        <v>458.41</v>
      </c>
      <c r="BJ717" s="33">
        <v>499</v>
      </c>
      <c r="BK717" s="30">
        <f t="shared" si="29"/>
        <v>0</v>
      </c>
      <c r="BL717" s="62">
        <f t="shared" si="30"/>
        <v>0</v>
      </c>
      <c r="BM717" s="33">
        <v>64.180000000000007</v>
      </c>
      <c r="BN717" s="9">
        <v>0</v>
      </c>
      <c r="BO717" s="7" t="s">
        <v>5771</v>
      </c>
      <c r="BP717" s="7" t="s">
        <v>5772</v>
      </c>
      <c r="BQ717" s="7" t="s">
        <v>4101</v>
      </c>
      <c r="BR717" s="7" t="s">
        <v>504</v>
      </c>
      <c r="BS717" s="7" t="s">
        <v>4120</v>
      </c>
      <c r="BT717" s="7" t="s">
        <v>4110</v>
      </c>
      <c r="BU717" s="7" t="s">
        <v>5773</v>
      </c>
      <c r="BV717" s="7" t="s">
        <v>5774</v>
      </c>
      <c r="BW717" s="7" t="s">
        <v>5775</v>
      </c>
      <c r="BX717" s="7" t="s">
        <v>4123</v>
      </c>
      <c r="BY717" s="7">
        <v>0</v>
      </c>
      <c r="BZ717" s="7">
        <v>0</v>
      </c>
      <c r="CA717" s="7">
        <v>0</v>
      </c>
      <c r="CB717" s="7">
        <v>0</v>
      </c>
      <c r="CC717" s="7">
        <v>0</v>
      </c>
      <c r="CD717" s="9">
        <v>0</v>
      </c>
    </row>
    <row r="718" spans="1:82" hidden="1" x14ac:dyDescent="0.25">
      <c r="A718" s="72" t="s">
        <v>2804</v>
      </c>
      <c r="B718" s="11" t="s">
        <v>1395</v>
      </c>
      <c r="C718" s="11" t="s">
        <v>1396</v>
      </c>
      <c r="D718" s="11" t="s">
        <v>2805</v>
      </c>
      <c r="E718" s="11" t="s">
        <v>2806</v>
      </c>
      <c r="F718" s="11" t="s">
        <v>64</v>
      </c>
      <c r="G718" s="11" t="s">
        <v>2806</v>
      </c>
      <c r="H718" s="11" t="s">
        <v>2330</v>
      </c>
      <c r="I718" s="11" t="s">
        <v>1397</v>
      </c>
      <c r="J718" s="11" t="s">
        <v>2691</v>
      </c>
      <c r="K718" s="11">
        <v>67.98</v>
      </c>
      <c r="L718" s="11" t="s">
        <v>67</v>
      </c>
      <c r="M718" s="11" t="s">
        <v>68</v>
      </c>
      <c r="N718" s="11" t="s">
        <v>69</v>
      </c>
      <c r="O718" s="12">
        <v>42899.478715277779</v>
      </c>
      <c r="P718" s="12">
        <v>45456.478715277779</v>
      </c>
      <c r="Q718" s="11" t="s">
        <v>70</v>
      </c>
      <c r="R718" s="12">
        <v>45456</v>
      </c>
      <c r="S718" s="11" t="s">
        <v>71</v>
      </c>
      <c r="T718" s="11" t="s">
        <v>104</v>
      </c>
      <c r="U718" s="11" t="s">
        <v>73</v>
      </c>
      <c r="V718" s="11" t="s">
        <v>73</v>
      </c>
      <c r="W718" s="11" t="s">
        <v>105</v>
      </c>
      <c r="X718" s="11" t="s">
        <v>106</v>
      </c>
      <c r="Y718" s="11" t="s">
        <v>1463</v>
      </c>
      <c r="Z718" s="11" t="s">
        <v>2807</v>
      </c>
      <c r="AA718" s="11" t="s">
        <v>2808</v>
      </c>
      <c r="AB718" s="12"/>
      <c r="AC718" s="12"/>
      <c r="AD718" s="11"/>
      <c r="AE718" s="11" t="s">
        <v>78</v>
      </c>
      <c r="AF718" s="11" t="s">
        <v>78</v>
      </c>
      <c r="AG718" s="12"/>
      <c r="AH718" s="11" t="s">
        <v>78</v>
      </c>
      <c r="AI718" s="11" t="s">
        <v>78</v>
      </c>
      <c r="AJ718" s="11" t="b">
        <v>0</v>
      </c>
      <c r="AK718" s="11" t="s">
        <v>2809</v>
      </c>
      <c r="AL718" s="11" t="b">
        <v>0</v>
      </c>
      <c r="AM718" s="11" t="b">
        <v>0</v>
      </c>
      <c r="AN718" s="11" t="b">
        <v>0</v>
      </c>
      <c r="AO718" s="11" t="b">
        <v>0</v>
      </c>
      <c r="AP718" s="11" t="b">
        <v>0</v>
      </c>
      <c r="AQ718" s="11" t="s">
        <v>84</v>
      </c>
      <c r="AR718" s="11" t="b">
        <v>0</v>
      </c>
      <c r="AS718" s="11" t="s">
        <v>1700</v>
      </c>
      <c r="AT718" s="11" t="s">
        <v>78</v>
      </c>
      <c r="AU718" s="11" t="s">
        <v>78</v>
      </c>
      <c r="AV718" s="12">
        <v>42906</v>
      </c>
      <c r="AW718" s="11" t="s">
        <v>85</v>
      </c>
      <c r="AX718" s="11" t="s">
        <v>86</v>
      </c>
      <c r="AY718" s="11" t="s">
        <v>87</v>
      </c>
      <c r="AZ718" s="11" t="b">
        <v>0</v>
      </c>
      <c r="BA718" s="11">
        <v>0</v>
      </c>
      <c r="BB718" s="11">
        <v>0</v>
      </c>
      <c r="BC718" s="28"/>
      <c r="BD718" s="11">
        <v>0</v>
      </c>
      <c r="BE718" s="28"/>
      <c r="BF718" s="54">
        <v>0</v>
      </c>
      <c r="BG718" s="28">
        <v>0</v>
      </c>
      <c r="BH718" s="28">
        <v>67.98</v>
      </c>
      <c r="BI718" s="28">
        <v>67.98</v>
      </c>
      <c r="BJ718" s="28">
        <v>82.6</v>
      </c>
      <c r="BK718" s="30">
        <f t="shared" si="29"/>
        <v>0</v>
      </c>
      <c r="BL718" s="62">
        <f t="shared" si="30"/>
        <v>0</v>
      </c>
      <c r="BM718" s="28">
        <v>17</v>
      </c>
      <c r="BN718" s="13">
        <v>0</v>
      </c>
      <c r="BO718" s="7" t="s">
        <v>5553</v>
      </c>
      <c r="BP718" s="7" t="s">
        <v>5554</v>
      </c>
      <c r="BQ718" s="7" t="s">
        <v>4101</v>
      </c>
      <c r="BR718" s="7" t="s">
        <v>5555</v>
      </c>
      <c r="BS718" s="7" t="s">
        <v>5556</v>
      </c>
      <c r="BT718" s="7" t="s">
        <v>4110</v>
      </c>
      <c r="BU718" s="7" t="s">
        <v>5557</v>
      </c>
      <c r="BV718" s="7" t="s">
        <v>5558</v>
      </c>
      <c r="BW718" s="7" t="s">
        <v>5559</v>
      </c>
      <c r="BX718" s="7" t="s">
        <v>4123</v>
      </c>
      <c r="BY718" s="7">
        <v>0</v>
      </c>
      <c r="BZ718" s="7">
        <v>0</v>
      </c>
      <c r="CA718" s="7">
        <v>0</v>
      </c>
      <c r="CB718" s="7">
        <v>0</v>
      </c>
      <c r="CC718" s="7">
        <v>0</v>
      </c>
      <c r="CD718" s="9">
        <v>0</v>
      </c>
    </row>
    <row r="719" spans="1:82" hidden="1" x14ac:dyDescent="0.25">
      <c r="A719" s="73" t="s">
        <v>3558</v>
      </c>
      <c r="B719" s="7" t="s">
        <v>61</v>
      </c>
      <c r="C719" s="7" t="s">
        <v>62</v>
      </c>
      <c r="D719" s="7" t="s">
        <v>3505</v>
      </c>
      <c r="E719" s="7" t="s">
        <v>3406</v>
      </c>
      <c r="F719" s="7" t="s">
        <v>64</v>
      </c>
      <c r="G719" s="7" t="s">
        <v>3406</v>
      </c>
      <c r="H719" s="7" t="s">
        <v>2330</v>
      </c>
      <c r="I719" s="7" t="s">
        <v>66</v>
      </c>
      <c r="J719" s="7" t="s">
        <v>2342</v>
      </c>
      <c r="K719" s="7">
        <v>737.22</v>
      </c>
      <c r="L719" s="7" t="s">
        <v>67</v>
      </c>
      <c r="M719" s="7" t="s">
        <v>3402</v>
      </c>
      <c r="N719" s="7" t="s">
        <v>69</v>
      </c>
      <c r="O719" s="8">
        <v>43223.364270833335</v>
      </c>
      <c r="P719" s="8">
        <v>45575.364270833335</v>
      </c>
      <c r="Q719" s="7" t="s">
        <v>70</v>
      </c>
      <c r="R719" s="8">
        <v>45575</v>
      </c>
      <c r="S719" s="7" t="s">
        <v>71</v>
      </c>
      <c r="T719" s="7" t="s">
        <v>104</v>
      </c>
      <c r="U719" s="7" t="s">
        <v>3387</v>
      </c>
      <c r="V719" s="7" t="s">
        <v>3387</v>
      </c>
      <c r="W719" s="7" t="s">
        <v>74</v>
      </c>
      <c r="X719" s="7" t="s">
        <v>75</v>
      </c>
      <c r="Y719" s="7" t="s">
        <v>76</v>
      </c>
      <c r="Z719" s="7" t="s">
        <v>3559</v>
      </c>
      <c r="AA719" s="7" t="s">
        <v>78</v>
      </c>
      <c r="AB719" s="8"/>
      <c r="AC719" s="8"/>
      <c r="AD719" s="7"/>
      <c r="AE719" s="7" t="s">
        <v>78</v>
      </c>
      <c r="AF719" s="7" t="s">
        <v>78</v>
      </c>
      <c r="AG719" s="8"/>
      <c r="AH719" s="7" t="s">
        <v>78</v>
      </c>
      <c r="AI719" s="7" t="s">
        <v>78</v>
      </c>
      <c r="AJ719" s="7" t="b">
        <v>0</v>
      </c>
      <c r="AK719" s="7" t="s">
        <v>3994</v>
      </c>
      <c r="AL719" s="7" t="b">
        <v>0</v>
      </c>
      <c r="AM719" s="7" t="b">
        <v>0</v>
      </c>
      <c r="AN719" s="7" t="b">
        <v>0</v>
      </c>
      <c r="AO719" s="7" t="b">
        <v>0</v>
      </c>
      <c r="AP719" s="7" t="b">
        <v>0</v>
      </c>
      <c r="AQ719" s="7" t="s">
        <v>84</v>
      </c>
      <c r="AR719" s="7" t="b">
        <v>0</v>
      </c>
      <c r="AS719" s="7" t="s">
        <v>1700</v>
      </c>
      <c r="AT719" s="7" t="s">
        <v>78</v>
      </c>
      <c r="AU719" s="7" t="s">
        <v>78</v>
      </c>
      <c r="AV719" s="8">
        <v>43234</v>
      </c>
      <c r="AW719" s="7" t="s">
        <v>85</v>
      </c>
      <c r="AX719" s="7" t="s">
        <v>86</v>
      </c>
      <c r="AY719" s="7" t="s">
        <v>87</v>
      </c>
      <c r="AZ719" s="7" t="b">
        <v>0</v>
      </c>
      <c r="BA719" s="7">
        <v>7</v>
      </c>
      <c r="BB719" s="7">
        <v>7</v>
      </c>
      <c r="BC719" s="33">
        <v>4720.57</v>
      </c>
      <c r="BD719" s="7">
        <v>1</v>
      </c>
      <c r="BE719" s="33">
        <v>907</v>
      </c>
      <c r="BF719" s="55">
        <v>1</v>
      </c>
      <c r="BG719" s="33">
        <v>907</v>
      </c>
      <c r="BH719" s="33">
        <v>737.22</v>
      </c>
      <c r="BI719" s="33">
        <v>737.22</v>
      </c>
      <c r="BJ719" s="33">
        <v>803.28</v>
      </c>
      <c r="BK719" s="30">
        <f t="shared" si="29"/>
        <v>0</v>
      </c>
      <c r="BL719" s="62">
        <f t="shared" si="30"/>
        <v>0</v>
      </c>
      <c r="BM719" s="33">
        <v>88.47</v>
      </c>
      <c r="BN719" s="9">
        <v>0</v>
      </c>
      <c r="BO719" s="7" t="s">
        <v>5726</v>
      </c>
      <c r="BP719" s="7" t="s">
        <v>5727</v>
      </c>
      <c r="BQ719" s="7" t="s">
        <v>4101</v>
      </c>
      <c r="BR719" s="7" t="s">
        <v>504</v>
      </c>
      <c r="BS719" s="7" t="s">
        <v>4120</v>
      </c>
      <c r="BT719" s="7" t="s">
        <v>4342</v>
      </c>
      <c r="BU719" s="7" t="s">
        <v>5728</v>
      </c>
      <c r="BV719" s="7" t="s">
        <v>5729</v>
      </c>
      <c r="BW719" s="7" t="s">
        <v>5730</v>
      </c>
      <c r="BX719" s="7" t="s">
        <v>4417</v>
      </c>
      <c r="BY719" s="7">
        <v>0</v>
      </c>
      <c r="BZ719" s="7">
        <v>0</v>
      </c>
      <c r="CA719" s="7">
        <v>0</v>
      </c>
      <c r="CB719" s="7">
        <v>0</v>
      </c>
      <c r="CC719" s="7">
        <v>0</v>
      </c>
      <c r="CD719" s="9">
        <v>0</v>
      </c>
    </row>
    <row r="720" spans="1:82" hidden="1" x14ac:dyDescent="0.25">
      <c r="A720" s="72" t="s">
        <v>3504</v>
      </c>
      <c r="B720" s="11" t="s">
        <v>1721</v>
      </c>
      <c r="C720" s="11" t="s">
        <v>1722</v>
      </c>
      <c r="D720" s="11" t="s">
        <v>3505</v>
      </c>
      <c r="E720" s="11" t="s">
        <v>3406</v>
      </c>
      <c r="F720" s="11" t="s">
        <v>64</v>
      </c>
      <c r="G720" s="11" t="s">
        <v>3406</v>
      </c>
      <c r="H720" s="11" t="s">
        <v>1767</v>
      </c>
      <c r="I720" s="11" t="s">
        <v>3506</v>
      </c>
      <c r="J720" s="11"/>
      <c r="K720" s="11">
        <v>2726.64</v>
      </c>
      <c r="L720" s="11" t="s">
        <v>67</v>
      </c>
      <c r="M720" s="11" t="s">
        <v>3402</v>
      </c>
      <c r="N720" s="11" t="s">
        <v>69</v>
      </c>
      <c r="O720" s="12">
        <v>43831.49459490741</v>
      </c>
      <c r="P720" s="12">
        <v>45292</v>
      </c>
      <c r="Q720" s="11" t="s">
        <v>70</v>
      </c>
      <c r="R720" s="12">
        <v>45231</v>
      </c>
      <c r="S720" s="11" t="s">
        <v>91</v>
      </c>
      <c r="T720" s="11" t="s">
        <v>514</v>
      </c>
      <c r="U720" s="11" t="s">
        <v>3387</v>
      </c>
      <c r="V720" s="11" t="s">
        <v>3387</v>
      </c>
      <c r="W720" s="11" t="s">
        <v>74</v>
      </c>
      <c r="X720" s="11" t="s">
        <v>3507</v>
      </c>
      <c r="Y720" s="11" t="s">
        <v>1729</v>
      </c>
      <c r="Z720" s="11" t="s">
        <v>3508</v>
      </c>
      <c r="AA720" s="11" t="s">
        <v>78</v>
      </c>
      <c r="AB720" s="12"/>
      <c r="AC720" s="12"/>
      <c r="AD720" s="11"/>
      <c r="AE720" s="11" t="s">
        <v>78</v>
      </c>
      <c r="AF720" s="11" t="s">
        <v>78</v>
      </c>
      <c r="AG720" s="12"/>
      <c r="AH720" s="11" t="s">
        <v>78</v>
      </c>
      <c r="AI720" s="11" t="s">
        <v>78</v>
      </c>
      <c r="AJ720" s="11" t="b">
        <v>0</v>
      </c>
      <c r="AK720" s="11" t="s">
        <v>3936</v>
      </c>
      <c r="AL720" s="11" t="b">
        <v>0</v>
      </c>
      <c r="AM720" s="11" t="b">
        <v>0</v>
      </c>
      <c r="AN720" s="11" t="b">
        <v>0</v>
      </c>
      <c r="AO720" s="11" t="b">
        <v>0</v>
      </c>
      <c r="AP720" s="11" t="b">
        <v>0</v>
      </c>
      <c r="AQ720" s="11" t="s">
        <v>96</v>
      </c>
      <c r="AR720" s="11" t="b">
        <v>0</v>
      </c>
      <c r="AS720" s="11" t="s">
        <v>1771</v>
      </c>
      <c r="AT720" s="11" t="s">
        <v>78</v>
      </c>
      <c r="AU720" s="11" t="s">
        <v>78</v>
      </c>
      <c r="AV720" s="12">
        <v>43845</v>
      </c>
      <c r="AW720" s="11" t="s">
        <v>85</v>
      </c>
      <c r="AX720" s="11" t="s">
        <v>86</v>
      </c>
      <c r="AY720" s="11" t="s">
        <v>87</v>
      </c>
      <c r="AZ720" s="11" t="b">
        <v>0</v>
      </c>
      <c r="BA720" s="11">
        <v>0</v>
      </c>
      <c r="BB720" s="11">
        <v>0</v>
      </c>
      <c r="BC720" s="28"/>
      <c r="BD720" s="11">
        <v>0</v>
      </c>
      <c r="BE720" s="28"/>
      <c r="BF720" s="54">
        <v>0</v>
      </c>
      <c r="BG720" s="28">
        <v>0</v>
      </c>
      <c r="BH720" s="28">
        <v>2726.64</v>
      </c>
      <c r="BI720" s="28">
        <v>2654.91</v>
      </c>
      <c r="BJ720" s="28">
        <v>2660.49</v>
      </c>
      <c r="BK720" s="30">
        <f t="shared" si="29"/>
        <v>71.730000000000018</v>
      </c>
      <c r="BL720" s="62">
        <f t="shared" si="30"/>
        <v>2.6307103247953535E-2</v>
      </c>
      <c r="BM720" s="28">
        <v>132.74</v>
      </c>
      <c r="BN720" s="13">
        <v>1</v>
      </c>
      <c r="BO720" s="7" t="s">
        <v>5726</v>
      </c>
      <c r="BP720" s="7" t="s">
        <v>5727</v>
      </c>
      <c r="BQ720" s="7" t="s">
        <v>4101</v>
      </c>
      <c r="BR720" s="7" t="s">
        <v>504</v>
      </c>
      <c r="BS720" s="7" t="s">
        <v>4120</v>
      </c>
      <c r="BT720" s="7" t="s">
        <v>4342</v>
      </c>
      <c r="BU720" s="7" t="s">
        <v>5728</v>
      </c>
      <c r="BV720" s="7" t="s">
        <v>5729</v>
      </c>
      <c r="BW720" s="7" t="s">
        <v>5730</v>
      </c>
      <c r="BX720" s="7" t="s">
        <v>4417</v>
      </c>
      <c r="BY720" s="7">
        <v>0</v>
      </c>
      <c r="BZ720" s="7">
        <v>0</v>
      </c>
      <c r="CA720" s="7">
        <v>0</v>
      </c>
      <c r="CB720" s="7">
        <v>0</v>
      </c>
      <c r="CC720" s="7">
        <v>0</v>
      </c>
      <c r="CD720" s="9">
        <v>0</v>
      </c>
    </row>
    <row r="721" spans="1:82" hidden="1" x14ac:dyDescent="0.25">
      <c r="A721" s="72" t="s">
        <v>3706</v>
      </c>
      <c r="B721" s="11" t="s">
        <v>61</v>
      </c>
      <c r="C721" s="11" t="s">
        <v>62</v>
      </c>
      <c r="D721" s="11" t="s">
        <v>3505</v>
      </c>
      <c r="E721" s="11" t="s">
        <v>3406</v>
      </c>
      <c r="F721" s="11" t="s">
        <v>64</v>
      </c>
      <c r="G721" s="11" t="s">
        <v>3406</v>
      </c>
      <c r="H721" s="11" t="s">
        <v>281</v>
      </c>
      <c r="I721" s="11" t="s">
        <v>66</v>
      </c>
      <c r="J721" s="11" t="s">
        <v>282</v>
      </c>
      <c r="K721" s="11">
        <v>308.51</v>
      </c>
      <c r="L721" s="11" t="s">
        <v>67</v>
      </c>
      <c r="M721" s="11" t="s">
        <v>3402</v>
      </c>
      <c r="N721" s="11" t="s">
        <v>69</v>
      </c>
      <c r="O721" s="12">
        <v>44138</v>
      </c>
      <c r="P721" s="12">
        <v>45233.618171296293</v>
      </c>
      <c r="Q721" s="11" t="s">
        <v>70</v>
      </c>
      <c r="R721" s="12">
        <v>45233</v>
      </c>
      <c r="S721" s="11" t="s">
        <v>71</v>
      </c>
      <c r="T721" s="11" t="s">
        <v>104</v>
      </c>
      <c r="U721" s="11" t="s">
        <v>3387</v>
      </c>
      <c r="V721" s="11" t="s">
        <v>3387</v>
      </c>
      <c r="W721" s="11" t="s">
        <v>74</v>
      </c>
      <c r="X721" s="11" t="s">
        <v>75</v>
      </c>
      <c r="Y721" s="11" t="s">
        <v>122</v>
      </c>
      <c r="Z721" s="11" t="s">
        <v>3707</v>
      </c>
      <c r="AA721" s="11" t="s">
        <v>78</v>
      </c>
      <c r="AB721" s="12"/>
      <c r="AC721" s="12"/>
      <c r="AD721" s="11"/>
      <c r="AE721" s="11" t="s">
        <v>78</v>
      </c>
      <c r="AF721" s="11" t="s">
        <v>78</v>
      </c>
      <c r="AG721" s="12"/>
      <c r="AH721" s="11" t="s">
        <v>3708</v>
      </c>
      <c r="AI721" s="11" t="s">
        <v>78</v>
      </c>
      <c r="AJ721" s="11" t="b">
        <v>0</v>
      </c>
      <c r="AK721" s="11" t="s">
        <v>4018</v>
      </c>
      <c r="AL721" s="11" t="b">
        <v>0</v>
      </c>
      <c r="AM721" s="11" t="b">
        <v>0</v>
      </c>
      <c r="AN721" s="11" t="b">
        <v>0</v>
      </c>
      <c r="AO721" s="11" t="b">
        <v>0</v>
      </c>
      <c r="AP721" s="11" t="b">
        <v>0</v>
      </c>
      <c r="AQ721" s="11" t="s">
        <v>84</v>
      </c>
      <c r="AR721" s="11" t="b">
        <v>0</v>
      </c>
      <c r="AS721" s="11" t="s">
        <v>317</v>
      </c>
      <c r="AT721" s="11" t="s">
        <v>78</v>
      </c>
      <c r="AU721" s="11" t="s">
        <v>78</v>
      </c>
      <c r="AV721" s="12">
        <v>44138</v>
      </c>
      <c r="AW721" s="11" t="s">
        <v>85</v>
      </c>
      <c r="AX721" s="11" t="s">
        <v>86</v>
      </c>
      <c r="AY721" s="11" t="s">
        <v>87</v>
      </c>
      <c r="AZ721" s="11" t="b">
        <v>0</v>
      </c>
      <c r="BA721" s="11">
        <v>1</v>
      </c>
      <c r="BB721" s="11">
        <v>1</v>
      </c>
      <c r="BC721" s="28">
        <v>907</v>
      </c>
      <c r="BD721" s="11">
        <v>1</v>
      </c>
      <c r="BE721" s="28">
        <v>907</v>
      </c>
      <c r="BF721" s="54">
        <v>1</v>
      </c>
      <c r="BG721" s="28">
        <v>907</v>
      </c>
      <c r="BH721" s="28">
        <v>308.51</v>
      </c>
      <c r="BI721" s="28">
        <v>308.51</v>
      </c>
      <c r="BJ721" s="28">
        <v>338.18</v>
      </c>
      <c r="BK721" s="30">
        <f t="shared" si="29"/>
        <v>0</v>
      </c>
      <c r="BL721" s="62">
        <f t="shared" si="30"/>
        <v>0</v>
      </c>
      <c r="BM721" s="28">
        <v>44.7</v>
      </c>
      <c r="BN721" s="13">
        <v>0</v>
      </c>
      <c r="BO721" s="7" t="s">
        <v>5726</v>
      </c>
      <c r="BP721" s="7" t="s">
        <v>5727</v>
      </c>
      <c r="BQ721" s="7" t="s">
        <v>4101</v>
      </c>
      <c r="BR721" s="7" t="s">
        <v>504</v>
      </c>
      <c r="BS721" s="7" t="s">
        <v>4120</v>
      </c>
      <c r="BT721" s="7" t="s">
        <v>4342</v>
      </c>
      <c r="BU721" s="7" t="s">
        <v>5728</v>
      </c>
      <c r="BV721" s="7" t="s">
        <v>5729</v>
      </c>
      <c r="BW721" s="7" t="s">
        <v>5730</v>
      </c>
      <c r="BX721" s="7" t="s">
        <v>4417</v>
      </c>
      <c r="BY721" s="7">
        <v>0</v>
      </c>
      <c r="BZ721" s="7">
        <v>0</v>
      </c>
      <c r="CA721" s="7">
        <v>0</v>
      </c>
      <c r="CB721" s="7">
        <v>0</v>
      </c>
      <c r="CC721" s="7">
        <v>0</v>
      </c>
      <c r="CD721" s="9">
        <v>0</v>
      </c>
    </row>
    <row r="722" spans="1:82" hidden="1" x14ac:dyDescent="0.25">
      <c r="A722" s="73" t="s">
        <v>3428</v>
      </c>
      <c r="B722" s="7" t="s">
        <v>244</v>
      </c>
      <c r="C722" s="7" t="s">
        <v>245</v>
      </c>
      <c r="D722" s="7" t="s">
        <v>3429</v>
      </c>
      <c r="E722" s="7" t="s">
        <v>3429</v>
      </c>
      <c r="F722" s="7" t="s">
        <v>247</v>
      </c>
      <c r="G722" s="7" t="s">
        <v>3429</v>
      </c>
      <c r="H722" s="7" t="s">
        <v>296</v>
      </c>
      <c r="I722" s="7" t="s">
        <v>248</v>
      </c>
      <c r="J722" s="7" t="s">
        <v>3430</v>
      </c>
      <c r="K722" s="7">
        <v>1874.33</v>
      </c>
      <c r="L722" s="7" t="s">
        <v>67</v>
      </c>
      <c r="M722" s="7" t="s">
        <v>3402</v>
      </c>
      <c r="N722" s="7" t="s">
        <v>69</v>
      </c>
      <c r="O722" s="8">
        <v>42937.54277777778</v>
      </c>
      <c r="P722" s="8">
        <v>45494.54277777778</v>
      </c>
      <c r="Q722" s="7" t="s">
        <v>70</v>
      </c>
      <c r="R722" s="8">
        <v>45494</v>
      </c>
      <c r="S722" s="7" t="s">
        <v>71</v>
      </c>
      <c r="T722" s="7" t="s">
        <v>104</v>
      </c>
      <c r="U722" s="7" t="s">
        <v>3387</v>
      </c>
      <c r="V722" s="7" t="s">
        <v>3387</v>
      </c>
      <c r="W722" s="7" t="s">
        <v>74</v>
      </c>
      <c r="X722" s="7" t="s">
        <v>250</v>
      </c>
      <c r="Y722" s="7" t="s">
        <v>251</v>
      </c>
      <c r="Z722" s="7" t="s">
        <v>3431</v>
      </c>
      <c r="AA722" s="7" t="s">
        <v>78</v>
      </c>
      <c r="AB722" s="8"/>
      <c r="AC722" s="8"/>
      <c r="AD722" s="7"/>
      <c r="AE722" s="7" t="s">
        <v>78</v>
      </c>
      <c r="AF722" s="7" t="s">
        <v>78</v>
      </c>
      <c r="AG722" s="8"/>
      <c r="AH722" s="7" t="s">
        <v>78</v>
      </c>
      <c r="AI722" s="7" t="s">
        <v>78</v>
      </c>
      <c r="AJ722" s="7" t="b">
        <v>0</v>
      </c>
      <c r="AK722" s="7" t="s">
        <v>3989</v>
      </c>
      <c r="AL722" s="7" t="b">
        <v>0</v>
      </c>
      <c r="AM722" s="7" t="b">
        <v>0</v>
      </c>
      <c r="AN722" s="7" t="b">
        <v>0</v>
      </c>
      <c r="AO722" s="7" t="b">
        <v>0</v>
      </c>
      <c r="AP722" s="7" t="b">
        <v>0</v>
      </c>
      <c r="AQ722" s="7" t="s">
        <v>84</v>
      </c>
      <c r="AR722" s="7" t="b">
        <v>0</v>
      </c>
      <c r="AS722" s="7" t="s">
        <v>3990</v>
      </c>
      <c r="AT722" s="7" t="s">
        <v>78</v>
      </c>
      <c r="AU722" s="7" t="s">
        <v>78</v>
      </c>
      <c r="AV722" s="8">
        <v>42941</v>
      </c>
      <c r="AW722" s="7" t="s">
        <v>85</v>
      </c>
      <c r="AX722" s="7" t="s">
        <v>86</v>
      </c>
      <c r="AY722" s="7" t="s">
        <v>87</v>
      </c>
      <c r="AZ722" s="7" t="b">
        <v>0</v>
      </c>
      <c r="BA722" s="7">
        <v>6</v>
      </c>
      <c r="BB722" s="7">
        <v>6</v>
      </c>
      <c r="BC722" s="33">
        <v>957.38</v>
      </c>
      <c r="BD722" s="7">
        <v>1</v>
      </c>
      <c r="BE722" s="33">
        <v>200.49</v>
      </c>
      <c r="BF722" s="55">
        <v>1</v>
      </c>
      <c r="BG722" s="33">
        <v>200.49</v>
      </c>
      <c r="BH722" s="33">
        <v>1874.33</v>
      </c>
      <c r="BI722" s="33">
        <v>1874.33</v>
      </c>
      <c r="BJ722" s="33">
        <v>2317.44</v>
      </c>
      <c r="BK722" s="30">
        <f t="shared" si="29"/>
        <v>0</v>
      </c>
      <c r="BL722" s="62">
        <f t="shared" si="30"/>
        <v>0</v>
      </c>
      <c r="BM722" s="33">
        <v>374.87</v>
      </c>
      <c r="BN722" s="9">
        <v>0</v>
      </c>
      <c r="BO722" s="11" t="s">
        <v>5571</v>
      </c>
      <c r="BP722" s="11" t="s">
        <v>5572</v>
      </c>
      <c r="BQ722" s="11" t="s">
        <v>4101</v>
      </c>
      <c r="BR722" s="11" t="s">
        <v>504</v>
      </c>
      <c r="BS722" s="11" t="s">
        <v>4148</v>
      </c>
      <c r="BT722" s="11" t="s">
        <v>4110</v>
      </c>
      <c r="BU722" s="11" t="s">
        <v>5573</v>
      </c>
      <c r="BV722" s="11" t="s">
        <v>5574</v>
      </c>
      <c r="BW722" s="11" t="s">
        <v>5575</v>
      </c>
      <c r="BX722" s="11" t="s">
        <v>4138</v>
      </c>
      <c r="BY722" s="11">
        <v>0</v>
      </c>
      <c r="BZ722" s="11">
        <v>0</v>
      </c>
      <c r="CA722" s="11">
        <v>0</v>
      </c>
      <c r="CB722" s="11">
        <v>0</v>
      </c>
      <c r="CC722" s="11">
        <v>0</v>
      </c>
      <c r="CD722" s="13">
        <v>0</v>
      </c>
    </row>
    <row r="723" spans="1:82" hidden="1" x14ac:dyDescent="0.25">
      <c r="A723" s="73" t="s">
        <v>256</v>
      </c>
      <c r="B723" s="7" t="s">
        <v>244</v>
      </c>
      <c r="C723" s="7" t="s">
        <v>245</v>
      </c>
      <c r="D723" s="7" t="s">
        <v>246</v>
      </c>
      <c r="E723" s="7" t="s">
        <v>246</v>
      </c>
      <c r="F723" s="7" t="s">
        <v>247</v>
      </c>
      <c r="G723" s="7" t="s">
        <v>246</v>
      </c>
      <c r="H723" s="7" t="s">
        <v>281</v>
      </c>
      <c r="I723" s="7" t="s">
        <v>248</v>
      </c>
      <c r="J723" s="7" t="s">
        <v>1385</v>
      </c>
      <c r="K723" s="7">
        <v>361.6</v>
      </c>
      <c r="L723" s="7" t="s">
        <v>67</v>
      </c>
      <c r="M723" s="7" t="s">
        <v>68</v>
      </c>
      <c r="N723" s="7" t="s">
        <v>69</v>
      </c>
      <c r="O723" s="8">
        <v>45040.339328703703</v>
      </c>
      <c r="P723" s="8">
        <v>45406.493136574078</v>
      </c>
      <c r="Q723" s="7" t="s">
        <v>70</v>
      </c>
      <c r="R723" s="8">
        <v>45406</v>
      </c>
      <c r="S723" s="7" t="s">
        <v>71</v>
      </c>
      <c r="T723" s="7" t="s">
        <v>104</v>
      </c>
      <c r="U723" s="7" t="s">
        <v>73</v>
      </c>
      <c r="V723" s="7" t="s">
        <v>73</v>
      </c>
      <c r="W723" s="7" t="s">
        <v>105</v>
      </c>
      <c r="X723" s="7" t="s">
        <v>250</v>
      </c>
      <c r="Y723" s="7" t="s">
        <v>251</v>
      </c>
      <c r="Z723" s="7" t="s">
        <v>252</v>
      </c>
      <c r="AA723" s="7" t="s">
        <v>78</v>
      </c>
      <c r="AB723" s="8"/>
      <c r="AC723" s="8"/>
      <c r="AD723" s="7"/>
      <c r="AE723" s="7" t="s">
        <v>78</v>
      </c>
      <c r="AF723" s="7" t="s">
        <v>78</v>
      </c>
      <c r="AG723" s="8"/>
      <c r="AH723" s="7" t="s">
        <v>243</v>
      </c>
      <c r="AI723" s="7" t="s">
        <v>78</v>
      </c>
      <c r="AJ723" s="7" t="b">
        <v>0</v>
      </c>
      <c r="AK723" s="7" t="s">
        <v>1393</v>
      </c>
      <c r="AL723" s="7" t="b">
        <v>0</v>
      </c>
      <c r="AM723" s="7" t="b">
        <v>0</v>
      </c>
      <c r="AN723" s="7" t="b">
        <v>0</v>
      </c>
      <c r="AO723" s="7" t="b">
        <v>0</v>
      </c>
      <c r="AP723" s="7" t="b">
        <v>0</v>
      </c>
      <c r="AQ723" s="7" t="s">
        <v>84</v>
      </c>
      <c r="AR723" s="7" t="b">
        <v>0</v>
      </c>
      <c r="AS723" s="7" t="s">
        <v>710</v>
      </c>
      <c r="AT723" s="7" t="s">
        <v>78</v>
      </c>
      <c r="AU723" s="7" t="s">
        <v>78</v>
      </c>
      <c r="AV723" s="8">
        <v>45054</v>
      </c>
      <c r="AW723" s="7" t="s">
        <v>85</v>
      </c>
      <c r="AX723" s="7" t="s">
        <v>86</v>
      </c>
      <c r="AY723" s="7" t="s">
        <v>87</v>
      </c>
      <c r="AZ723" s="7" t="b">
        <v>0</v>
      </c>
      <c r="BA723" s="7">
        <v>0</v>
      </c>
      <c r="BB723" s="7">
        <v>0</v>
      </c>
      <c r="BC723" s="33"/>
      <c r="BD723" s="7">
        <v>0</v>
      </c>
      <c r="BE723" s="33"/>
      <c r="BF723" s="55">
        <v>0</v>
      </c>
      <c r="BG723" s="33">
        <v>0</v>
      </c>
      <c r="BH723" s="33">
        <v>361.6</v>
      </c>
      <c r="BI723" s="33">
        <v>361.6</v>
      </c>
      <c r="BJ723" s="33">
        <v>485.61</v>
      </c>
      <c r="BK723" s="30">
        <f t="shared" si="29"/>
        <v>0</v>
      </c>
      <c r="BL723" s="62">
        <f t="shared" si="30"/>
        <v>0</v>
      </c>
      <c r="BM723" s="33">
        <v>115.71</v>
      </c>
      <c r="BN723" s="9">
        <v>0</v>
      </c>
      <c r="BO723" s="7" t="s">
        <v>6887</v>
      </c>
      <c r="BP723" s="7" t="s">
        <v>6888</v>
      </c>
      <c r="BQ723" s="7" t="s">
        <v>4101</v>
      </c>
      <c r="BR723" s="7" t="s">
        <v>504</v>
      </c>
      <c r="BS723" s="7" t="s">
        <v>4148</v>
      </c>
      <c r="BT723" s="7" t="s">
        <v>4110</v>
      </c>
      <c r="BU723" s="7" t="s">
        <v>6456</v>
      </c>
      <c r="BV723" s="7" t="s">
        <v>6889</v>
      </c>
      <c r="BW723" s="7" t="s">
        <v>6890</v>
      </c>
      <c r="BX723" s="7" t="s">
        <v>4138</v>
      </c>
      <c r="BY723" s="7">
        <v>0</v>
      </c>
      <c r="BZ723" s="7">
        <v>0</v>
      </c>
      <c r="CA723" s="7">
        <v>0</v>
      </c>
      <c r="CB723" s="7">
        <v>0</v>
      </c>
      <c r="CC723" s="7">
        <v>0</v>
      </c>
      <c r="CD723" s="9">
        <v>0</v>
      </c>
    </row>
    <row r="724" spans="1:82" hidden="1" x14ac:dyDescent="0.25">
      <c r="A724" s="73" t="s">
        <v>98</v>
      </c>
      <c r="B724" s="7" t="s">
        <v>99</v>
      </c>
      <c r="C724" s="7" t="s">
        <v>100</v>
      </c>
      <c r="D724" s="7" t="s">
        <v>101</v>
      </c>
      <c r="E724" s="7" t="s">
        <v>101</v>
      </c>
      <c r="F724" s="7" t="s">
        <v>64</v>
      </c>
      <c r="G724" s="7" t="s">
        <v>101</v>
      </c>
      <c r="H724" s="7" t="s">
        <v>102</v>
      </c>
      <c r="I724" s="7" t="s">
        <v>103</v>
      </c>
      <c r="J724" s="7"/>
      <c r="K724" s="7">
        <v>53.43</v>
      </c>
      <c r="L724" s="7" t="s">
        <v>67</v>
      </c>
      <c r="M724" s="7" t="s">
        <v>68</v>
      </c>
      <c r="N724" s="7" t="s">
        <v>69</v>
      </c>
      <c r="O724" s="8">
        <v>39052</v>
      </c>
      <c r="P724" s="8">
        <v>45261</v>
      </c>
      <c r="Q724" s="11" t="s">
        <v>70</v>
      </c>
      <c r="R724" s="8">
        <v>45261</v>
      </c>
      <c r="S724" s="7" t="s">
        <v>71</v>
      </c>
      <c r="T724" s="7" t="s">
        <v>104</v>
      </c>
      <c r="U724" s="7" t="s">
        <v>73</v>
      </c>
      <c r="V724" s="7" t="s">
        <v>73</v>
      </c>
      <c r="W724" s="7" t="s">
        <v>105</v>
      </c>
      <c r="X724" s="7" t="s">
        <v>106</v>
      </c>
      <c r="Y724" s="7" t="s">
        <v>107</v>
      </c>
      <c r="Z724" s="7" t="s">
        <v>108</v>
      </c>
      <c r="AA724" s="7" t="s">
        <v>78</v>
      </c>
      <c r="AB724" s="8"/>
      <c r="AC724" s="8"/>
      <c r="AD724" s="7"/>
      <c r="AE724" s="7" t="s">
        <v>78</v>
      </c>
      <c r="AF724" s="7" t="s">
        <v>78</v>
      </c>
      <c r="AG724" s="8"/>
      <c r="AH724" s="7" t="s">
        <v>78</v>
      </c>
      <c r="AI724" s="7" t="s">
        <v>78</v>
      </c>
      <c r="AJ724" s="7" t="b">
        <v>1</v>
      </c>
      <c r="AK724" s="7" t="s">
        <v>109</v>
      </c>
      <c r="AL724" s="7" t="b">
        <v>0</v>
      </c>
      <c r="AM724" s="7" t="b">
        <v>0</v>
      </c>
      <c r="AN724" s="7" t="b">
        <v>0</v>
      </c>
      <c r="AO724" s="7" t="b">
        <v>0</v>
      </c>
      <c r="AP724" s="7" t="b">
        <v>0</v>
      </c>
      <c r="AQ724" s="7" t="s">
        <v>84</v>
      </c>
      <c r="AR724" s="7" t="b">
        <v>0</v>
      </c>
      <c r="AS724" s="7" t="s">
        <v>78</v>
      </c>
      <c r="AT724" s="7" t="s">
        <v>78</v>
      </c>
      <c r="AU724" s="7" t="s">
        <v>78</v>
      </c>
      <c r="AV724" s="8">
        <v>39043</v>
      </c>
      <c r="AW724" s="7" t="s">
        <v>85</v>
      </c>
      <c r="AX724" s="7" t="s">
        <v>86</v>
      </c>
      <c r="AY724" s="7" t="s">
        <v>87</v>
      </c>
      <c r="AZ724" s="7" t="b">
        <v>0</v>
      </c>
      <c r="BA724" s="7">
        <v>1</v>
      </c>
      <c r="BB724" s="7">
        <v>1</v>
      </c>
      <c r="BC724" s="33">
        <v>90</v>
      </c>
      <c r="BD724" s="7">
        <v>0</v>
      </c>
      <c r="BE724" s="33"/>
      <c r="BF724" s="55">
        <v>0</v>
      </c>
      <c r="BG724" s="33">
        <v>0</v>
      </c>
      <c r="BH724" s="33">
        <v>53.43</v>
      </c>
      <c r="BI724" s="33">
        <v>53.43</v>
      </c>
      <c r="BJ724" s="33">
        <v>57.78</v>
      </c>
      <c r="BK724" s="30">
        <f t="shared" si="29"/>
        <v>0</v>
      </c>
      <c r="BL724" s="62">
        <f t="shared" si="30"/>
        <v>0</v>
      </c>
      <c r="BM724" s="33">
        <v>13.36</v>
      </c>
      <c r="BN724" s="9">
        <v>0</v>
      </c>
      <c r="BO724" s="11" t="s">
        <v>4272</v>
      </c>
      <c r="BP724" s="11" t="s">
        <v>4273</v>
      </c>
      <c r="BQ724" s="11" t="s">
        <v>4274</v>
      </c>
      <c r="BR724" s="11" t="s">
        <v>4275</v>
      </c>
      <c r="BS724" s="11" t="s">
        <v>4276</v>
      </c>
      <c r="BT724" s="11" t="s">
        <v>4110</v>
      </c>
      <c r="BU724" s="11" t="s">
        <v>4277</v>
      </c>
      <c r="BV724" s="11" t="s">
        <v>4278</v>
      </c>
      <c r="BW724" s="11" t="s">
        <v>4279</v>
      </c>
      <c r="BX724" s="11" t="s">
        <v>4248</v>
      </c>
      <c r="BY724" s="11">
        <v>0</v>
      </c>
      <c r="BZ724" s="11">
        <v>0</v>
      </c>
      <c r="CA724" s="11">
        <v>0</v>
      </c>
      <c r="CB724" s="11">
        <v>0</v>
      </c>
      <c r="CC724" s="11">
        <v>0</v>
      </c>
      <c r="CD724" s="13">
        <v>0</v>
      </c>
    </row>
    <row r="725" spans="1:82" hidden="1" x14ac:dyDescent="0.25">
      <c r="A725" s="73" t="s">
        <v>164</v>
      </c>
      <c r="B725" s="7" t="s">
        <v>165</v>
      </c>
      <c r="C725" s="7" t="s">
        <v>166</v>
      </c>
      <c r="D725" s="7" t="s">
        <v>167</v>
      </c>
      <c r="E725" s="7" t="s">
        <v>167</v>
      </c>
      <c r="F725" s="7" t="s">
        <v>168</v>
      </c>
      <c r="G725" s="7" t="s">
        <v>167</v>
      </c>
      <c r="H725" s="7" t="s">
        <v>102</v>
      </c>
      <c r="I725" s="7" t="s">
        <v>169</v>
      </c>
      <c r="J725" s="7"/>
      <c r="K725" s="7">
        <v>644.94000000000005</v>
      </c>
      <c r="L725" s="7" t="s">
        <v>67</v>
      </c>
      <c r="M725" s="7" t="s">
        <v>68</v>
      </c>
      <c r="N725" s="7" t="s">
        <v>160</v>
      </c>
      <c r="O725" s="8">
        <v>39118</v>
      </c>
      <c r="P725" s="8">
        <v>45399</v>
      </c>
      <c r="Q725" s="11" t="s">
        <v>70</v>
      </c>
      <c r="R725" s="8">
        <v>45399</v>
      </c>
      <c r="S725" s="7" t="s">
        <v>71</v>
      </c>
      <c r="T725" s="7" t="s">
        <v>104</v>
      </c>
      <c r="U725" s="7" t="s">
        <v>73</v>
      </c>
      <c r="V725" s="7" t="s">
        <v>73</v>
      </c>
      <c r="W725" s="7" t="s">
        <v>170</v>
      </c>
      <c r="X725" s="7" t="s">
        <v>171</v>
      </c>
      <c r="Y725" s="7" t="s">
        <v>172</v>
      </c>
      <c r="Z725" s="7" t="s">
        <v>173</v>
      </c>
      <c r="AA725" s="7" t="s">
        <v>78</v>
      </c>
      <c r="AB725" s="8"/>
      <c r="AC725" s="8"/>
      <c r="AD725" s="7"/>
      <c r="AE725" s="7" t="s">
        <v>78</v>
      </c>
      <c r="AF725" s="7" t="s">
        <v>78</v>
      </c>
      <c r="AG725" s="8"/>
      <c r="AH725" s="7" t="s">
        <v>78</v>
      </c>
      <c r="AI725" s="7" t="s">
        <v>78</v>
      </c>
      <c r="AJ725" s="7" t="b">
        <v>1</v>
      </c>
      <c r="AK725" s="7" t="s">
        <v>174</v>
      </c>
      <c r="AL725" s="7" t="b">
        <v>0</v>
      </c>
      <c r="AM725" s="7" t="b">
        <v>0</v>
      </c>
      <c r="AN725" s="7" t="b">
        <v>1</v>
      </c>
      <c r="AO725" s="7" t="b">
        <v>0</v>
      </c>
      <c r="AP725" s="7" t="b">
        <v>0</v>
      </c>
      <c r="AQ725" s="7" t="s">
        <v>84</v>
      </c>
      <c r="AR725" s="7" t="b">
        <v>0</v>
      </c>
      <c r="AS725" s="7" t="s">
        <v>78</v>
      </c>
      <c r="AT725" s="7" t="s">
        <v>78</v>
      </c>
      <c r="AU725" s="7" t="s">
        <v>78</v>
      </c>
      <c r="AV725" s="8">
        <v>39118</v>
      </c>
      <c r="AW725" s="7" t="s">
        <v>85</v>
      </c>
      <c r="AX725" s="7" t="s">
        <v>86</v>
      </c>
      <c r="AY725" s="7" t="s">
        <v>87</v>
      </c>
      <c r="AZ725" s="7" t="b">
        <v>0</v>
      </c>
      <c r="BA725" s="7">
        <v>0</v>
      </c>
      <c r="BB725" s="7">
        <v>0</v>
      </c>
      <c r="BC725" s="33"/>
      <c r="BD725" s="7">
        <v>0</v>
      </c>
      <c r="BE725" s="33"/>
      <c r="BF725" s="55">
        <v>0</v>
      </c>
      <c r="BG725" s="33">
        <v>0</v>
      </c>
      <c r="BH725" s="33">
        <v>644.94000000000005</v>
      </c>
      <c r="BI725" s="33">
        <v>644.94000000000005</v>
      </c>
      <c r="BJ725" s="33">
        <v>697.51</v>
      </c>
      <c r="BK725" s="30">
        <f t="shared" si="29"/>
        <v>0</v>
      </c>
      <c r="BL725" s="62">
        <f t="shared" si="30"/>
        <v>0</v>
      </c>
      <c r="BM725" s="33">
        <v>193.48</v>
      </c>
      <c r="BN725" s="9">
        <v>0</v>
      </c>
      <c r="BO725" s="7" t="s">
        <v>4280</v>
      </c>
      <c r="BP725" s="7" t="s">
        <v>4281</v>
      </c>
      <c r="BQ725" s="7" t="s">
        <v>4101</v>
      </c>
      <c r="BR725" s="7" t="s">
        <v>4282</v>
      </c>
      <c r="BS725" s="7" t="s">
        <v>4283</v>
      </c>
      <c r="BT725" s="7" t="s">
        <v>4110</v>
      </c>
      <c r="BU725" s="7" t="s">
        <v>4284</v>
      </c>
      <c r="BV725" s="7" t="s">
        <v>4285</v>
      </c>
      <c r="BW725" s="7" t="s">
        <v>4286</v>
      </c>
      <c r="BX725" s="7" t="s">
        <v>4130</v>
      </c>
      <c r="BY725" s="7">
        <v>0</v>
      </c>
      <c r="BZ725" s="7">
        <v>0</v>
      </c>
      <c r="CA725" s="7">
        <v>0</v>
      </c>
      <c r="CB725" s="7">
        <v>0</v>
      </c>
      <c r="CC725" s="7">
        <v>0</v>
      </c>
      <c r="CD725" s="9">
        <v>0</v>
      </c>
    </row>
    <row r="726" spans="1:82" hidden="1" x14ac:dyDescent="0.25">
      <c r="A726" s="72" t="s">
        <v>3038</v>
      </c>
      <c r="B726" s="11" t="s">
        <v>2147</v>
      </c>
      <c r="C726" s="11" t="s">
        <v>2148</v>
      </c>
      <c r="D726" s="11" t="s">
        <v>167</v>
      </c>
      <c r="E726" s="11" t="s">
        <v>167</v>
      </c>
      <c r="F726" s="11" t="s">
        <v>168</v>
      </c>
      <c r="G726" s="11" t="s">
        <v>167</v>
      </c>
      <c r="H726" s="11" t="s">
        <v>2995</v>
      </c>
      <c r="I726" s="11" t="s">
        <v>2150</v>
      </c>
      <c r="J726" s="11"/>
      <c r="K726" s="11">
        <v>612.34</v>
      </c>
      <c r="L726" s="11" t="s">
        <v>67</v>
      </c>
      <c r="M726" s="11" t="s">
        <v>68</v>
      </c>
      <c r="N726" s="11" t="s">
        <v>160</v>
      </c>
      <c r="O726" s="12">
        <v>44302.594710648147</v>
      </c>
      <c r="P726" s="12">
        <v>45398.594710648147</v>
      </c>
      <c r="Q726" s="11" t="s">
        <v>70</v>
      </c>
      <c r="R726" s="12">
        <v>45398</v>
      </c>
      <c r="S726" s="11" t="s">
        <v>71</v>
      </c>
      <c r="T726" s="11" t="s">
        <v>104</v>
      </c>
      <c r="U726" s="11" t="s">
        <v>73</v>
      </c>
      <c r="V726" s="11" t="s">
        <v>73</v>
      </c>
      <c r="W726" s="11" t="s">
        <v>74</v>
      </c>
      <c r="X726" s="11" t="s">
        <v>171</v>
      </c>
      <c r="Y726" s="11" t="s">
        <v>2972</v>
      </c>
      <c r="Z726" s="11" t="s">
        <v>3039</v>
      </c>
      <c r="AA726" s="11" t="s">
        <v>78</v>
      </c>
      <c r="AB726" s="12"/>
      <c r="AC726" s="12"/>
      <c r="AD726" s="11"/>
      <c r="AE726" s="11" t="s">
        <v>78</v>
      </c>
      <c r="AF726" s="11" t="s">
        <v>78</v>
      </c>
      <c r="AG726" s="12"/>
      <c r="AH726" s="11" t="s">
        <v>78</v>
      </c>
      <c r="AI726" s="11" t="s">
        <v>78</v>
      </c>
      <c r="AJ726" s="11" t="b">
        <v>0</v>
      </c>
      <c r="AK726" s="11" t="s">
        <v>3040</v>
      </c>
      <c r="AL726" s="11" t="b">
        <v>1</v>
      </c>
      <c r="AM726" s="11" t="b">
        <v>0</v>
      </c>
      <c r="AN726" s="11" t="b">
        <v>0</v>
      </c>
      <c r="AO726" s="11" t="b">
        <v>0</v>
      </c>
      <c r="AP726" s="11" t="b">
        <v>0</v>
      </c>
      <c r="AQ726" s="11" t="s">
        <v>84</v>
      </c>
      <c r="AR726" s="11" t="b">
        <v>0</v>
      </c>
      <c r="AS726" s="11" t="s">
        <v>3000</v>
      </c>
      <c r="AT726" s="11" t="s">
        <v>78</v>
      </c>
      <c r="AU726" s="11" t="s">
        <v>78</v>
      </c>
      <c r="AV726" s="12">
        <v>44308</v>
      </c>
      <c r="AW726" s="11" t="s">
        <v>85</v>
      </c>
      <c r="AX726" s="11" t="s">
        <v>86</v>
      </c>
      <c r="AY726" s="11" t="s">
        <v>87</v>
      </c>
      <c r="AZ726" s="11" t="b">
        <v>0</v>
      </c>
      <c r="BA726" s="11">
        <v>0</v>
      </c>
      <c r="BB726" s="11">
        <v>0</v>
      </c>
      <c r="BC726" s="28"/>
      <c r="BD726" s="11">
        <v>0</v>
      </c>
      <c r="BE726" s="28"/>
      <c r="BF726" s="54">
        <v>0</v>
      </c>
      <c r="BG726" s="28">
        <v>0</v>
      </c>
      <c r="BH726" s="28">
        <v>612.34</v>
      </c>
      <c r="BI726" s="28">
        <v>612.34</v>
      </c>
      <c r="BJ726" s="28">
        <v>662.25</v>
      </c>
      <c r="BK726" s="30">
        <f t="shared" si="29"/>
        <v>0</v>
      </c>
      <c r="BL726" s="62">
        <f t="shared" si="30"/>
        <v>0</v>
      </c>
      <c r="BM726" s="28">
        <v>91.85</v>
      </c>
      <c r="BN726" s="13">
        <v>0</v>
      </c>
      <c r="BO726" s="11" t="s">
        <v>4280</v>
      </c>
      <c r="BP726" s="11" t="s">
        <v>4281</v>
      </c>
      <c r="BQ726" s="11" t="s">
        <v>4101</v>
      </c>
      <c r="BR726" s="11" t="s">
        <v>4282</v>
      </c>
      <c r="BS726" s="11" t="s">
        <v>4283</v>
      </c>
      <c r="BT726" s="11" t="s">
        <v>4110</v>
      </c>
      <c r="BU726" s="11" t="s">
        <v>4284</v>
      </c>
      <c r="BV726" s="11" t="s">
        <v>4285</v>
      </c>
      <c r="BW726" s="11" t="s">
        <v>4286</v>
      </c>
      <c r="BX726" s="11" t="s">
        <v>4130</v>
      </c>
      <c r="BY726" s="11">
        <v>0</v>
      </c>
      <c r="BZ726" s="11">
        <v>0</v>
      </c>
      <c r="CA726" s="11">
        <v>0</v>
      </c>
      <c r="CB726" s="11">
        <v>0</v>
      </c>
      <c r="CC726" s="11">
        <v>0</v>
      </c>
      <c r="CD726" s="13">
        <v>0</v>
      </c>
    </row>
    <row r="727" spans="1:82" hidden="1" x14ac:dyDescent="0.25">
      <c r="A727" s="72" t="s">
        <v>175</v>
      </c>
      <c r="B727" s="11" t="s">
        <v>165</v>
      </c>
      <c r="C727" s="11" t="s">
        <v>166</v>
      </c>
      <c r="D727" s="11" t="s">
        <v>176</v>
      </c>
      <c r="E727" s="11" t="s">
        <v>176</v>
      </c>
      <c r="F727" s="11" t="s">
        <v>64</v>
      </c>
      <c r="G727" s="11" t="s">
        <v>176</v>
      </c>
      <c r="H727" s="11" t="s">
        <v>102</v>
      </c>
      <c r="I727" s="11" t="s">
        <v>169</v>
      </c>
      <c r="J727" s="11"/>
      <c r="K727" s="11">
        <v>633.38</v>
      </c>
      <c r="L727" s="11" t="s">
        <v>67</v>
      </c>
      <c r="M727" s="11" t="s">
        <v>68</v>
      </c>
      <c r="N727" s="11" t="s">
        <v>160</v>
      </c>
      <c r="O727" s="12">
        <v>39906</v>
      </c>
      <c r="P727" s="12">
        <v>45385</v>
      </c>
      <c r="Q727" s="11" t="s">
        <v>70</v>
      </c>
      <c r="R727" s="12">
        <v>45385</v>
      </c>
      <c r="S727" s="11" t="s">
        <v>71</v>
      </c>
      <c r="T727" s="11" t="s">
        <v>104</v>
      </c>
      <c r="U727" s="11" t="s">
        <v>73</v>
      </c>
      <c r="V727" s="11" t="s">
        <v>73</v>
      </c>
      <c r="W727" s="11" t="s">
        <v>170</v>
      </c>
      <c r="X727" s="11" t="s">
        <v>171</v>
      </c>
      <c r="Y727" s="11" t="s">
        <v>172</v>
      </c>
      <c r="Z727" s="11" t="s">
        <v>177</v>
      </c>
      <c r="AA727" s="11" t="s">
        <v>78</v>
      </c>
      <c r="AB727" s="12"/>
      <c r="AC727" s="12"/>
      <c r="AD727" s="11"/>
      <c r="AE727" s="11" t="s">
        <v>78</v>
      </c>
      <c r="AF727" s="11" t="s">
        <v>78</v>
      </c>
      <c r="AG727" s="12"/>
      <c r="AH727" s="11" t="s">
        <v>78</v>
      </c>
      <c r="AI727" s="11" t="s">
        <v>78</v>
      </c>
      <c r="AJ727" s="11" t="b">
        <v>1</v>
      </c>
      <c r="AK727" s="11" t="s">
        <v>178</v>
      </c>
      <c r="AL727" s="11" t="b">
        <v>0</v>
      </c>
      <c r="AM727" s="11" t="b">
        <v>0</v>
      </c>
      <c r="AN727" s="11" t="b">
        <v>1</v>
      </c>
      <c r="AO727" s="11" t="b">
        <v>0</v>
      </c>
      <c r="AP727" s="11" t="b">
        <v>0</v>
      </c>
      <c r="AQ727" s="11" t="s">
        <v>84</v>
      </c>
      <c r="AR727" s="11" t="b">
        <v>0</v>
      </c>
      <c r="AS727" s="11" t="s">
        <v>78</v>
      </c>
      <c r="AT727" s="11" t="s">
        <v>78</v>
      </c>
      <c r="AU727" s="11" t="s">
        <v>78</v>
      </c>
      <c r="AV727" s="12">
        <v>39906</v>
      </c>
      <c r="AW727" s="11" t="s">
        <v>85</v>
      </c>
      <c r="AX727" s="11" t="s">
        <v>86</v>
      </c>
      <c r="AY727" s="11" t="s">
        <v>87</v>
      </c>
      <c r="AZ727" s="11" t="b">
        <v>0</v>
      </c>
      <c r="BA727" s="11">
        <v>1</v>
      </c>
      <c r="BB727" s="11">
        <v>1</v>
      </c>
      <c r="BC727" s="28">
        <v>300</v>
      </c>
      <c r="BD727" s="11">
        <v>0</v>
      </c>
      <c r="BE727" s="28"/>
      <c r="BF727" s="54">
        <v>0</v>
      </c>
      <c r="BG727" s="28">
        <v>0</v>
      </c>
      <c r="BH727" s="28">
        <v>633.38</v>
      </c>
      <c r="BI727" s="28">
        <v>633.38</v>
      </c>
      <c r="BJ727" s="28">
        <v>685</v>
      </c>
      <c r="BK727" s="30">
        <f t="shared" si="29"/>
        <v>0</v>
      </c>
      <c r="BL727" s="62">
        <f t="shared" si="30"/>
        <v>0</v>
      </c>
      <c r="BM727" s="28">
        <v>190.02</v>
      </c>
      <c r="BN727" s="13">
        <v>0</v>
      </c>
      <c r="BO727" s="7" t="s">
        <v>4314</v>
      </c>
      <c r="BP727" s="7" t="s">
        <v>4315</v>
      </c>
      <c r="BQ727" s="7" t="s">
        <v>4316</v>
      </c>
      <c r="BR727" s="7" t="s">
        <v>4317</v>
      </c>
      <c r="BS727" s="7" t="s">
        <v>4318</v>
      </c>
      <c r="BT727" s="7" t="s">
        <v>4319</v>
      </c>
      <c r="BU727" s="7" t="s">
        <v>78</v>
      </c>
      <c r="BV727" s="7" t="s">
        <v>4320</v>
      </c>
      <c r="BW727" s="7" t="s">
        <v>4321</v>
      </c>
      <c r="BX727" s="7" t="s">
        <v>4302</v>
      </c>
      <c r="BY727" s="7">
        <v>0</v>
      </c>
      <c r="BZ727" s="7">
        <v>0</v>
      </c>
      <c r="CA727" s="7">
        <v>0</v>
      </c>
      <c r="CB727" s="7">
        <v>0</v>
      </c>
      <c r="CC727" s="7">
        <v>0</v>
      </c>
      <c r="CD727" s="9">
        <v>0</v>
      </c>
    </row>
    <row r="728" spans="1:82" hidden="1" x14ac:dyDescent="0.25">
      <c r="A728" s="72" t="s">
        <v>2282</v>
      </c>
      <c r="B728" s="11" t="s">
        <v>2271</v>
      </c>
      <c r="C728" s="11" t="s">
        <v>2272</v>
      </c>
      <c r="D728" s="11" t="s">
        <v>2283</v>
      </c>
      <c r="E728" s="11" t="s">
        <v>2283</v>
      </c>
      <c r="F728" s="11" t="s">
        <v>64</v>
      </c>
      <c r="G728" s="11" t="s">
        <v>2283</v>
      </c>
      <c r="H728" s="11" t="s">
        <v>281</v>
      </c>
      <c r="I728" s="11" t="s">
        <v>2274</v>
      </c>
      <c r="J728" s="11" t="s">
        <v>2275</v>
      </c>
      <c r="K728" s="11">
        <v>660.26</v>
      </c>
      <c r="L728" s="11" t="s">
        <v>67</v>
      </c>
      <c r="M728" s="11" t="s">
        <v>68</v>
      </c>
      <c r="N728" s="11" t="s">
        <v>69</v>
      </c>
      <c r="O728" s="12">
        <v>41974.485798611109</v>
      </c>
      <c r="P728" s="12">
        <v>45277.575729166667</v>
      </c>
      <c r="Q728" s="11" t="s">
        <v>70</v>
      </c>
      <c r="R728" s="12">
        <v>45261</v>
      </c>
      <c r="S728" s="11" t="s">
        <v>71</v>
      </c>
      <c r="T728" s="11" t="s">
        <v>104</v>
      </c>
      <c r="U728" s="11" t="s">
        <v>73</v>
      </c>
      <c r="V728" s="11" t="s">
        <v>73</v>
      </c>
      <c r="W728" s="11" t="s">
        <v>314</v>
      </c>
      <c r="X728" s="11" t="s">
        <v>106</v>
      </c>
      <c r="Y728" s="11" t="s">
        <v>2276</v>
      </c>
      <c r="Z728" s="11" t="s">
        <v>2284</v>
      </c>
      <c r="AA728" s="11" t="s">
        <v>78</v>
      </c>
      <c r="AB728" s="12"/>
      <c r="AC728" s="12"/>
      <c r="AD728" s="11"/>
      <c r="AE728" s="11" t="s">
        <v>78</v>
      </c>
      <c r="AF728" s="11" t="s">
        <v>78</v>
      </c>
      <c r="AG728" s="12"/>
      <c r="AH728" s="11" t="s">
        <v>2285</v>
      </c>
      <c r="AI728" s="11" t="s">
        <v>78</v>
      </c>
      <c r="AJ728" s="11" t="b">
        <v>0</v>
      </c>
      <c r="AK728" s="11" t="s">
        <v>2286</v>
      </c>
      <c r="AL728" s="11" t="b">
        <v>0</v>
      </c>
      <c r="AM728" s="11" t="b">
        <v>0</v>
      </c>
      <c r="AN728" s="11" t="b">
        <v>0</v>
      </c>
      <c r="AO728" s="11" t="b">
        <v>0</v>
      </c>
      <c r="AP728" s="11" t="b">
        <v>0</v>
      </c>
      <c r="AQ728" s="11" t="s">
        <v>84</v>
      </c>
      <c r="AR728" s="11" t="b">
        <v>0</v>
      </c>
      <c r="AS728" s="11" t="s">
        <v>317</v>
      </c>
      <c r="AT728" s="11" t="s">
        <v>78</v>
      </c>
      <c r="AU728" s="11" t="s">
        <v>78</v>
      </c>
      <c r="AV728" s="12">
        <v>42004</v>
      </c>
      <c r="AW728" s="11" t="s">
        <v>85</v>
      </c>
      <c r="AX728" s="11" t="s">
        <v>86</v>
      </c>
      <c r="AY728" s="11" t="s">
        <v>87</v>
      </c>
      <c r="AZ728" s="11" t="b">
        <v>0</v>
      </c>
      <c r="BA728" s="11">
        <v>0</v>
      </c>
      <c r="BB728" s="11">
        <v>0</v>
      </c>
      <c r="BC728" s="28"/>
      <c r="BD728" s="11">
        <v>0</v>
      </c>
      <c r="BE728" s="28"/>
      <c r="BF728" s="54">
        <v>0</v>
      </c>
      <c r="BG728" s="28">
        <v>0</v>
      </c>
      <c r="BH728" s="28">
        <v>660.26</v>
      </c>
      <c r="BI728" s="28">
        <v>660.26</v>
      </c>
      <c r="BJ728" s="28">
        <v>714.07</v>
      </c>
      <c r="BK728" s="30">
        <f t="shared" si="29"/>
        <v>0</v>
      </c>
      <c r="BL728" s="62">
        <f t="shared" si="30"/>
        <v>0</v>
      </c>
      <c r="BM728" s="28">
        <v>148.56</v>
      </c>
      <c r="BN728" s="13">
        <v>0</v>
      </c>
      <c r="BO728" s="11" t="s">
        <v>5053</v>
      </c>
      <c r="BP728" s="11" t="s">
        <v>5054</v>
      </c>
      <c r="BQ728" s="11" t="s">
        <v>4393</v>
      </c>
      <c r="BR728" s="11" t="s">
        <v>5055</v>
      </c>
      <c r="BS728" s="11" t="s">
        <v>5056</v>
      </c>
      <c r="BT728" s="11" t="s">
        <v>5057</v>
      </c>
      <c r="BU728" s="11" t="s">
        <v>5058</v>
      </c>
      <c r="BV728" s="11" t="s">
        <v>5059</v>
      </c>
      <c r="BW728" s="11" t="s">
        <v>5060</v>
      </c>
      <c r="BX728" s="11" t="s">
        <v>5061</v>
      </c>
      <c r="BY728" s="11">
        <v>0</v>
      </c>
      <c r="BZ728" s="11">
        <v>0</v>
      </c>
      <c r="CA728" s="11">
        <v>0</v>
      </c>
      <c r="CB728" s="11">
        <v>0</v>
      </c>
      <c r="CC728" s="11">
        <v>0</v>
      </c>
      <c r="CD728" s="13">
        <v>0</v>
      </c>
    </row>
    <row r="729" spans="1:82" hidden="1" x14ac:dyDescent="0.25">
      <c r="A729" s="72" t="s">
        <v>1946</v>
      </c>
      <c r="B729" s="11" t="s">
        <v>1395</v>
      </c>
      <c r="C729" s="11" t="s">
        <v>1396</v>
      </c>
      <c r="D729" s="11" t="s">
        <v>1891</v>
      </c>
      <c r="E729" s="11" t="s">
        <v>1891</v>
      </c>
      <c r="F729" s="11" t="s">
        <v>64</v>
      </c>
      <c r="G729" s="11" t="s">
        <v>1891</v>
      </c>
      <c r="H729" s="11" t="s">
        <v>281</v>
      </c>
      <c r="I729" s="11" t="s">
        <v>1397</v>
      </c>
      <c r="J729" s="11" t="s">
        <v>1406</v>
      </c>
      <c r="K729" s="11">
        <v>301.7</v>
      </c>
      <c r="L729" s="11" t="s">
        <v>67</v>
      </c>
      <c r="M729" s="11" t="s">
        <v>68</v>
      </c>
      <c r="N729" s="11" t="s">
        <v>69</v>
      </c>
      <c r="O729" s="12">
        <v>44807</v>
      </c>
      <c r="P729" s="12">
        <v>45538.382453703707</v>
      </c>
      <c r="Q729" s="11" t="s">
        <v>70</v>
      </c>
      <c r="R729" s="12">
        <v>45538</v>
      </c>
      <c r="S729" s="11" t="s">
        <v>71</v>
      </c>
      <c r="T729" s="11" t="s">
        <v>104</v>
      </c>
      <c r="U729" s="11" t="s">
        <v>73</v>
      </c>
      <c r="V729" s="11" t="s">
        <v>73</v>
      </c>
      <c r="W729" s="11" t="s">
        <v>287</v>
      </c>
      <c r="X729" s="11" t="s">
        <v>106</v>
      </c>
      <c r="Y729" s="11" t="s">
        <v>1947</v>
      </c>
      <c r="Z729" s="11" t="s">
        <v>1948</v>
      </c>
      <c r="AA729" s="11" t="s">
        <v>78</v>
      </c>
      <c r="AB729" s="12"/>
      <c r="AC729" s="12"/>
      <c r="AD729" s="11"/>
      <c r="AE729" s="11" t="s">
        <v>78</v>
      </c>
      <c r="AF729" s="11" t="s">
        <v>78</v>
      </c>
      <c r="AG729" s="12"/>
      <c r="AH729" s="11" t="s">
        <v>1949</v>
      </c>
      <c r="AI729" s="11" t="s">
        <v>78</v>
      </c>
      <c r="AJ729" s="11" t="b">
        <v>0</v>
      </c>
      <c r="AK729" s="11" t="s">
        <v>1950</v>
      </c>
      <c r="AL729" s="11" t="b">
        <v>0</v>
      </c>
      <c r="AM729" s="11" t="b">
        <v>0</v>
      </c>
      <c r="AN729" s="11" t="b">
        <v>0</v>
      </c>
      <c r="AO729" s="11" t="b">
        <v>0</v>
      </c>
      <c r="AP729" s="11" t="b">
        <v>0</v>
      </c>
      <c r="AQ729" s="11" t="s">
        <v>84</v>
      </c>
      <c r="AR729" s="11" t="b">
        <v>0</v>
      </c>
      <c r="AS729" s="11" t="s">
        <v>710</v>
      </c>
      <c r="AT729" s="11" t="s">
        <v>78</v>
      </c>
      <c r="AU729" s="11" t="s">
        <v>78</v>
      </c>
      <c r="AV729" s="12">
        <v>44761</v>
      </c>
      <c r="AW729" s="11" t="s">
        <v>85</v>
      </c>
      <c r="AX729" s="11" t="s">
        <v>86</v>
      </c>
      <c r="AY729" s="11" t="s">
        <v>87</v>
      </c>
      <c r="AZ729" s="11" t="b">
        <v>0</v>
      </c>
      <c r="BA729" s="11">
        <v>2</v>
      </c>
      <c r="BB729" s="11">
        <v>2</v>
      </c>
      <c r="BC729" s="28">
        <v>254.6</v>
      </c>
      <c r="BD729" s="11">
        <v>2</v>
      </c>
      <c r="BE729" s="28">
        <v>254.6</v>
      </c>
      <c r="BF729" s="54">
        <v>2</v>
      </c>
      <c r="BG729" s="28">
        <v>254.6</v>
      </c>
      <c r="BH729" s="28">
        <v>301.7</v>
      </c>
      <c r="BI729" s="28">
        <v>301.7</v>
      </c>
      <c r="BJ729" s="28">
        <v>345.76</v>
      </c>
      <c r="BK729" s="30">
        <f t="shared" si="29"/>
        <v>0</v>
      </c>
      <c r="BL729" s="62">
        <f t="shared" si="30"/>
        <v>0</v>
      </c>
      <c r="BM729" s="28">
        <v>82.93</v>
      </c>
      <c r="BN729" s="13">
        <v>0</v>
      </c>
      <c r="BO729" s="7" t="s">
        <v>6079</v>
      </c>
      <c r="BP729" s="7" t="s">
        <v>6080</v>
      </c>
      <c r="BQ729" s="7" t="s">
        <v>4101</v>
      </c>
      <c r="BR729" s="7" t="s">
        <v>504</v>
      </c>
      <c r="BS729" s="7" t="s">
        <v>4133</v>
      </c>
      <c r="BT729" s="7" t="s">
        <v>4110</v>
      </c>
      <c r="BU729" s="7" t="s">
        <v>6081</v>
      </c>
      <c r="BV729" s="7" t="s">
        <v>6082</v>
      </c>
      <c r="BW729" s="7" t="s">
        <v>6083</v>
      </c>
      <c r="BX729" s="7" t="s">
        <v>4123</v>
      </c>
      <c r="BY729" s="7">
        <v>0</v>
      </c>
      <c r="BZ729" s="7">
        <v>0</v>
      </c>
      <c r="CA729" s="7">
        <v>0</v>
      </c>
      <c r="CB729" s="7">
        <v>0</v>
      </c>
      <c r="CC729" s="7">
        <v>1</v>
      </c>
      <c r="CD729" s="9">
        <v>0</v>
      </c>
    </row>
    <row r="730" spans="1:82" hidden="1" x14ac:dyDescent="0.25">
      <c r="A730" s="72" t="s">
        <v>2442</v>
      </c>
      <c r="B730" s="11" t="s">
        <v>61</v>
      </c>
      <c r="C730" s="11" t="s">
        <v>62</v>
      </c>
      <c r="D730" s="11" t="s">
        <v>1891</v>
      </c>
      <c r="E730" s="11" t="s">
        <v>1891</v>
      </c>
      <c r="F730" s="11" t="s">
        <v>64</v>
      </c>
      <c r="G730" s="11" t="s">
        <v>1891</v>
      </c>
      <c r="H730" s="11" t="s">
        <v>2330</v>
      </c>
      <c r="I730" s="11" t="s">
        <v>66</v>
      </c>
      <c r="J730" s="11" t="s">
        <v>2342</v>
      </c>
      <c r="K730" s="11">
        <v>353.26</v>
      </c>
      <c r="L730" s="11" t="s">
        <v>67</v>
      </c>
      <c r="M730" s="11" t="s">
        <v>68</v>
      </c>
      <c r="N730" s="11" t="s">
        <v>69</v>
      </c>
      <c r="O730" s="12">
        <v>43705</v>
      </c>
      <c r="P730" s="12">
        <v>45532.424490740741</v>
      </c>
      <c r="Q730" s="11" t="s">
        <v>70</v>
      </c>
      <c r="R730" s="12">
        <v>45532</v>
      </c>
      <c r="S730" s="11" t="s">
        <v>71</v>
      </c>
      <c r="T730" s="11" t="s">
        <v>104</v>
      </c>
      <c r="U730" s="11" t="s">
        <v>73</v>
      </c>
      <c r="V730" s="11" t="s">
        <v>73</v>
      </c>
      <c r="W730" s="11" t="s">
        <v>287</v>
      </c>
      <c r="X730" s="11" t="s">
        <v>75</v>
      </c>
      <c r="Y730" s="11" t="s">
        <v>122</v>
      </c>
      <c r="Z730" s="11" t="s">
        <v>2443</v>
      </c>
      <c r="AA730" s="11" t="s">
        <v>78</v>
      </c>
      <c r="AB730" s="12"/>
      <c r="AC730" s="12"/>
      <c r="AD730" s="11"/>
      <c r="AE730" s="11" t="s">
        <v>78</v>
      </c>
      <c r="AF730" s="11" t="s">
        <v>78</v>
      </c>
      <c r="AG730" s="12"/>
      <c r="AH730" s="11" t="s">
        <v>2444</v>
      </c>
      <c r="AI730" s="11" t="s">
        <v>78</v>
      </c>
      <c r="AJ730" s="11" t="b">
        <v>0</v>
      </c>
      <c r="AK730" s="11" t="s">
        <v>2445</v>
      </c>
      <c r="AL730" s="11" t="b">
        <v>0</v>
      </c>
      <c r="AM730" s="11" t="b">
        <v>0</v>
      </c>
      <c r="AN730" s="11" t="b">
        <v>0</v>
      </c>
      <c r="AO730" s="11" t="b">
        <v>0</v>
      </c>
      <c r="AP730" s="11" t="b">
        <v>0</v>
      </c>
      <c r="AQ730" s="11" t="s">
        <v>84</v>
      </c>
      <c r="AR730" s="11" t="b">
        <v>0</v>
      </c>
      <c r="AS730" s="11" t="s">
        <v>1700</v>
      </c>
      <c r="AT730" s="11" t="s">
        <v>78</v>
      </c>
      <c r="AU730" s="11" t="s">
        <v>78</v>
      </c>
      <c r="AV730" s="12">
        <v>43712</v>
      </c>
      <c r="AW730" s="11" t="s">
        <v>85</v>
      </c>
      <c r="AX730" s="11" t="s">
        <v>86</v>
      </c>
      <c r="AY730" s="11" t="s">
        <v>87</v>
      </c>
      <c r="AZ730" s="11" t="b">
        <v>0</v>
      </c>
      <c r="BA730" s="11">
        <v>1</v>
      </c>
      <c r="BB730" s="11">
        <v>1</v>
      </c>
      <c r="BC730" s="28">
        <v>150</v>
      </c>
      <c r="BD730" s="11">
        <v>0</v>
      </c>
      <c r="BE730" s="28"/>
      <c r="BF730" s="54">
        <v>0</v>
      </c>
      <c r="BG730" s="28">
        <v>0</v>
      </c>
      <c r="BH730" s="28">
        <v>353.26</v>
      </c>
      <c r="BI730" s="28">
        <v>353.26</v>
      </c>
      <c r="BJ730" s="28">
        <v>387.71</v>
      </c>
      <c r="BK730" s="30">
        <f t="shared" si="29"/>
        <v>0</v>
      </c>
      <c r="BL730" s="62">
        <f t="shared" si="30"/>
        <v>0</v>
      </c>
      <c r="BM730" s="28">
        <v>42.39</v>
      </c>
      <c r="BN730" s="13">
        <v>0</v>
      </c>
      <c r="BO730" s="11" t="s">
        <v>6079</v>
      </c>
      <c r="BP730" s="11" t="s">
        <v>6080</v>
      </c>
      <c r="BQ730" s="11" t="s">
        <v>4101</v>
      </c>
      <c r="BR730" s="11" t="s">
        <v>504</v>
      </c>
      <c r="BS730" s="11" t="s">
        <v>4133</v>
      </c>
      <c r="BT730" s="11" t="s">
        <v>4110</v>
      </c>
      <c r="BU730" s="11" t="s">
        <v>6081</v>
      </c>
      <c r="BV730" s="11" t="s">
        <v>6082</v>
      </c>
      <c r="BW730" s="11" t="s">
        <v>6083</v>
      </c>
      <c r="BX730" s="11" t="s">
        <v>4123</v>
      </c>
      <c r="BY730" s="11">
        <v>0</v>
      </c>
      <c r="BZ730" s="11">
        <v>0</v>
      </c>
      <c r="CA730" s="11">
        <v>0</v>
      </c>
      <c r="CB730" s="11">
        <v>0</v>
      </c>
      <c r="CC730" s="11">
        <v>0</v>
      </c>
      <c r="CD730" s="13">
        <v>0</v>
      </c>
    </row>
    <row r="731" spans="1:82" hidden="1" x14ac:dyDescent="0.25">
      <c r="A731" s="72" t="s">
        <v>2371</v>
      </c>
      <c r="B731" s="11" t="s">
        <v>61</v>
      </c>
      <c r="C731" s="11" t="s">
        <v>62</v>
      </c>
      <c r="D731" s="11" t="s">
        <v>2372</v>
      </c>
      <c r="E731" s="11" t="s">
        <v>2372</v>
      </c>
      <c r="F731" s="11" t="s">
        <v>64</v>
      </c>
      <c r="G731" s="11" t="s">
        <v>2372</v>
      </c>
      <c r="H731" s="11" t="s">
        <v>2330</v>
      </c>
      <c r="I731" s="11" t="s">
        <v>66</v>
      </c>
      <c r="J731" s="11" t="s">
        <v>2363</v>
      </c>
      <c r="K731" s="11">
        <v>391.1</v>
      </c>
      <c r="L731" s="11" t="s">
        <v>67</v>
      </c>
      <c r="M731" s="11" t="s">
        <v>68</v>
      </c>
      <c r="N731" s="11" t="s">
        <v>69</v>
      </c>
      <c r="O731" s="12">
        <v>41950.381053240744</v>
      </c>
      <c r="P731" s="12">
        <v>45237.381053240744</v>
      </c>
      <c r="Q731" s="11" t="s">
        <v>70</v>
      </c>
      <c r="R731" s="12">
        <v>45237</v>
      </c>
      <c r="S731" s="11" t="s">
        <v>71</v>
      </c>
      <c r="T731" s="11" t="s">
        <v>104</v>
      </c>
      <c r="U731" s="11" t="s">
        <v>73</v>
      </c>
      <c r="V731" s="11" t="s">
        <v>73</v>
      </c>
      <c r="W731" s="11" t="s">
        <v>74</v>
      </c>
      <c r="X731" s="11" t="s">
        <v>75</v>
      </c>
      <c r="Y731" s="11" t="s">
        <v>122</v>
      </c>
      <c r="Z731" s="11" t="s">
        <v>2373</v>
      </c>
      <c r="AA731" s="11" t="s">
        <v>78</v>
      </c>
      <c r="AB731" s="12"/>
      <c r="AC731" s="12"/>
      <c r="AD731" s="11"/>
      <c r="AE731" s="11" t="s">
        <v>78</v>
      </c>
      <c r="AF731" s="11" t="s">
        <v>78</v>
      </c>
      <c r="AG731" s="12"/>
      <c r="AH731" s="11" t="s">
        <v>2374</v>
      </c>
      <c r="AI731" s="11" t="s">
        <v>78</v>
      </c>
      <c r="AJ731" s="11" t="b">
        <v>0</v>
      </c>
      <c r="AK731" s="11" t="s">
        <v>2375</v>
      </c>
      <c r="AL731" s="11" t="b">
        <v>0</v>
      </c>
      <c r="AM731" s="11" t="b">
        <v>0</v>
      </c>
      <c r="AN731" s="11" t="b">
        <v>0</v>
      </c>
      <c r="AO731" s="11" t="b">
        <v>0</v>
      </c>
      <c r="AP731" s="11" t="b">
        <v>0</v>
      </c>
      <c r="AQ731" s="11" t="s">
        <v>84</v>
      </c>
      <c r="AR731" s="11" t="b">
        <v>0</v>
      </c>
      <c r="AS731" s="11" t="s">
        <v>1700</v>
      </c>
      <c r="AT731" s="11" t="s">
        <v>78</v>
      </c>
      <c r="AU731" s="11" t="s">
        <v>78</v>
      </c>
      <c r="AV731" s="12">
        <v>41899</v>
      </c>
      <c r="AW731" s="11" t="s">
        <v>85</v>
      </c>
      <c r="AX731" s="11" t="s">
        <v>86</v>
      </c>
      <c r="AY731" s="11" t="s">
        <v>87</v>
      </c>
      <c r="AZ731" s="11" t="b">
        <v>0</v>
      </c>
      <c r="BA731" s="11">
        <v>4</v>
      </c>
      <c r="BB731" s="11">
        <v>4</v>
      </c>
      <c r="BC731" s="28">
        <v>400</v>
      </c>
      <c r="BD731" s="11">
        <v>0</v>
      </c>
      <c r="BE731" s="28"/>
      <c r="BF731" s="54">
        <v>0</v>
      </c>
      <c r="BG731" s="28">
        <v>0</v>
      </c>
      <c r="BH731" s="28">
        <v>391.1</v>
      </c>
      <c r="BI731" s="28">
        <v>391.1</v>
      </c>
      <c r="BJ731" s="28">
        <v>427.55</v>
      </c>
      <c r="BK731" s="30">
        <f t="shared" si="29"/>
        <v>0</v>
      </c>
      <c r="BL731" s="62">
        <f t="shared" si="30"/>
        <v>0</v>
      </c>
      <c r="BM731" s="28">
        <v>50.84</v>
      </c>
      <c r="BN731" s="13">
        <v>0</v>
      </c>
      <c r="BO731" s="11" t="s">
        <v>4943</v>
      </c>
      <c r="BP731" s="11" t="s">
        <v>4944</v>
      </c>
      <c r="BQ731" s="11" t="s">
        <v>4101</v>
      </c>
      <c r="BR731" s="11" t="s">
        <v>504</v>
      </c>
      <c r="BS731" s="11" t="s">
        <v>4148</v>
      </c>
      <c r="BT731" s="11" t="s">
        <v>4110</v>
      </c>
      <c r="BU731" s="11" t="s">
        <v>4945</v>
      </c>
      <c r="BV731" s="11" t="s">
        <v>4946</v>
      </c>
      <c r="BW731" s="11" t="s">
        <v>4947</v>
      </c>
      <c r="BX731" s="11" t="s">
        <v>4138</v>
      </c>
      <c r="BY731" s="11">
        <v>0</v>
      </c>
      <c r="BZ731" s="11">
        <v>0</v>
      </c>
      <c r="CA731" s="11">
        <v>0</v>
      </c>
      <c r="CB731" s="11">
        <v>0</v>
      </c>
      <c r="CC731" s="11">
        <v>0</v>
      </c>
      <c r="CD731" s="13">
        <v>0</v>
      </c>
    </row>
    <row r="732" spans="1:82" hidden="1" x14ac:dyDescent="0.25">
      <c r="A732" s="72" t="s">
        <v>2755</v>
      </c>
      <c r="B732" s="11" t="s">
        <v>1395</v>
      </c>
      <c r="C732" s="11" t="s">
        <v>1396</v>
      </c>
      <c r="D732" s="11" t="s">
        <v>357</v>
      </c>
      <c r="E732" s="11" t="s">
        <v>357</v>
      </c>
      <c r="F732" s="11" t="s">
        <v>64</v>
      </c>
      <c r="G732" s="11" t="s">
        <v>357</v>
      </c>
      <c r="H732" s="11" t="s">
        <v>2330</v>
      </c>
      <c r="I732" s="11" t="s">
        <v>1397</v>
      </c>
      <c r="J732" s="11" t="s">
        <v>2691</v>
      </c>
      <c r="K732" s="11">
        <v>301.08</v>
      </c>
      <c r="L732" s="11" t="s">
        <v>67</v>
      </c>
      <c r="M732" s="11" t="s">
        <v>68</v>
      </c>
      <c r="N732" s="11" t="s">
        <v>69</v>
      </c>
      <c r="O732" s="12">
        <v>42095.446631944447</v>
      </c>
      <c r="P732" s="12">
        <v>45383.406631944446</v>
      </c>
      <c r="Q732" s="11" t="s">
        <v>70</v>
      </c>
      <c r="R732" s="12">
        <v>45383</v>
      </c>
      <c r="S732" s="11" t="s">
        <v>71</v>
      </c>
      <c r="T732" s="11" t="s">
        <v>72</v>
      </c>
      <c r="U732" s="11" t="s">
        <v>73</v>
      </c>
      <c r="V732" s="11" t="s">
        <v>73</v>
      </c>
      <c r="W732" s="11" t="s">
        <v>287</v>
      </c>
      <c r="X732" s="11" t="s">
        <v>106</v>
      </c>
      <c r="Y732" s="11" t="s">
        <v>2756</v>
      </c>
      <c r="Z732" s="11" t="s">
        <v>2757</v>
      </c>
      <c r="AA732" s="11" t="s">
        <v>78</v>
      </c>
      <c r="AB732" s="12"/>
      <c r="AC732" s="12"/>
      <c r="AD732" s="11"/>
      <c r="AE732" s="11" t="s">
        <v>78</v>
      </c>
      <c r="AF732" s="11" t="s">
        <v>78</v>
      </c>
      <c r="AG732" s="12"/>
      <c r="AH732" s="11" t="s">
        <v>2758</v>
      </c>
      <c r="AI732" s="11" t="s">
        <v>78</v>
      </c>
      <c r="AJ732" s="11" t="b">
        <v>0</v>
      </c>
      <c r="AK732" s="11" t="s">
        <v>2759</v>
      </c>
      <c r="AL732" s="11" t="b">
        <v>0</v>
      </c>
      <c r="AM732" s="11" t="b">
        <v>0</v>
      </c>
      <c r="AN732" s="11" t="b">
        <v>0</v>
      </c>
      <c r="AO732" s="11" t="b">
        <v>0</v>
      </c>
      <c r="AP732" s="11" t="b">
        <v>0</v>
      </c>
      <c r="AQ732" s="11" t="s">
        <v>84</v>
      </c>
      <c r="AR732" s="11" t="b">
        <v>0</v>
      </c>
      <c r="AS732" s="11" t="s">
        <v>1700</v>
      </c>
      <c r="AT732" s="11" t="s">
        <v>78</v>
      </c>
      <c r="AU732" s="11" t="s">
        <v>78</v>
      </c>
      <c r="AV732" s="12">
        <v>42107</v>
      </c>
      <c r="AW732" s="11" t="s">
        <v>85</v>
      </c>
      <c r="AX732" s="11" t="s">
        <v>86</v>
      </c>
      <c r="AY732" s="11" t="s">
        <v>87</v>
      </c>
      <c r="AZ732" s="11" t="b">
        <v>0</v>
      </c>
      <c r="BA732" s="11">
        <v>0</v>
      </c>
      <c r="BB732" s="11">
        <v>0</v>
      </c>
      <c r="BC732" s="28"/>
      <c r="BD732" s="11">
        <v>0</v>
      </c>
      <c r="BE732" s="28"/>
      <c r="BF732" s="54">
        <v>0</v>
      </c>
      <c r="BG732" s="28">
        <v>0</v>
      </c>
      <c r="BH732" s="28">
        <v>301.08</v>
      </c>
      <c r="BI732" s="28">
        <v>286.16000000000003</v>
      </c>
      <c r="BJ732" s="28">
        <v>335.31</v>
      </c>
      <c r="BK732" s="30">
        <f t="shared" si="29"/>
        <v>14.919999999999959</v>
      </c>
      <c r="BL732" s="62">
        <f t="shared" si="30"/>
        <v>4.9554935565298129E-2</v>
      </c>
      <c r="BM732" s="28">
        <v>71.55</v>
      </c>
      <c r="BN732" s="13">
        <v>0</v>
      </c>
      <c r="BO732" s="11" t="s">
        <v>5143</v>
      </c>
      <c r="BP732" s="11" t="s">
        <v>4903</v>
      </c>
      <c r="BQ732" s="11" t="s">
        <v>4101</v>
      </c>
      <c r="BR732" s="11" t="s">
        <v>4373</v>
      </c>
      <c r="BS732" s="11" t="s">
        <v>4374</v>
      </c>
      <c r="BT732" s="11" t="s">
        <v>4110</v>
      </c>
      <c r="BU732" s="11" t="s">
        <v>5144</v>
      </c>
      <c r="BV732" s="11" t="s">
        <v>5145</v>
      </c>
      <c r="BW732" s="11" t="s">
        <v>5146</v>
      </c>
      <c r="BX732" s="11" t="s">
        <v>4123</v>
      </c>
      <c r="BY732" s="11">
        <v>0</v>
      </c>
      <c r="BZ732" s="11">
        <v>0</v>
      </c>
      <c r="CA732" s="11">
        <v>0</v>
      </c>
      <c r="CB732" s="11">
        <v>0</v>
      </c>
      <c r="CC732" s="11">
        <v>0</v>
      </c>
      <c r="CD732" s="13">
        <v>0</v>
      </c>
    </row>
    <row r="733" spans="1:82" hidden="1" x14ac:dyDescent="0.25">
      <c r="A733" s="73" t="s">
        <v>356</v>
      </c>
      <c r="B733" s="7" t="s">
        <v>61</v>
      </c>
      <c r="C733" s="7" t="s">
        <v>62</v>
      </c>
      <c r="D733" s="7" t="s">
        <v>357</v>
      </c>
      <c r="E733" s="7" t="s">
        <v>357</v>
      </c>
      <c r="F733" s="7" t="s">
        <v>64</v>
      </c>
      <c r="G733" s="7" t="s">
        <v>357</v>
      </c>
      <c r="H733" s="7" t="s">
        <v>281</v>
      </c>
      <c r="I733" s="7" t="s">
        <v>66</v>
      </c>
      <c r="J733" s="7" t="s">
        <v>282</v>
      </c>
      <c r="K733" s="7">
        <v>250.97</v>
      </c>
      <c r="L733" s="7" t="s">
        <v>67</v>
      </c>
      <c r="M733" s="7" t="s">
        <v>68</v>
      </c>
      <c r="N733" s="7" t="s">
        <v>69</v>
      </c>
      <c r="O733" s="8">
        <v>42118.433472222219</v>
      </c>
      <c r="P733" s="8">
        <v>45406.433472222219</v>
      </c>
      <c r="Q733" s="7" t="s">
        <v>70</v>
      </c>
      <c r="R733" s="8">
        <v>45406</v>
      </c>
      <c r="S733" s="7" t="s">
        <v>71</v>
      </c>
      <c r="T733" s="7" t="s">
        <v>104</v>
      </c>
      <c r="U733" s="7" t="s">
        <v>73</v>
      </c>
      <c r="V733" s="7" t="s">
        <v>73</v>
      </c>
      <c r="W733" s="7" t="s">
        <v>105</v>
      </c>
      <c r="X733" s="7" t="s">
        <v>75</v>
      </c>
      <c r="Y733" s="7" t="s">
        <v>76</v>
      </c>
      <c r="Z733" s="7" t="s">
        <v>358</v>
      </c>
      <c r="AA733" s="7" t="s">
        <v>78</v>
      </c>
      <c r="AB733" s="8"/>
      <c r="AC733" s="8"/>
      <c r="AD733" s="7"/>
      <c r="AE733" s="7" t="s">
        <v>78</v>
      </c>
      <c r="AF733" s="7" t="s">
        <v>78</v>
      </c>
      <c r="AG733" s="8"/>
      <c r="AH733" s="7" t="s">
        <v>359</v>
      </c>
      <c r="AI733" s="7" t="s">
        <v>78</v>
      </c>
      <c r="AJ733" s="7" t="b">
        <v>0</v>
      </c>
      <c r="AK733" s="7" t="s">
        <v>360</v>
      </c>
      <c r="AL733" s="7" t="b">
        <v>0</v>
      </c>
      <c r="AM733" s="7" t="b">
        <v>0</v>
      </c>
      <c r="AN733" s="7" t="b">
        <v>0</v>
      </c>
      <c r="AO733" s="7" t="b">
        <v>0</v>
      </c>
      <c r="AP733" s="7" t="b">
        <v>0</v>
      </c>
      <c r="AQ733" s="7" t="s">
        <v>84</v>
      </c>
      <c r="AR733" s="7" t="b">
        <v>0</v>
      </c>
      <c r="AS733" s="7" t="s">
        <v>355</v>
      </c>
      <c r="AT733" s="7" t="s">
        <v>78</v>
      </c>
      <c r="AU733" s="7" t="s">
        <v>78</v>
      </c>
      <c r="AV733" s="8">
        <v>42114</v>
      </c>
      <c r="AW733" s="7" t="s">
        <v>85</v>
      </c>
      <c r="AX733" s="7" t="s">
        <v>86</v>
      </c>
      <c r="AY733" s="7" t="s">
        <v>87</v>
      </c>
      <c r="AZ733" s="7" t="b">
        <v>0</v>
      </c>
      <c r="BA733" s="7">
        <v>2</v>
      </c>
      <c r="BB733" s="7">
        <v>2</v>
      </c>
      <c r="BC733" s="33">
        <v>300</v>
      </c>
      <c r="BD733" s="7">
        <v>0</v>
      </c>
      <c r="BE733" s="33"/>
      <c r="BF733" s="55">
        <v>0</v>
      </c>
      <c r="BG733" s="33">
        <v>0</v>
      </c>
      <c r="BH733" s="33">
        <v>250.97</v>
      </c>
      <c r="BI733" s="33">
        <v>250.97</v>
      </c>
      <c r="BJ733" s="33">
        <v>275.58999999999997</v>
      </c>
      <c r="BK733" s="30">
        <f t="shared" si="29"/>
        <v>0</v>
      </c>
      <c r="BL733" s="62">
        <f t="shared" si="30"/>
        <v>0</v>
      </c>
      <c r="BM733" s="33">
        <v>36.369999999999997</v>
      </c>
      <c r="BN733" s="9">
        <v>0</v>
      </c>
      <c r="BO733" s="7" t="s">
        <v>5143</v>
      </c>
      <c r="BP733" s="7" t="s">
        <v>4903</v>
      </c>
      <c r="BQ733" s="7" t="s">
        <v>4101</v>
      </c>
      <c r="BR733" s="7" t="s">
        <v>4373</v>
      </c>
      <c r="BS733" s="7" t="s">
        <v>4374</v>
      </c>
      <c r="BT733" s="7" t="s">
        <v>4110</v>
      </c>
      <c r="BU733" s="7" t="s">
        <v>5144</v>
      </c>
      <c r="BV733" s="7" t="s">
        <v>5145</v>
      </c>
      <c r="BW733" s="7" t="s">
        <v>5146</v>
      </c>
      <c r="BX733" s="7" t="s">
        <v>4123</v>
      </c>
      <c r="BY733" s="7">
        <v>0</v>
      </c>
      <c r="BZ733" s="7">
        <v>0</v>
      </c>
      <c r="CA733" s="7">
        <v>0</v>
      </c>
      <c r="CB733" s="7">
        <v>0</v>
      </c>
      <c r="CC733" s="7">
        <v>0</v>
      </c>
      <c r="CD733" s="9">
        <v>0</v>
      </c>
    </row>
    <row r="734" spans="1:82" hidden="1" x14ac:dyDescent="0.25">
      <c r="A734" s="73" t="s">
        <v>501</v>
      </c>
      <c r="B734" s="7" t="s">
        <v>61</v>
      </c>
      <c r="C734" s="7" t="s">
        <v>62</v>
      </c>
      <c r="D734" s="7" t="s">
        <v>502</v>
      </c>
      <c r="E734" s="7" t="s">
        <v>502</v>
      </c>
      <c r="F734" s="7" t="s">
        <v>64</v>
      </c>
      <c r="G734" s="7" t="s">
        <v>502</v>
      </c>
      <c r="H734" s="7" t="s">
        <v>281</v>
      </c>
      <c r="I734" s="7" t="s">
        <v>66</v>
      </c>
      <c r="J734" s="7" t="s">
        <v>282</v>
      </c>
      <c r="K734" s="7">
        <v>480.58</v>
      </c>
      <c r="L734" s="7" t="s">
        <v>67</v>
      </c>
      <c r="M734" s="7" t="s">
        <v>68</v>
      </c>
      <c r="N734" s="7" t="s">
        <v>69</v>
      </c>
      <c r="O734" s="8">
        <v>43867.525138888886</v>
      </c>
      <c r="P734" s="8">
        <v>45328.42496527778</v>
      </c>
      <c r="Q734" s="7" t="s">
        <v>70</v>
      </c>
      <c r="R734" s="8">
        <v>45328</v>
      </c>
      <c r="S734" s="7" t="s">
        <v>71</v>
      </c>
      <c r="T734" s="7" t="s">
        <v>104</v>
      </c>
      <c r="U734" s="7" t="s">
        <v>73</v>
      </c>
      <c r="V734" s="7" t="s">
        <v>73</v>
      </c>
      <c r="W734" s="7" t="s">
        <v>287</v>
      </c>
      <c r="X734" s="7" t="s">
        <v>75</v>
      </c>
      <c r="Y734" s="7" t="s">
        <v>122</v>
      </c>
      <c r="Z734" s="7" t="s">
        <v>503</v>
      </c>
      <c r="AA734" s="7" t="s">
        <v>504</v>
      </c>
      <c r="AB734" s="8"/>
      <c r="AC734" s="8"/>
      <c r="AD734" s="7"/>
      <c r="AE734" s="7" t="s">
        <v>78</v>
      </c>
      <c r="AF734" s="7" t="s">
        <v>78</v>
      </c>
      <c r="AG734" s="8"/>
      <c r="AH734" s="7" t="s">
        <v>505</v>
      </c>
      <c r="AI734" s="7" t="s">
        <v>78</v>
      </c>
      <c r="AJ734" s="7" t="b">
        <v>0</v>
      </c>
      <c r="AK734" s="7" t="s">
        <v>506</v>
      </c>
      <c r="AL734" s="7" t="b">
        <v>0</v>
      </c>
      <c r="AM734" s="7" t="b">
        <v>0</v>
      </c>
      <c r="AN734" s="7" t="b">
        <v>0</v>
      </c>
      <c r="AO734" s="7" t="b">
        <v>0</v>
      </c>
      <c r="AP734" s="7" t="b">
        <v>0</v>
      </c>
      <c r="AQ734" s="7" t="s">
        <v>84</v>
      </c>
      <c r="AR734" s="7" t="b">
        <v>0</v>
      </c>
      <c r="AS734" s="7" t="s">
        <v>317</v>
      </c>
      <c r="AT734" s="7" t="s">
        <v>78</v>
      </c>
      <c r="AU734" s="7" t="s">
        <v>78</v>
      </c>
      <c r="AV734" s="8">
        <v>43879</v>
      </c>
      <c r="AW734" s="7" t="s">
        <v>85</v>
      </c>
      <c r="AX734" s="7" t="s">
        <v>86</v>
      </c>
      <c r="AY734" s="7" t="s">
        <v>87</v>
      </c>
      <c r="AZ734" s="7" t="b">
        <v>0</v>
      </c>
      <c r="BA734" s="7">
        <v>0</v>
      </c>
      <c r="BB734" s="7">
        <v>0</v>
      </c>
      <c r="BC734" s="33"/>
      <c r="BD734" s="7">
        <v>0</v>
      </c>
      <c r="BE734" s="33"/>
      <c r="BF734" s="55">
        <v>0</v>
      </c>
      <c r="BG734" s="33">
        <v>0</v>
      </c>
      <c r="BH734" s="33">
        <v>480.58</v>
      </c>
      <c r="BI734" s="33">
        <v>480.58</v>
      </c>
      <c r="BJ734" s="33">
        <v>525.70000000000005</v>
      </c>
      <c r="BK734" s="30">
        <f t="shared" si="29"/>
        <v>0</v>
      </c>
      <c r="BL734" s="62">
        <f t="shared" si="30"/>
        <v>0</v>
      </c>
      <c r="BM734" s="33">
        <v>69.64</v>
      </c>
      <c r="BN734" s="9">
        <v>0</v>
      </c>
      <c r="BO734" s="7" t="s">
        <v>6172</v>
      </c>
      <c r="BP734" s="7" t="s">
        <v>6173</v>
      </c>
      <c r="BQ734" s="7" t="s">
        <v>4101</v>
      </c>
      <c r="BR734" s="7" t="s">
        <v>5000</v>
      </c>
      <c r="BS734" s="7" t="s">
        <v>4324</v>
      </c>
      <c r="BT734" s="7" t="s">
        <v>6174</v>
      </c>
      <c r="BU734" s="7" t="s">
        <v>6175</v>
      </c>
      <c r="BV734" s="7" t="s">
        <v>5145</v>
      </c>
      <c r="BW734" s="7" t="s">
        <v>5146</v>
      </c>
      <c r="BX734" s="7" t="s">
        <v>4123</v>
      </c>
      <c r="BY734" s="7">
        <v>0</v>
      </c>
      <c r="BZ734" s="7">
        <v>0</v>
      </c>
      <c r="CA734" s="7">
        <v>0</v>
      </c>
      <c r="CB734" s="7">
        <v>0</v>
      </c>
      <c r="CC734" s="7">
        <v>0</v>
      </c>
      <c r="CD734" s="9">
        <v>0</v>
      </c>
    </row>
    <row r="735" spans="1:82" hidden="1" x14ac:dyDescent="0.25">
      <c r="A735" s="73" t="s">
        <v>1955</v>
      </c>
      <c r="B735" s="7" t="s">
        <v>1395</v>
      </c>
      <c r="C735" s="7" t="s">
        <v>1396</v>
      </c>
      <c r="D735" s="7" t="s">
        <v>1956</v>
      </c>
      <c r="E735" s="7" t="s">
        <v>1957</v>
      </c>
      <c r="F735" s="7" t="s">
        <v>64</v>
      </c>
      <c r="G735" s="7" t="s">
        <v>1957</v>
      </c>
      <c r="H735" s="7" t="s">
        <v>281</v>
      </c>
      <c r="I735" s="7" t="s">
        <v>1397</v>
      </c>
      <c r="J735" s="7" t="s">
        <v>1406</v>
      </c>
      <c r="K735" s="7">
        <v>299.5</v>
      </c>
      <c r="L735" s="7" t="s">
        <v>67</v>
      </c>
      <c r="M735" s="7" t="s">
        <v>68</v>
      </c>
      <c r="N735" s="7" t="s">
        <v>160</v>
      </c>
      <c r="O735" s="8">
        <v>44820.379259259258</v>
      </c>
      <c r="P735" s="8">
        <v>45551.453518518516</v>
      </c>
      <c r="Q735" s="7" t="s">
        <v>70</v>
      </c>
      <c r="R735" s="8">
        <v>45367</v>
      </c>
      <c r="S735" s="7" t="s">
        <v>71</v>
      </c>
      <c r="T735" s="7" t="s">
        <v>72</v>
      </c>
      <c r="U735" s="7" t="s">
        <v>73</v>
      </c>
      <c r="V735" s="7" t="s">
        <v>73</v>
      </c>
      <c r="W735" s="7" t="s">
        <v>74</v>
      </c>
      <c r="X735" s="7" t="s">
        <v>106</v>
      </c>
      <c r="Y735" s="7" t="s">
        <v>1958</v>
      </c>
      <c r="Z735" s="7" t="s">
        <v>1959</v>
      </c>
      <c r="AA735" s="7" t="s">
        <v>78</v>
      </c>
      <c r="AB735" s="8"/>
      <c r="AC735" s="8"/>
      <c r="AD735" s="7"/>
      <c r="AE735" s="7" t="s">
        <v>78</v>
      </c>
      <c r="AF735" s="7" t="s">
        <v>78</v>
      </c>
      <c r="AG735" s="8"/>
      <c r="AH735" s="7" t="s">
        <v>1960</v>
      </c>
      <c r="AI735" s="7" t="s">
        <v>78</v>
      </c>
      <c r="AJ735" s="7" t="b">
        <v>0</v>
      </c>
      <c r="AK735" s="7" t="s">
        <v>1961</v>
      </c>
      <c r="AL735" s="7" t="b">
        <v>0</v>
      </c>
      <c r="AM735" s="7" t="b">
        <v>0</v>
      </c>
      <c r="AN735" s="7" t="b">
        <v>0</v>
      </c>
      <c r="AO735" s="7" t="b">
        <v>0</v>
      </c>
      <c r="AP735" s="7" t="b">
        <v>0</v>
      </c>
      <c r="AQ735" s="7" t="s">
        <v>84</v>
      </c>
      <c r="AR735" s="7" t="b">
        <v>0</v>
      </c>
      <c r="AS735" s="7" t="s">
        <v>710</v>
      </c>
      <c r="AT735" s="7" t="s">
        <v>78</v>
      </c>
      <c r="AU735" s="7" t="s">
        <v>78</v>
      </c>
      <c r="AV735" s="8">
        <v>44792</v>
      </c>
      <c r="AW735" s="7" t="s">
        <v>85</v>
      </c>
      <c r="AX735" s="7" t="s">
        <v>86</v>
      </c>
      <c r="AY735" s="7" t="s">
        <v>87</v>
      </c>
      <c r="AZ735" s="7" t="b">
        <v>0</v>
      </c>
      <c r="BA735" s="7">
        <v>0</v>
      </c>
      <c r="BB735" s="7">
        <v>0</v>
      </c>
      <c r="BC735" s="33"/>
      <c r="BD735" s="7">
        <v>0</v>
      </c>
      <c r="BE735" s="33"/>
      <c r="BF735" s="55">
        <v>0</v>
      </c>
      <c r="BG735" s="33">
        <v>0</v>
      </c>
      <c r="BH735" s="33">
        <v>299.5</v>
      </c>
      <c r="BI735" s="33">
        <v>277.38</v>
      </c>
      <c r="BJ735" s="33">
        <v>319.26</v>
      </c>
      <c r="BK735" s="30">
        <f t="shared" si="29"/>
        <v>22.120000000000005</v>
      </c>
      <c r="BL735" s="62">
        <f t="shared" si="30"/>
        <v>7.3856427378964959E-2</v>
      </c>
      <c r="BM735" s="33">
        <v>91.54</v>
      </c>
      <c r="BN735" s="9">
        <v>0</v>
      </c>
      <c r="BO735" s="7" t="s">
        <v>6606</v>
      </c>
      <c r="BP735" s="7" t="s">
        <v>6607</v>
      </c>
      <c r="BQ735" s="7" t="s">
        <v>4101</v>
      </c>
      <c r="BR735" s="7" t="s">
        <v>4215</v>
      </c>
      <c r="BS735" s="7" t="s">
        <v>4216</v>
      </c>
      <c r="BT735" s="7" t="s">
        <v>5936</v>
      </c>
      <c r="BU735" s="7" t="s">
        <v>78</v>
      </c>
      <c r="BV735" s="7" t="s">
        <v>5938</v>
      </c>
      <c r="BW735" s="7" t="s">
        <v>6608</v>
      </c>
      <c r="BX735" s="7" t="s">
        <v>4145</v>
      </c>
      <c r="BY735" s="7">
        <v>0</v>
      </c>
      <c r="BZ735" s="7">
        <v>0</v>
      </c>
      <c r="CA735" s="7">
        <v>0</v>
      </c>
      <c r="CB735" s="7">
        <v>0</v>
      </c>
      <c r="CC735" s="7">
        <v>0</v>
      </c>
      <c r="CD735" s="9">
        <v>0</v>
      </c>
    </row>
    <row r="736" spans="1:82" hidden="1" x14ac:dyDescent="0.25">
      <c r="A736" s="72" t="s">
        <v>205</v>
      </c>
      <c r="B736" s="11" t="s">
        <v>61</v>
      </c>
      <c r="C736" s="11" t="s">
        <v>62</v>
      </c>
      <c r="D736" s="11" t="s">
        <v>206</v>
      </c>
      <c r="E736" s="11" t="s">
        <v>206</v>
      </c>
      <c r="F736" s="11" t="s">
        <v>64</v>
      </c>
      <c r="G736" s="11" t="s">
        <v>206</v>
      </c>
      <c r="H736" s="11" t="s">
        <v>200</v>
      </c>
      <c r="I736" s="11" t="s">
        <v>66</v>
      </c>
      <c r="J736" s="11" t="s">
        <v>201</v>
      </c>
      <c r="K736" s="11">
        <v>497.66</v>
      </c>
      <c r="L736" s="11" t="s">
        <v>67</v>
      </c>
      <c r="M736" s="11" t="s">
        <v>68</v>
      </c>
      <c r="N736" s="11" t="s">
        <v>69</v>
      </c>
      <c r="O736" s="12">
        <v>42703.722488425927</v>
      </c>
      <c r="P736" s="12">
        <v>45259.722488425927</v>
      </c>
      <c r="Q736" s="11" t="s">
        <v>70</v>
      </c>
      <c r="R736" s="12">
        <v>45259</v>
      </c>
      <c r="S736" s="11" t="s">
        <v>71</v>
      </c>
      <c r="T736" s="11" t="s">
        <v>104</v>
      </c>
      <c r="U736" s="11" t="s">
        <v>73</v>
      </c>
      <c r="V736" s="11" t="s">
        <v>73</v>
      </c>
      <c r="W736" s="11" t="s">
        <v>105</v>
      </c>
      <c r="X736" s="11" t="s">
        <v>75</v>
      </c>
      <c r="Y736" s="11" t="s">
        <v>122</v>
      </c>
      <c r="Z736" s="11" t="s">
        <v>207</v>
      </c>
      <c r="AA736" s="11" t="s">
        <v>78</v>
      </c>
      <c r="AB736" s="12"/>
      <c r="AC736" s="12"/>
      <c r="AD736" s="11"/>
      <c r="AE736" s="11" t="s">
        <v>78</v>
      </c>
      <c r="AF736" s="11" t="s">
        <v>78</v>
      </c>
      <c r="AG736" s="12"/>
      <c r="AH736" s="11" t="s">
        <v>78</v>
      </c>
      <c r="AI736" s="11" t="s">
        <v>78</v>
      </c>
      <c r="AJ736" s="11" t="b">
        <v>0</v>
      </c>
      <c r="AK736" s="11" t="s">
        <v>208</v>
      </c>
      <c r="AL736" s="11" t="b">
        <v>0</v>
      </c>
      <c r="AM736" s="11" t="b">
        <v>0</v>
      </c>
      <c r="AN736" s="11" t="b">
        <v>0</v>
      </c>
      <c r="AO736" s="11" t="b">
        <v>0</v>
      </c>
      <c r="AP736" s="11" t="b">
        <v>0</v>
      </c>
      <c r="AQ736" s="11" t="s">
        <v>84</v>
      </c>
      <c r="AR736" s="11" t="b">
        <v>0</v>
      </c>
      <c r="AS736" s="11" t="s">
        <v>204</v>
      </c>
      <c r="AT736" s="11" t="s">
        <v>78</v>
      </c>
      <c r="AU736" s="11" t="s">
        <v>78</v>
      </c>
      <c r="AV736" s="12">
        <v>42703</v>
      </c>
      <c r="AW736" s="11" t="s">
        <v>85</v>
      </c>
      <c r="AX736" s="11" t="s">
        <v>86</v>
      </c>
      <c r="AY736" s="11" t="s">
        <v>87</v>
      </c>
      <c r="AZ736" s="11" t="b">
        <v>0</v>
      </c>
      <c r="BA736" s="11">
        <v>1</v>
      </c>
      <c r="BB736" s="11">
        <v>1</v>
      </c>
      <c r="BC736" s="28">
        <v>1012</v>
      </c>
      <c r="BD736" s="11">
        <v>1</v>
      </c>
      <c r="BE736" s="28">
        <v>1012</v>
      </c>
      <c r="BF736" s="54">
        <v>1</v>
      </c>
      <c r="BG736" s="28">
        <v>1012</v>
      </c>
      <c r="BH736" s="28">
        <v>497.66</v>
      </c>
      <c r="BI736" s="28">
        <v>497.66</v>
      </c>
      <c r="BJ736" s="28">
        <v>541.32000000000005</v>
      </c>
      <c r="BK736" s="30">
        <f t="shared" si="29"/>
        <v>0</v>
      </c>
      <c r="BL736" s="62">
        <f t="shared" si="30"/>
        <v>0</v>
      </c>
      <c r="BM736" s="28">
        <v>54.74</v>
      </c>
      <c r="BN736" s="13">
        <v>0</v>
      </c>
      <c r="BO736" s="11" t="s">
        <v>5445</v>
      </c>
      <c r="BP736" s="11" t="s">
        <v>5446</v>
      </c>
      <c r="BQ736" s="11" t="s">
        <v>4101</v>
      </c>
      <c r="BR736" s="11" t="s">
        <v>5447</v>
      </c>
      <c r="BS736" s="11" t="s">
        <v>5448</v>
      </c>
      <c r="BT736" s="11" t="s">
        <v>5449</v>
      </c>
      <c r="BU736" s="11" t="s">
        <v>5450</v>
      </c>
      <c r="BV736" s="11" t="s">
        <v>5451</v>
      </c>
      <c r="BW736" s="11" t="s">
        <v>5452</v>
      </c>
      <c r="BX736" s="11" t="s">
        <v>4138</v>
      </c>
      <c r="BY736" s="11">
        <v>0</v>
      </c>
      <c r="BZ736" s="11">
        <v>0</v>
      </c>
      <c r="CA736" s="11">
        <v>0</v>
      </c>
      <c r="CB736" s="11">
        <v>0</v>
      </c>
      <c r="CC736" s="11">
        <v>1</v>
      </c>
      <c r="CD736" s="13">
        <v>0</v>
      </c>
    </row>
    <row r="737" spans="1:82" hidden="1" x14ac:dyDescent="0.25">
      <c r="A737" s="72" t="s">
        <v>2910</v>
      </c>
      <c r="B737" s="11" t="s">
        <v>1395</v>
      </c>
      <c r="C737" s="11" t="s">
        <v>1396</v>
      </c>
      <c r="D737" s="11" t="s">
        <v>2911</v>
      </c>
      <c r="E737" s="11" t="s">
        <v>2911</v>
      </c>
      <c r="F737" s="11" t="s">
        <v>64</v>
      </c>
      <c r="G737" s="11" t="s">
        <v>2911</v>
      </c>
      <c r="H737" s="11" t="s">
        <v>2330</v>
      </c>
      <c r="I737" s="11" t="s">
        <v>1397</v>
      </c>
      <c r="J737" s="11" t="s">
        <v>2691</v>
      </c>
      <c r="K737" s="11">
        <v>157.08000000000001</v>
      </c>
      <c r="L737" s="11" t="s">
        <v>67</v>
      </c>
      <c r="M737" s="11" t="s">
        <v>68</v>
      </c>
      <c r="N737" s="11" t="s">
        <v>69</v>
      </c>
      <c r="O737" s="12">
        <v>43409.358148148145</v>
      </c>
      <c r="P737" s="12">
        <v>45235.358148148145</v>
      </c>
      <c r="Q737" s="11" t="s">
        <v>70</v>
      </c>
      <c r="R737" s="12">
        <v>45235</v>
      </c>
      <c r="S737" s="11" t="s">
        <v>71</v>
      </c>
      <c r="T737" s="11" t="s">
        <v>104</v>
      </c>
      <c r="U737" s="11" t="s">
        <v>73</v>
      </c>
      <c r="V737" s="11" t="s">
        <v>73</v>
      </c>
      <c r="W737" s="11" t="s">
        <v>74</v>
      </c>
      <c r="X737" s="11" t="s">
        <v>106</v>
      </c>
      <c r="Y737" s="11" t="s">
        <v>1398</v>
      </c>
      <c r="Z737" s="11" t="s">
        <v>1708</v>
      </c>
      <c r="AA737" s="11" t="s">
        <v>2912</v>
      </c>
      <c r="AB737" s="12"/>
      <c r="AC737" s="12"/>
      <c r="AD737" s="11"/>
      <c r="AE737" s="11" t="s">
        <v>78</v>
      </c>
      <c r="AF737" s="11" t="s">
        <v>78</v>
      </c>
      <c r="AG737" s="12"/>
      <c r="AH737" s="11" t="s">
        <v>78</v>
      </c>
      <c r="AI737" s="11" t="s">
        <v>78</v>
      </c>
      <c r="AJ737" s="11" t="b">
        <v>0</v>
      </c>
      <c r="AK737" s="11" t="s">
        <v>2913</v>
      </c>
      <c r="AL737" s="11" t="b">
        <v>0</v>
      </c>
      <c r="AM737" s="11" t="b">
        <v>0</v>
      </c>
      <c r="AN737" s="11" t="b">
        <v>0</v>
      </c>
      <c r="AO737" s="11" t="b">
        <v>0</v>
      </c>
      <c r="AP737" s="11" t="b">
        <v>0</v>
      </c>
      <c r="AQ737" s="11" t="s">
        <v>84</v>
      </c>
      <c r="AR737" s="11" t="b">
        <v>0</v>
      </c>
      <c r="AS737" s="11" t="s">
        <v>1700</v>
      </c>
      <c r="AT737" s="11" t="s">
        <v>78</v>
      </c>
      <c r="AU737" s="11" t="s">
        <v>78</v>
      </c>
      <c r="AV737" s="12">
        <v>43413</v>
      </c>
      <c r="AW737" s="11" t="s">
        <v>85</v>
      </c>
      <c r="AX737" s="11" t="s">
        <v>86</v>
      </c>
      <c r="AY737" s="11" t="s">
        <v>87</v>
      </c>
      <c r="AZ737" s="11" t="b">
        <v>0</v>
      </c>
      <c r="BA737" s="11">
        <v>0</v>
      </c>
      <c r="BB737" s="11">
        <v>0</v>
      </c>
      <c r="BC737" s="28"/>
      <c r="BD737" s="11">
        <v>0</v>
      </c>
      <c r="BE737" s="28"/>
      <c r="BF737" s="54">
        <v>0</v>
      </c>
      <c r="BG737" s="28">
        <v>0</v>
      </c>
      <c r="BH737" s="28">
        <v>157.08000000000001</v>
      </c>
      <c r="BI737" s="28">
        <v>157.08000000000001</v>
      </c>
      <c r="BJ737" s="28">
        <v>181.71</v>
      </c>
      <c r="BK737" s="30">
        <f t="shared" si="29"/>
        <v>0</v>
      </c>
      <c r="BL737" s="62">
        <f t="shared" si="30"/>
        <v>0</v>
      </c>
      <c r="BM737" s="28">
        <v>39.270000000000003</v>
      </c>
      <c r="BN737" s="13">
        <v>0</v>
      </c>
      <c r="BO737" s="7" t="s">
        <v>5865</v>
      </c>
      <c r="BP737" s="7" t="s">
        <v>5866</v>
      </c>
      <c r="BQ737" s="7" t="s">
        <v>4101</v>
      </c>
      <c r="BR737" s="7" t="s">
        <v>504</v>
      </c>
      <c r="BS737" s="7" t="s">
        <v>4133</v>
      </c>
      <c r="BT737" s="7" t="s">
        <v>5867</v>
      </c>
      <c r="BU737" s="7" t="s">
        <v>78</v>
      </c>
      <c r="BV737" s="7" t="s">
        <v>5868</v>
      </c>
      <c r="BW737" s="7" t="s">
        <v>5869</v>
      </c>
      <c r="BX737" s="7" t="s">
        <v>4138</v>
      </c>
      <c r="BY737" s="7">
        <v>0</v>
      </c>
      <c r="BZ737" s="7">
        <v>0</v>
      </c>
      <c r="CA737" s="7">
        <v>0</v>
      </c>
      <c r="CB737" s="7">
        <v>0</v>
      </c>
      <c r="CC737" s="7">
        <v>0</v>
      </c>
      <c r="CD737" s="9">
        <v>0</v>
      </c>
    </row>
    <row r="738" spans="1:82" hidden="1" x14ac:dyDescent="0.25">
      <c r="A738" s="72" t="s">
        <v>993</v>
      </c>
      <c r="B738" s="11" t="s">
        <v>61</v>
      </c>
      <c r="C738" s="11" t="s">
        <v>62</v>
      </c>
      <c r="D738" s="11" t="s">
        <v>994</v>
      </c>
      <c r="E738" s="11" t="s">
        <v>994</v>
      </c>
      <c r="F738" s="11" t="s">
        <v>64</v>
      </c>
      <c r="G738" s="11" t="s">
        <v>994</v>
      </c>
      <c r="H738" s="11" t="s">
        <v>281</v>
      </c>
      <c r="I738" s="11" t="s">
        <v>66</v>
      </c>
      <c r="J738" s="11" t="s">
        <v>282</v>
      </c>
      <c r="K738" s="11">
        <v>327.42</v>
      </c>
      <c r="L738" s="11" t="s">
        <v>67</v>
      </c>
      <c r="M738" s="11" t="s">
        <v>68</v>
      </c>
      <c r="N738" s="11" t="s">
        <v>69</v>
      </c>
      <c r="O738" s="12">
        <v>45130.499583333331</v>
      </c>
      <c r="P738" s="12">
        <v>45496</v>
      </c>
      <c r="Q738" s="11" t="s">
        <v>70</v>
      </c>
      <c r="R738" s="12">
        <v>45314</v>
      </c>
      <c r="S738" s="11" t="s">
        <v>71</v>
      </c>
      <c r="T738" s="11" t="s">
        <v>72</v>
      </c>
      <c r="U738" s="11" t="s">
        <v>73</v>
      </c>
      <c r="V738" s="11" t="s">
        <v>73</v>
      </c>
      <c r="W738" s="11" t="s">
        <v>105</v>
      </c>
      <c r="X738" s="11" t="s">
        <v>75</v>
      </c>
      <c r="Y738" s="11" t="s">
        <v>122</v>
      </c>
      <c r="Z738" s="11" t="s">
        <v>995</v>
      </c>
      <c r="AA738" s="11" t="s">
        <v>78</v>
      </c>
      <c r="AB738" s="12"/>
      <c r="AC738" s="12"/>
      <c r="AD738" s="11"/>
      <c r="AE738" s="11" t="s">
        <v>78</v>
      </c>
      <c r="AF738" s="11" t="s">
        <v>78</v>
      </c>
      <c r="AG738" s="12"/>
      <c r="AH738" s="11" t="s">
        <v>996</v>
      </c>
      <c r="AI738" s="11" t="s">
        <v>78</v>
      </c>
      <c r="AJ738" s="11" t="b">
        <v>0</v>
      </c>
      <c r="AK738" s="11" t="s">
        <v>997</v>
      </c>
      <c r="AL738" s="11" t="b">
        <v>0</v>
      </c>
      <c r="AM738" s="11" t="b">
        <v>0</v>
      </c>
      <c r="AN738" s="11" t="b">
        <v>0</v>
      </c>
      <c r="AO738" s="11" t="b">
        <v>0</v>
      </c>
      <c r="AP738" s="11" t="b">
        <v>0</v>
      </c>
      <c r="AQ738" s="11" t="s">
        <v>84</v>
      </c>
      <c r="AR738" s="11" t="b">
        <v>0</v>
      </c>
      <c r="AS738" s="11" t="s">
        <v>710</v>
      </c>
      <c r="AT738" s="11" t="s">
        <v>78</v>
      </c>
      <c r="AU738" s="11" t="s">
        <v>78</v>
      </c>
      <c r="AV738" s="12">
        <v>45119</v>
      </c>
      <c r="AW738" s="11" t="s">
        <v>85</v>
      </c>
      <c r="AX738" s="11" t="s">
        <v>86</v>
      </c>
      <c r="AY738" s="11" t="s">
        <v>87</v>
      </c>
      <c r="AZ738" s="11" t="b">
        <v>0</v>
      </c>
      <c r="BA738" s="11">
        <v>0</v>
      </c>
      <c r="BB738" s="11">
        <v>0</v>
      </c>
      <c r="BC738" s="28"/>
      <c r="BD738" s="11">
        <v>0</v>
      </c>
      <c r="BE738" s="28"/>
      <c r="BF738" s="54">
        <v>0</v>
      </c>
      <c r="BG738" s="28">
        <v>0</v>
      </c>
      <c r="BH738" s="28">
        <v>327.42</v>
      </c>
      <c r="BI738" s="28">
        <v>163.71</v>
      </c>
      <c r="BJ738" s="28">
        <v>179.2</v>
      </c>
      <c r="BK738" s="30">
        <f t="shared" si="29"/>
        <v>163.71</v>
      </c>
      <c r="BL738" s="63">
        <f t="shared" si="30"/>
        <v>0.5</v>
      </c>
      <c r="BM738" s="28">
        <v>39.299999999999997</v>
      </c>
      <c r="BN738" s="13">
        <v>0</v>
      </c>
      <c r="BO738" s="7" t="s">
        <v>6940</v>
      </c>
      <c r="BP738" s="7" t="s">
        <v>6941</v>
      </c>
      <c r="BQ738" s="7" t="s">
        <v>4101</v>
      </c>
      <c r="BR738" s="7" t="s">
        <v>4215</v>
      </c>
      <c r="BS738" s="7" t="s">
        <v>4216</v>
      </c>
      <c r="BT738" s="7" t="s">
        <v>6942</v>
      </c>
      <c r="BU738" s="7" t="s">
        <v>6943</v>
      </c>
      <c r="BV738" s="7" t="s">
        <v>6944</v>
      </c>
      <c r="BW738" s="7" t="s">
        <v>6945</v>
      </c>
      <c r="BX738" s="7" t="s">
        <v>4138</v>
      </c>
      <c r="BY738" s="7">
        <v>0</v>
      </c>
      <c r="BZ738" s="7">
        <v>0</v>
      </c>
      <c r="CA738" s="7">
        <v>0</v>
      </c>
      <c r="CB738" s="7">
        <v>0</v>
      </c>
      <c r="CC738" s="7">
        <v>0</v>
      </c>
      <c r="CD738" s="9">
        <v>0</v>
      </c>
    </row>
    <row r="739" spans="1:82" hidden="1" x14ac:dyDescent="0.25">
      <c r="A739" s="73" t="s">
        <v>2922</v>
      </c>
      <c r="B739" s="7" t="s">
        <v>1395</v>
      </c>
      <c r="C739" s="7" t="s">
        <v>1396</v>
      </c>
      <c r="D739" s="7" t="s">
        <v>2316</v>
      </c>
      <c r="E739" s="7" t="s">
        <v>2316</v>
      </c>
      <c r="F739" s="7" t="s">
        <v>64</v>
      </c>
      <c r="G739" s="7" t="s">
        <v>2316</v>
      </c>
      <c r="H739" s="7" t="s">
        <v>2330</v>
      </c>
      <c r="I739" s="7" t="s">
        <v>1397</v>
      </c>
      <c r="J739" s="7" t="s">
        <v>2691</v>
      </c>
      <c r="K739" s="7">
        <v>350.1</v>
      </c>
      <c r="L739" s="7" t="s">
        <v>67</v>
      </c>
      <c r="M739" s="7" t="s">
        <v>68</v>
      </c>
      <c r="N739" s="7" t="s">
        <v>69</v>
      </c>
      <c r="O739" s="8">
        <v>43444.54954861111</v>
      </c>
      <c r="P739" s="8">
        <v>45270.54954861111</v>
      </c>
      <c r="Q739" s="7" t="s">
        <v>70</v>
      </c>
      <c r="R739" s="8">
        <v>45270</v>
      </c>
      <c r="S739" s="7" t="s">
        <v>71</v>
      </c>
      <c r="T739" s="7" t="s">
        <v>104</v>
      </c>
      <c r="U739" s="7" t="s">
        <v>73</v>
      </c>
      <c r="V739" s="7" t="s">
        <v>73</v>
      </c>
      <c r="W739" s="7" t="s">
        <v>105</v>
      </c>
      <c r="X739" s="7" t="s">
        <v>106</v>
      </c>
      <c r="Y739" s="7" t="s">
        <v>1643</v>
      </c>
      <c r="Z739" s="7" t="s">
        <v>2923</v>
      </c>
      <c r="AA739" s="7" t="s">
        <v>2924</v>
      </c>
      <c r="AB739" s="8"/>
      <c r="AC739" s="8"/>
      <c r="AD739" s="7"/>
      <c r="AE739" s="7" t="s">
        <v>78</v>
      </c>
      <c r="AF739" s="7" t="s">
        <v>78</v>
      </c>
      <c r="AG739" s="8"/>
      <c r="AH739" s="7" t="s">
        <v>78</v>
      </c>
      <c r="AI739" s="7" t="s">
        <v>78</v>
      </c>
      <c r="AJ739" s="7" t="b">
        <v>0</v>
      </c>
      <c r="AK739" s="7" t="s">
        <v>2925</v>
      </c>
      <c r="AL739" s="7" t="b">
        <v>0</v>
      </c>
      <c r="AM739" s="7" t="b">
        <v>0</v>
      </c>
      <c r="AN739" s="7" t="b">
        <v>0</v>
      </c>
      <c r="AO739" s="7" t="b">
        <v>0</v>
      </c>
      <c r="AP739" s="7" t="b">
        <v>0</v>
      </c>
      <c r="AQ739" s="7" t="s">
        <v>84</v>
      </c>
      <c r="AR739" s="7" t="b">
        <v>0</v>
      </c>
      <c r="AS739" s="7" t="s">
        <v>1700</v>
      </c>
      <c r="AT739" s="7" t="s">
        <v>78</v>
      </c>
      <c r="AU739" s="7" t="s">
        <v>78</v>
      </c>
      <c r="AV739" s="8">
        <v>43445</v>
      </c>
      <c r="AW739" s="7" t="s">
        <v>85</v>
      </c>
      <c r="AX739" s="7" t="s">
        <v>86</v>
      </c>
      <c r="AY739" s="7" t="s">
        <v>87</v>
      </c>
      <c r="AZ739" s="7" t="b">
        <v>0</v>
      </c>
      <c r="BA739" s="7">
        <v>1</v>
      </c>
      <c r="BB739" s="7">
        <v>1</v>
      </c>
      <c r="BC739" s="27">
        <v>200</v>
      </c>
      <c r="BD739" s="7">
        <v>0</v>
      </c>
      <c r="BE739" s="27"/>
      <c r="BF739" s="56">
        <v>0</v>
      </c>
      <c r="BG739" s="27">
        <v>0</v>
      </c>
      <c r="BH739" s="27">
        <v>350.1</v>
      </c>
      <c r="BI739" s="33">
        <v>350.1</v>
      </c>
      <c r="BJ739" s="33">
        <v>410.81</v>
      </c>
      <c r="BK739" s="30">
        <f t="shared" si="29"/>
        <v>0</v>
      </c>
      <c r="BL739" s="62">
        <f t="shared" si="30"/>
        <v>0</v>
      </c>
      <c r="BM739" s="33">
        <v>87.52</v>
      </c>
      <c r="BN739" s="9">
        <v>0</v>
      </c>
      <c r="BO739" s="11" t="s">
        <v>5904</v>
      </c>
      <c r="BP739" s="11" t="s">
        <v>5905</v>
      </c>
      <c r="BQ739" s="11" t="s">
        <v>4101</v>
      </c>
      <c r="BR739" s="11" t="s">
        <v>4743</v>
      </c>
      <c r="BS739" s="11" t="s">
        <v>4744</v>
      </c>
      <c r="BT739" s="11" t="s">
        <v>5906</v>
      </c>
      <c r="BU739" s="11" t="s">
        <v>5907</v>
      </c>
      <c r="BV739" s="11" t="s">
        <v>5908</v>
      </c>
      <c r="BW739" s="11" t="s">
        <v>5909</v>
      </c>
      <c r="BX739" s="11" t="s">
        <v>4138</v>
      </c>
      <c r="BY739" s="11">
        <v>0</v>
      </c>
      <c r="BZ739" s="11">
        <v>0</v>
      </c>
      <c r="CA739" s="11">
        <v>0</v>
      </c>
      <c r="CB739" s="11">
        <v>0</v>
      </c>
      <c r="CC739" s="11">
        <v>0</v>
      </c>
      <c r="CD739" s="13">
        <v>0</v>
      </c>
    </row>
    <row r="740" spans="1:82" hidden="1" x14ac:dyDescent="0.25">
      <c r="A740" s="73" t="s">
        <v>2315</v>
      </c>
      <c r="B740" s="7" t="s">
        <v>2271</v>
      </c>
      <c r="C740" s="7" t="s">
        <v>2272</v>
      </c>
      <c r="D740" s="7" t="s">
        <v>2316</v>
      </c>
      <c r="E740" s="7" t="s">
        <v>2316</v>
      </c>
      <c r="F740" s="7" t="s">
        <v>64</v>
      </c>
      <c r="G740" s="7" t="s">
        <v>2316</v>
      </c>
      <c r="H740" s="7" t="s">
        <v>281</v>
      </c>
      <c r="I740" s="7" t="s">
        <v>2274</v>
      </c>
      <c r="J740" s="7" t="s">
        <v>2275</v>
      </c>
      <c r="K740" s="7">
        <v>104.16</v>
      </c>
      <c r="L740" s="7" t="s">
        <v>67</v>
      </c>
      <c r="M740" s="7" t="s">
        <v>68</v>
      </c>
      <c r="N740" s="7" t="s">
        <v>69</v>
      </c>
      <c r="O740" s="8">
        <v>43789.347858796296</v>
      </c>
      <c r="P740" s="8">
        <v>45251</v>
      </c>
      <c r="Q740" s="7" t="s">
        <v>70</v>
      </c>
      <c r="R740" s="8">
        <v>45251</v>
      </c>
      <c r="S740" s="7" t="s">
        <v>71</v>
      </c>
      <c r="T740" s="7" t="s">
        <v>104</v>
      </c>
      <c r="U740" s="7" t="s">
        <v>73</v>
      </c>
      <c r="V740" s="7" t="s">
        <v>73</v>
      </c>
      <c r="W740" s="7" t="s">
        <v>74</v>
      </c>
      <c r="X740" s="7" t="s">
        <v>106</v>
      </c>
      <c r="Y740" s="7" t="s">
        <v>2276</v>
      </c>
      <c r="Z740" s="7" t="s">
        <v>2317</v>
      </c>
      <c r="AA740" s="7" t="s">
        <v>78</v>
      </c>
      <c r="AB740" s="8"/>
      <c r="AC740" s="8"/>
      <c r="AD740" s="7"/>
      <c r="AE740" s="7" t="s">
        <v>78</v>
      </c>
      <c r="AF740" s="7" t="s">
        <v>78</v>
      </c>
      <c r="AG740" s="8"/>
      <c r="AH740" s="7" t="s">
        <v>78</v>
      </c>
      <c r="AI740" s="7" t="s">
        <v>78</v>
      </c>
      <c r="AJ740" s="7" t="b">
        <v>0</v>
      </c>
      <c r="AK740" s="7" t="s">
        <v>2318</v>
      </c>
      <c r="AL740" s="7" t="b">
        <v>0</v>
      </c>
      <c r="AM740" s="7" t="b">
        <v>0</v>
      </c>
      <c r="AN740" s="7" t="b">
        <v>0</v>
      </c>
      <c r="AO740" s="7" t="b">
        <v>0</v>
      </c>
      <c r="AP740" s="7" t="b">
        <v>0</v>
      </c>
      <c r="AQ740" s="7" t="s">
        <v>84</v>
      </c>
      <c r="AR740" s="7" t="b">
        <v>0</v>
      </c>
      <c r="AS740" s="7" t="s">
        <v>317</v>
      </c>
      <c r="AT740" s="7" t="s">
        <v>78</v>
      </c>
      <c r="AU740" s="7" t="s">
        <v>78</v>
      </c>
      <c r="AV740" s="8">
        <v>43795</v>
      </c>
      <c r="AW740" s="7" t="s">
        <v>85</v>
      </c>
      <c r="AX740" s="7" t="s">
        <v>86</v>
      </c>
      <c r="AY740" s="7" t="s">
        <v>87</v>
      </c>
      <c r="AZ740" s="7" t="b">
        <v>0</v>
      </c>
      <c r="BA740" s="7">
        <v>1</v>
      </c>
      <c r="BB740" s="7">
        <v>1</v>
      </c>
      <c r="BC740" s="33">
        <v>3314.28</v>
      </c>
      <c r="BD740" s="7">
        <v>0</v>
      </c>
      <c r="BE740" s="33"/>
      <c r="BF740" s="55">
        <v>0</v>
      </c>
      <c r="BG740" s="33">
        <v>0</v>
      </c>
      <c r="BH740" s="33">
        <v>104.16</v>
      </c>
      <c r="BI740" s="33">
        <v>104.16</v>
      </c>
      <c r="BJ740" s="33">
        <v>112.65</v>
      </c>
      <c r="BK740" s="30">
        <f t="shared" si="29"/>
        <v>0</v>
      </c>
      <c r="BL740" s="62">
        <f t="shared" si="30"/>
        <v>0</v>
      </c>
      <c r="BM740" s="33">
        <v>23.42</v>
      </c>
      <c r="BN740" s="9">
        <v>0</v>
      </c>
      <c r="BO740" s="11" t="s">
        <v>5904</v>
      </c>
      <c r="BP740" s="11" t="s">
        <v>5905</v>
      </c>
      <c r="BQ740" s="11" t="s">
        <v>4101</v>
      </c>
      <c r="BR740" s="11" t="s">
        <v>4743</v>
      </c>
      <c r="BS740" s="11" t="s">
        <v>4744</v>
      </c>
      <c r="BT740" s="11" t="s">
        <v>5906</v>
      </c>
      <c r="BU740" s="11" t="s">
        <v>5907</v>
      </c>
      <c r="BV740" s="11" t="s">
        <v>5908</v>
      </c>
      <c r="BW740" s="11" t="s">
        <v>5909</v>
      </c>
      <c r="BX740" s="11" t="s">
        <v>4138</v>
      </c>
      <c r="BY740" s="11">
        <v>0</v>
      </c>
      <c r="BZ740" s="11">
        <v>0</v>
      </c>
      <c r="CA740" s="11">
        <v>0</v>
      </c>
      <c r="CB740" s="11">
        <v>0</v>
      </c>
      <c r="CC740" s="11">
        <v>0</v>
      </c>
      <c r="CD740" s="13">
        <v>0</v>
      </c>
    </row>
    <row r="741" spans="1:82" hidden="1" x14ac:dyDescent="0.25">
      <c r="A741" s="73" t="s">
        <v>1900</v>
      </c>
      <c r="B741" s="7" t="s">
        <v>1395</v>
      </c>
      <c r="C741" s="7" t="s">
        <v>1396</v>
      </c>
      <c r="D741" s="7" t="s">
        <v>1901</v>
      </c>
      <c r="E741" s="7" t="s">
        <v>1901</v>
      </c>
      <c r="F741" s="7" t="s">
        <v>64</v>
      </c>
      <c r="G741" s="7" t="s">
        <v>1901</v>
      </c>
      <c r="H741" s="7" t="s">
        <v>65</v>
      </c>
      <c r="I741" s="7" t="s">
        <v>1397</v>
      </c>
      <c r="J741" s="7"/>
      <c r="K741" s="7">
        <v>251.23</v>
      </c>
      <c r="L741" s="7" t="s">
        <v>67</v>
      </c>
      <c r="M741" s="7" t="s">
        <v>68</v>
      </c>
      <c r="N741" s="7" t="s">
        <v>69</v>
      </c>
      <c r="O741" s="8">
        <v>40122.688043981485</v>
      </c>
      <c r="P741" s="8">
        <v>45235</v>
      </c>
      <c r="Q741" s="7" t="s">
        <v>70</v>
      </c>
      <c r="R741" s="8">
        <v>45235</v>
      </c>
      <c r="S741" s="7" t="s">
        <v>71</v>
      </c>
      <c r="T741" s="7" t="s">
        <v>104</v>
      </c>
      <c r="U741" s="7" t="s">
        <v>73</v>
      </c>
      <c r="V741" s="7" t="s">
        <v>73</v>
      </c>
      <c r="W741" s="7" t="s">
        <v>287</v>
      </c>
      <c r="X741" s="7" t="s">
        <v>106</v>
      </c>
      <c r="Y741" s="7" t="s">
        <v>1398</v>
      </c>
      <c r="Z741" s="7" t="s">
        <v>1902</v>
      </c>
      <c r="AA741" s="7" t="s">
        <v>78</v>
      </c>
      <c r="AB741" s="8"/>
      <c r="AC741" s="8"/>
      <c r="AD741" s="7"/>
      <c r="AE741" s="7" t="s">
        <v>78</v>
      </c>
      <c r="AF741" s="7" t="s">
        <v>78</v>
      </c>
      <c r="AG741" s="8"/>
      <c r="AH741" s="7" t="s">
        <v>1903</v>
      </c>
      <c r="AI741" s="7" t="s">
        <v>78</v>
      </c>
      <c r="AJ741" s="7" t="b">
        <v>0</v>
      </c>
      <c r="AK741" s="7" t="s">
        <v>1904</v>
      </c>
      <c r="AL741" s="7" t="b">
        <v>0</v>
      </c>
      <c r="AM741" s="7" t="b">
        <v>0</v>
      </c>
      <c r="AN741" s="7" t="b">
        <v>0</v>
      </c>
      <c r="AO741" s="7" t="b">
        <v>0</v>
      </c>
      <c r="AP741" s="7" t="b">
        <v>0</v>
      </c>
      <c r="AQ741" s="7" t="s">
        <v>84</v>
      </c>
      <c r="AR741" s="7" t="b">
        <v>0</v>
      </c>
      <c r="AS741" s="7" t="s">
        <v>1905</v>
      </c>
      <c r="AT741" s="7" t="s">
        <v>78</v>
      </c>
      <c r="AU741" s="7" t="s">
        <v>78</v>
      </c>
      <c r="AV741" s="8">
        <v>40183</v>
      </c>
      <c r="AW741" s="7" t="s">
        <v>85</v>
      </c>
      <c r="AX741" s="7" t="s">
        <v>86</v>
      </c>
      <c r="AY741" s="7" t="s">
        <v>87</v>
      </c>
      <c r="AZ741" s="7" t="b">
        <v>0</v>
      </c>
      <c r="BA741" s="7">
        <v>0</v>
      </c>
      <c r="BB741" s="7">
        <v>0</v>
      </c>
      <c r="BC741" s="33"/>
      <c r="BD741" s="7">
        <v>0</v>
      </c>
      <c r="BE741" s="33"/>
      <c r="BF741" s="55">
        <v>0</v>
      </c>
      <c r="BG741" s="33">
        <v>0</v>
      </c>
      <c r="BH741" s="33">
        <v>251.23</v>
      </c>
      <c r="BI741" s="33">
        <v>251.23</v>
      </c>
      <c r="BJ741" s="33">
        <v>287.85000000000002</v>
      </c>
      <c r="BK741" s="30">
        <f t="shared" si="29"/>
        <v>0</v>
      </c>
      <c r="BL741" s="62">
        <f t="shared" si="30"/>
        <v>0</v>
      </c>
      <c r="BM741" s="33">
        <v>62.81</v>
      </c>
      <c r="BN741" s="9">
        <v>0</v>
      </c>
      <c r="BO741" s="7" t="s">
        <v>4328</v>
      </c>
      <c r="BP741" s="7" t="s">
        <v>4329</v>
      </c>
      <c r="BQ741" s="7" t="s">
        <v>4101</v>
      </c>
      <c r="BR741" s="7" t="s">
        <v>504</v>
      </c>
      <c r="BS741" s="7" t="s">
        <v>4148</v>
      </c>
      <c r="BT741" s="7" t="s">
        <v>4330</v>
      </c>
      <c r="BU741" s="7" t="s">
        <v>4331</v>
      </c>
      <c r="BV741" s="7" t="s">
        <v>4332</v>
      </c>
      <c r="BW741" s="7" t="s">
        <v>4333</v>
      </c>
      <c r="BX741" s="7" t="s">
        <v>4138</v>
      </c>
      <c r="BY741" s="7">
        <v>0</v>
      </c>
      <c r="BZ741" s="7">
        <v>0</v>
      </c>
      <c r="CA741" s="7">
        <v>0</v>
      </c>
      <c r="CB741" s="7">
        <v>0</v>
      </c>
      <c r="CC741" s="7">
        <v>0</v>
      </c>
      <c r="CD741" s="9">
        <v>0</v>
      </c>
    </row>
    <row r="742" spans="1:82" hidden="1" x14ac:dyDescent="0.25">
      <c r="A742" s="72" t="s">
        <v>1799</v>
      </c>
      <c r="B742" s="11" t="s">
        <v>1721</v>
      </c>
      <c r="C742" s="11" t="s">
        <v>1722</v>
      </c>
      <c r="D742" s="11" t="s">
        <v>1800</v>
      </c>
      <c r="E742" s="11" t="s">
        <v>1800</v>
      </c>
      <c r="F742" s="11" t="s">
        <v>64</v>
      </c>
      <c r="G742" s="11" t="s">
        <v>1800</v>
      </c>
      <c r="H742" s="11" t="s">
        <v>1739</v>
      </c>
      <c r="I742" s="11" t="s">
        <v>1724</v>
      </c>
      <c r="J742" s="11" t="s">
        <v>1756</v>
      </c>
      <c r="K742" s="11">
        <v>1059.48</v>
      </c>
      <c r="L742" s="11" t="s">
        <v>67</v>
      </c>
      <c r="M742" s="11" t="s">
        <v>68</v>
      </c>
      <c r="N742" s="11" t="s">
        <v>69</v>
      </c>
      <c r="O742" s="12">
        <v>44467.514594907407</v>
      </c>
      <c r="P742" s="12">
        <v>45292</v>
      </c>
      <c r="Q742" s="11" t="s">
        <v>70</v>
      </c>
      <c r="R742" s="12">
        <v>45231</v>
      </c>
      <c r="S742" s="11" t="s">
        <v>91</v>
      </c>
      <c r="T742" s="11" t="s">
        <v>514</v>
      </c>
      <c r="U742" s="11" t="s">
        <v>73</v>
      </c>
      <c r="V742" s="11" t="s">
        <v>73</v>
      </c>
      <c r="W742" s="11" t="s">
        <v>105</v>
      </c>
      <c r="X742" s="11" t="s">
        <v>106</v>
      </c>
      <c r="Y742" s="11" t="s">
        <v>1725</v>
      </c>
      <c r="Z742" s="11" t="s">
        <v>1801</v>
      </c>
      <c r="AA742" s="11" t="s">
        <v>78</v>
      </c>
      <c r="AB742" s="12"/>
      <c r="AC742" s="12"/>
      <c r="AD742" s="11"/>
      <c r="AE742" s="11" t="s">
        <v>78</v>
      </c>
      <c r="AF742" s="11" t="s">
        <v>78</v>
      </c>
      <c r="AG742" s="12"/>
      <c r="AH742" s="11" t="s">
        <v>78</v>
      </c>
      <c r="AI742" s="11" t="s">
        <v>78</v>
      </c>
      <c r="AJ742" s="11" t="b">
        <v>0</v>
      </c>
      <c r="AK742" s="11" t="s">
        <v>1802</v>
      </c>
      <c r="AL742" s="11" t="b">
        <v>0</v>
      </c>
      <c r="AM742" s="11" t="b">
        <v>0</v>
      </c>
      <c r="AN742" s="11" t="b">
        <v>0</v>
      </c>
      <c r="AO742" s="11" t="b">
        <v>0</v>
      </c>
      <c r="AP742" s="11" t="b">
        <v>0</v>
      </c>
      <c r="AQ742" s="11" t="s">
        <v>96</v>
      </c>
      <c r="AR742" s="11" t="b">
        <v>0</v>
      </c>
      <c r="AS742" s="11" t="s">
        <v>1793</v>
      </c>
      <c r="AT742" s="11" t="s">
        <v>78</v>
      </c>
      <c r="AU742" s="11" t="s">
        <v>78</v>
      </c>
      <c r="AV742" s="12">
        <v>44483</v>
      </c>
      <c r="AW742" s="11" t="s">
        <v>85</v>
      </c>
      <c r="AX742" s="11" t="s">
        <v>86</v>
      </c>
      <c r="AY742" s="11" t="s">
        <v>87</v>
      </c>
      <c r="AZ742" s="11" t="b">
        <v>0</v>
      </c>
      <c r="BA742" s="11">
        <v>0</v>
      </c>
      <c r="BB742" s="11">
        <v>0</v>
      </c>
      <c r="BC742" s="28"/>
      <c r="BD742" s="11">
        <v>0</v>
      </c>
      <c r="BE742" s="28"/>
      <c r="BF742" s="54">
        <v>0</v>
      </c>
      <c r="BG742" s="28">
        <v>0</v>
      </c>
      <c r="BH742" s="28">
        <v>1059.48</v>
      </c>
      <c r="BI742" s="28">
        <v>1029.21</v>
      </c>
      <c r="BJ742" s="28">
        <v>1107.93</v>
      </c>
      <c r="BK742" s="30">
        <f t="shared" si="29"/>
        <v>30.269999999999982</v>
      </c>
      <c r="BL742" s="62">
        <f t="shared" si="30"/>
        <v>2.8570619549212802E-2</v>
      </c>
      <c r="BM742" s="28">
        <v>102.93</v>
      </c>
      <c r="BN742" s="13">
        <v>0</v>
      </c>
      <c r="BO742" s="7" t="s">
        <v>6505</v>
      </c>
      <c r="BP742" s="7" t="s">
        <v>6506</v>
      </c>
      <c r="BQ742" s="7" t="s">
        <v>4101</v>
      </c>
      <c r="BR742" s="7" t="s">
        <v>504</v>
      </c>
      <c r="BS742" s="7" t="s">
        <v>4126</v>
      </c>
      <c r="BT742" s="7" t="s">
        <v>6507</v>
      </c>
      <c r="BU742" s="7" t="s">
        <v>78</v>
      </c>
      <c r="BV742" s="7" t="s">
        <v>6508</v>
      </c>
      <c r="BW742" s="7" t="s">
        <v>6509</v>
      </c>
      <c r="BX742" s="7" t="s">
        <v>4130</v>
      </c>
      <c r="BY742" s="7">
        <v>0</v>
      </c>
      <c r="BZ742" s="7">
        <v>0</v>
      </c>
      <c r="CA742" s="7">
        <v>0</v>
      </c>
      <c r="CB742" s="7">
        <v>0</v>
      </c>
      <c r="CC742" s="7">
        <v>0</v>
      </c>
      <c r="CD742" s="9">
        <v>0</v>
      </c>
    </row>
    <row r="743" spans="1:82" hidden="1" x14ac:dyDescent="0.25">
      <c r="A743" s="73" t="s">
        <v>2536</v>
      </c>
      <c r="B743" s="7" t="s">
        <v>1066</v>
      </c>
      <c r="C743" s="7" t="s">
        <v>1067</v>
      </c>
      <c r="D743" s="7" t="s">
        <v>2537</v>
      </c>
      <c r="E743" s="7" t="s">
        <v>2538</v>
      </c>
      <c r="F743" s="7" t="s">
        <v>168</v>
      </c>
      <c r="G743" s="7" t="s">
        <v>2538</v>
      </c>
      <c r="H743" s="7" t="s">
        <v>2330</v>
      </c>
      <c r="I743" s="7" t="s">
        <v>1069</v>
      </c>
      <c r="J743" s="7" t="s">
        <v>2516</v>
      </c>
      <c r="K743" s="7">
        <v>109.11</v>
      </c>
      <c r="L743" s="7" t="s">
        <v>67</v>
      </c>
      <c r="M743" s="7" t="s">
        <v>68</v>
      </c>
      <c r="N743" s="7" t="s">
        <v>160</v>
      </c>
      <c r="O743" s="8">
        <v>42651</v>
      </c>
      <c r="P743" s="8">
        <v>45573.48101851852</v>
      </c>
      <c r="Q743" s="7" t="s">
        <v>70</v>
      </c>
      <c r="R743" s="8">
        <v>45573</v>
      </c>
      <c r="S743" s="7" t="s">
        <v>71</v>
      </c>
      <c r="T743" s="7" t="s">
        <v>104</v>
      </c>
      <c r="U743" s="7" t="s">
        <v>73</v>
      </c>
      <c r="V743" s="7" t="s">
        <v>73</v>
      </c>
      <c r="W743" s="7" t="s">
        <v>74</v>
      </c>
      <c r="X743" s="7" t="s">
        <v>75</v>
      </c>
      <c r="Y743" s="7" t="s">
        <v>2517</v>
      </c>
      <c r="Z743" s="7" t="s">
        <v>2539</v>
      </c>
      <c r="AA743" s="7" t="s">
        <v>78</v>
      </c>
      <c r="AB743" s="8"/>
      <c r="AC743" s="8"/>
      <c r="AD743" s="7"/>
      <c r="AE743" s="7" t="s">
        <v>78</v>
      </c>
      <c r="AF743" s="7" t="s">
        <v>78</v>
      </c>
      <c r="AG743" s="8"/>
      <c r="AH743" s="7" t="s">
        <v>2540</v>
      </c>
      <c r="AI743" s="7" t="s">
        <v>78</v>
      </c>
      <c r="AJ743" s="7" t="b">
        <v>0</v>
      </c>
      <c r="AK743" s="7" t="s">
        <v>2541</v>
      </c>
      <c r="AL743" s="7" t="b">
        <v>0</v>
      </c>
      <c r="AM743" s="7" t="b">
        <v>0</v>
      </c>
      <c r="AN743" s="7" t="b">
        <v>0</v>
      </c>
      <c r="AO743" s="7" t="b">
        <v>0</v>
      </c>
      <c r="AP743" s="7" t="b">
        <v>0</v>
      </c>
      <c r="AQ743" s="7" t="s">
        <v>84</v>
      </c>
      <c r="AR743" s="7" t="b">
        <v>0</v>
      </c>
      <c r="AS743" s="7" t="s">
        <v>1700</v>
      </c>
      <c r="AT743" s="7" t="s">
        <v>1700</v>
      </c>
      <c r="AU743" s="7" t="s">
        <v>78</v>
      </c>
      <c r="AV743" s="8">
        <v>42678</v>
      </c>
      <c r="AW743" s="7" t="s">
        <v>85</v>
      </c>
      <c r="AX743" s="7" t="s">
        <v>86</v>
      </c>
      <c r="AY743" s="7" t="s">
        <v>87</v>
      </c>
      <c r="AZ743" s="7" t="b">
        <v>0</v>
      </c>
      <c r="BA743" s="7">
        <v>0</v>
      </c>
      <c r="BB743" s="7">
        <v>0</v>
      </c>
      <c r="BC743" s="33"/>
      <c r="BD743" s="7">
        <v>0</v>
      </c>
      <c r="BE743" s="33"/>
      <c r="BF743" s="55">
        <v>0</v>
      </c>
      <c r="BG743" s="33">
        <v>0</v>
      </c>
      <c r="BH743" s="33">
        <v>109.11</v>
      </c>
      <c r="BI743" s="33">
        <v>109.11</v>
      </c>
      <c r="BJ743" s="33">
        <v>124.66</v>
      </c>
      <c r="BK743" s="30">
        <f t="shared" si="29"/>
        <v>0</v>
      </c>
      <c r="BL743" s="62">
        <f t="shared" si="30"/>
        <v>0</v>
      </c>
      <c r="BM743" s="33">
        <v>10.91</v>
      </c>
      <c r="BN743" s="9">
        <v>0</v>
      </c>
      <c r="BO743" s="11" t="s">
        <v>5428</v>
      </c>
      <c r="BP743" s="11" t="s">
        <v>5429</v>
      </c>
      <c r="BQ743" s="11" t="s">
        <v>4393</v>
      </c>
      <c r="BR743" s="11" t="s">
        <v>3889</v>
      </c>
      <c r="BS743" s="11" t="s">
        <v>5115</v>
      </c>
      <c r="BT743" s="11" t="s">
        <v>5430</v>
      </c>
      <c r="BU743" s="11" t="s">
        <v>5431</v>
      </c>
      <c r="BV743" s="11" t="s">
        <v>5432</v>
      </c>
      <c r="BW743" s="11" t="s">
        <v>5433</v>
      </c>
      <c r="BX743" s="11" t="s">
        <v>4130</v>
      </c>
      <c r="BY743" s="11">
        <v>0</v>
      </c>
      <c r="BZ743" s="11">
        <v>0</v>
      </c>
      <c r="CA743" s="11">
        <v>0</v>
      </c>
      <c r="CB743" s="11">
        <v>0</v>
      </c>
      <c r="CC743" s="11">
        <v>0</v>
      </c>
      <c r="CD743" s="13">
        <v>0</v>
      </c>
    </row>
    <row r="744" spans="1:82" hidden="1" x14ac:dyDescent="0.25">
      <c r="A744" s="73" t="s">
        <v>895</v>
      </c>
      <c r="B744" s="7" t="s">
        <v>61</v>
      </c>
      <c r="C744" s="7" t="s">
        <v>62</v>
      </c>
      <c r="D744" s="7" t="s">
        <v>891</v>
      </c>
      <c r="E744" s="7" t="s">
        <v>891</v>
      </c>
      <c r="F744" s="7" t="s">
        <v>64</v>
      </c>
      <c r="G744" s="7" t="s">
        <v>891</v>
      </c>
      <c r="H744" s="7" t="s">
        <v>281</v>
      </c>
      <c r="I744" s="7" t="s">
        <v>66</v>
      </c>
      <c r="J744" s="7" t="s">
        <v>282</v>
      </c>
      <c r="K744" s="7">
        <v>421.08</v>
      </c>
      <c r="L744" s="7" t="s">
        <v>67</v>
      </c>
      <c r="M744" s="7" t="s">
        <v>68</v>
      </c>
      <c r="N744" s="7" t="s">
        <v>69</v>
      </c>
      <c r="O744" s="8">
        <v>44997.345347222225</v>
      </c>
      <c r="P744" s="8">
        <v>45363.401319444441</v>
      </c>
      <c r="Q744" s="7" t="s">
        <v>70</v>
      </c>
      <c r="R744" s="8">
        <v>45363</v>
      </c>
      <c r="S744" s="7" t="s">
        <v>71</v>
      </c>
      <c r="T744" s="7" t="s">
        <v>104</v>
      </c>
      <c r="U744" s="7" t="s">
        <v>73</v>
      </c>
      <c r="V744" s="7" t="s">
        <v>73</v>
      </c>
      <c r="W744" s="7" t="s">
        <v>74</v>
      </c>
      <c r="X744" s="7" t="s">
        <v>75</v>
      </c>
      <c r="Y744" s="7" t="s">
        <v>122</v>
      </c>
      <c r="Z744" s="7" t="s">
        <v>896</v>
      </c>
      <c r="AA744" s="7" t="s">
        <v>78</v>
      </c>
      <c r="AB744" s="8"/>
      <c r="AC744" s="8"/>
      <c r="AD744" s="7"/>
      <c r="AE744" s="7" t="s">
        <v>78</v>
      </c>
      <c r="AF744" s="7" t="s">
        <v>78</v>
      </c>
      <c r="AG744" s="8"/>
      <c r="AH744" s="7" t="s">
        <v>897</v>
      </c>
      <c r="AI744" s="7" t="s">
        <v>78</v>
      </c>
      <c r="AJ744" s="7" t="b">
        <v>0</v>
      </c>
      <c r="AK744" s="7" t="s">
        <v>898</v>
      </c>
      <c r="AL744" s="7" t="b">
        <v>0</v>
      </c>
      <c r="AM744" s="7" t="b">
        <v>0</v>
      </c>
      <c r="AN744" s="7" t="b">
        <v>0</v>
      </c>
      <c r="AO744" s="7" t="b">
        <v>0</v>
      </c>
      <c r="AP744" s="7" t="b">
        <v>0</v>
      </c>
      <c r="AQ744" s="7" t="s">
        <v>84</v>
      </c>
      <c r="AR744" s="7" t="b">
        <v>0</v>
      </c>
      <c r="AS744" s="7" t="s">
        <v>710</v>
      </c>
      <c r="AT744" s="7" t="s">
        <v>78</v>
      </c>
      <c r="AU744" s="7" t="s">
        <v>78</v>
      </c>
      <c r="AV744" s="8">
        <v>44971</v>
      </c>
      <c r="AW744" s="7" t="s">
        <v>85</v>
      </c>
      <c r="AX744" s="7" t="s">
        <v>86</v>
      </c>
      <c r="AY744" s="7" t="s">
        <v>87</v>
      </c>
      <c r="AZ744" s="7" t="b">
        <v>0</v>
      </c>
      <c r="BA744" s="7">
        <v>0</v>
      </c>
      <c r="BB744" s="7">
        <v>0</v>
      </c>
      <c r="BC744" s="33"/>
      <c r="BD744" s="7">
        <v>0</v>
      </c>
      <c r="BE744" s="33"/>
      <c r="BF744" s="55">
        <v>0</v>
      </c>
      <c r="BG744" s="33">
        <v>0</v>
      </c>
      <c r="BH744" s="33">
        <v>421.08</v>
      </c>
      <c r="BI744" s="33">
        <v>421.08</v>
      </c>
      <c r="BJ744" s="33">
        <v>459.79</v>
      </c>
      <c r="BK744" s="30">
        <f t="shared" si="29"/>
        <v>0</v>
      </c>
      <c r="BL744" s="62">
        <f t="shared" si="30"/>
        <v>0</v>
      </c>
      <c r="BM744" s="33">
        <v>101.06</v>
      </c>
      <c r="BN744" s="9">
        <v>0</v>
      </c>
      <c r="BO744" s="11" t="s">
        <v>6821</v>
      </c>
      <c r="BP744" s="11" t="s">
        <v>6822</v>
      </c>
      <c r="BQ744" s="11" t="s">
        <v>4101</v>
      </c>
      <c r="BR744" s="11" t="s">
        <v>4194</v>
      </c>
      <c r="BS744" s="11" t="s">
        <v>4195</v>
      </c>
      <c r="BT744" s="11" t="s">
        <v>5357</v>
      </c>
      <c r="BU744" s="11" t="s">
        <v>6823</v>
      </c>
      <c r="BV744" s="11" t="s">
        <v>6824</v>
      </c>
      <c r="BW744" s="11" t="s">
        <v>6826</v>
      </c>
      <c r="BX744" s="11" t="s">
        <v>4585</v>
      </c>
      <c r="BY744" s="11">
        <v>0</v>
      </c>
      <c r="BZ744" s="11">
        <v>0</v>
      </c>
      <c r="CA744" s="11">
        <v>0</v>
      </c>
      <c r="CB744" s="11">
        <v>0</v>
      </c>
      <c r="CC744" s="11">
        <v>0</v>
      </c>
      <c r="CD744" s="13">
        <v>0</v>
      </c>
    </row>
    <row r="745" spans="1:82" hidden="1" x14ac:dyDescent="0.25">
      <c r="A745" s="72" t="s">
        <v>1985</v>
      </c>
      <c r="B745" s="11" t="s">
        <v>1395</v>
      </c>
      <c r="C745" s="11" t="s">
        <v>1396</v>
      </c>
      <c r="D745" s="11" t="s">
        <v>1986</v>
      </c>
      <c r="E745" s="11" t="s">
        <v>1986</v>
      </c>
      <c r="F745" s="11" t="s">
        <v>64</v>
      </c>
      <c r="G745" s="11" t="s">
        <v>1986</v>
      </c>
      <c r="H745" s="11" t="s">
        <v>281</v>
      </c>
      <c r="I745" s="11" t="s">
        <v>1397</v>
      </c>
      <c r="J745" s="11" t="s">
        <v>1406</v>
      </c>
      <c r="K745" s="11">
        <v>108.91</v>
      </c>
      <c r="L745" s="11" t="s">
        <v>67</v>
      </c>
      <c r="M745" s="11" t="s">
        <v>68</v>
      </c>
      <c r="N745" s="11" t="s">
        <v>69</v>
      </c>
      <c r="O745" s="12">
        <v>44885.587152777778</v>
      </c>
      <c r="P745" s="12">
        <v>45250.634780092594</v>
      </c>
      <c r="Q745" s="11" t="s">
        <v>70</v>
      </c>
      <c r="R745" s="12">
        <v>45250</v>
      </c>
      <c r="S745" s="11" t="s">
        <v>71</v>
      </c>
      <c r="T745" s="11" t="s">
        <v>104</v>
      </c>
      <c r="U745" s="11" t="s">
        <v>73</v>
      </c>
      <c r="V745" s="11" t="s">
        <v>73</v>
      </c>
      <c r="W745" s="11" t="s">
        <v>105</v>
      </c>
      <c r="X745" s="11" t="s">
        <v>106</v>
      </c>
      <c r="Y745" s="11" t="s">
        <v>1485</v>
      </c>
      <c r="Z745" s="11" t="s">
        <v>1987</v>
      </c>
      <c r="AA745" s="11" t="s">
        <v>1987</v>
      </c>
      <c r="AB745" s="12"/>
      <c r="AC745" s="12"/>
      <c r="AD745" s="11"/>
      <c r="AE745" s="11" t="s">
        <v>78</v>
      </c>
      <c r="AF745" s="11" t="s">
        <v>78</v>
      </c>
      <c r="AG745" s="12"/>
      <c r="AH745" s="11" t="s">
        <v>1988</v>
      </c>
      <c r="AI745" s="11" t="s">
        <v>78</v>
      </c>
      <c r="AJ745" s="11" t="b">
        <v>0</v>
      </c>
      <c r="AK745" s="11" t="s">
        <v>1989</v>
      </c>
      <c r="AL745" s="11" t="b">
        <v>0</v>
      </c>
      <c r="AM745" s="11" t="b">
        <v>0</v>
      </c>
      <c r="AN745" s="11" t="b">
        <v>0</v>
      </c>
      <c r="AO745" s="11" t="b">
        <v>0</v>
      </c>
      <c r="AP745" s="11" t="b">
        <v>0</v>
      </c>
      <c r="AQ745" s="11" t="s">
        <v>84</v>
      </c>
      <c r="AR745" s="11" t="b">
        <v>0</v>
      </c>
      <c r="AS745" s="11" t="s">
        <v>734</v>
      </c>
      <c r="AT745" s="11" t="s">
        <v>78</v>
      </c>
      <c r="AU745" s="11" t="s">
        <v>78</v>
      </c>
      <c r="AV745" s="12">
        <v>44893</v>
      </c>
      <c r="AW745" s="11" t="s">
        <v>85</v>
      </c>
      <c r="AX745" s="11" t="s">
        <v>86</v>
      </c>
      <c r="AY745" s="11" t="s">
        <v>87</v>
      </c>
      <c r="AZ745" s="11" t="b">
        <v>0</v>
      </c>
      <c r="BA745" s="11">
        <v>0</v>
      </c>
      <c r="BB745" s="11">
        <v>0</v>
      </c>
      <c r="BC745" s="28"/>
      <c r="BD745" s="11">
        <v>0</v>
      </c>
      <c r="BE745" s="28"/>
      <c r="BF745" s="54">
        <v>0</v>
      </c>
      <c r="BG745" s="28">
        <v>0</v>
      </c>
      <c r="BH745" s="28">
        <v>108.91</v>
      </c>
      <c r="BI745" s="28">
        <v>108.91</v>
      </c>
      <c r="BJ745" s="28">
        <v>126.34</v>
      </c>
      <c r="BK745" s="30">
        <f t="shared" si="29"/>
        <v>0</v>
      </c>
      <c r="BL745" s="62">
        <f t="shared" si="30"/>
        <v>0</v>
      </c>
      <c r="BM745" s="28">
        <v>40.299999999999997</v>
      </c>
      <c r="BN745" s="13">
        <v>0</v>
      </c>
      <c r="BO745" s="11" t="s">
        <v>6715</v>
      </c>
      <c r="BP745" s="11" t="s">
        <v>6716</v>
      </c>
      <c r="BQ745" s="11" t="s">
        <v>4101</v>
      </c>
      <c r="BR745" s="11" t="s">
        <v>504</v>
      </c>
      <c r="BS745" s="11" t="s">
        <v>4187</v>
      </c>
      <c r="BT745" s="11" t="s">
        <v>6717</v>
      </c>
      <c r="BU745" s="11" t="s">
        <v>6718</v>
      </c>
      <c r="BV745" s="11" t="s">
        <v>6719</v>
      </c>
      <c r="BW745" s="11" t="s">
        <v>6720</v>
      </c>
      <c r="BX745" s="11" t="s">
        <v>4138</v>
      </c>
      <c r="BY745" s="11">
        <v>0</v>
      </c>
      <c r="BZ745" s="11">
        <v>0</v>
      </c>
      <c r="CA745" s="11">
        <v>0</v>
      </c>
      <c r="CB745" s="11">
        <v>0</v>
      </c>
      <c r="CC745" s="11">
        <v>0</v>
      </c>
      <c r="CD745" s="13">
        <v>0</v>
      </c>
    </row>
    <row r="746" spans="1:82" hidden="1" x14ac:dyDescent="0.25">
      <c r="A746" s="73" t="s">
        <v>3341</v>
      </c>
      <c r="B746" s="7" t="s">
        <v>2271</v>
      </c>
      <c r="C746" s="7" t="s">
        <v>2272</v>
      </c>
      <c r="D746" s="7" t="s">
        <v>3342</v>
      </c>
      <c r="E746" s="7" t="s">
        <v>3342</v>
      </c>
      <c r="F746" s="7" t="s">
        <v>64</v>
      </c>
      <c r="G746" s="7" t="s">
        <v>3342</v>
      </c>
      <c r="H746" s="7" t="s">
        <v>2330</v>
      </c>
      <c r="I746" s="7" t="s">
        <v>2274</v>
      </c>
      <c r="J746" s="7" t="s">
        <v>3318</v>
      </c>
      <c r="K746" s="7">
        <v>141.02000000000001</v>
      </c>
      <c r="L746" s="7" t="s">
        <v>67</v>
      </c>
      <c r="M746" s="7" t="s">
        <v>68</v>
      </c>
      <c r="N746" s="7" t="s">
        <v>69</v>
      </c>
      <c r="O746" s="8">
        <v>42813.344351851854</v>
      </c>
      <c r="P746" s="8">
        <v>45370.344351851854</v>
      </c>
      <c r="Q746" s="7" t="s">
        <v>70</v>
      </c>
      <c r="R746" s="8">
        <v>45370</v>
      </c>
      <c r="S746" s="7" t="s">
        <v>71</v>
      </c>
      <c r="T746" s="7" t="s">
        <v>72</v>
      </c>
      <c r="U746" s="7" t="s">
        <v>73</v>
      </c>
      <c r="V746" s="7" t="s">
        <v>73</v>
      </c>
      <c r="W746" s="7" t="s">
        <v>74</v>
      </c>
      <c r="X746" s="7" t="s">
        <v>106</v>
      </c>
      <c r="Y746" s="7" t="s">
        <v>2276</v>
      </c>
      <c r="Z746" s="7" t="s">
        <v>3343</v>
      </c>
      <c r="AA746" s="7" t="s">
        <v>78</v>
      </c>
      <c r="AB746" s="8"/>
      <c r="AC746" s="8"/>
      <c r="AD746" s="7"/>
      <c r="AE746" s="7" t="s">
        <v>78</v>
      </c>
      <c r="AF746" s="7" t="s">
        <v>78</v>
      </c>
      <c r="AG746" s="8"/>
      <c r="AH746" s="7" t="s">
        <v>78</v>
      </c>
      <c r="AI746" s="7" t="s">
        <v>78</v>
      </c>
      <c r="AJ746" s="7" t="b">
        <v>0</v>
      </c>
      <c r="AK746" s="7" t="s">
        <v>3344</v>
      </c>
      <c r="AL746" s="7" t="b">
        <v>0</v>
      </c>
      <c r="AM746" s="7" t="b">
        <v>0</v>
      </c>
      <c r="AN746" s="7" t="b">
        <v>0</v>
      </c>
      <c r="AO746" s="7" t="b">
        <v>0</v>
      </c>
      <c r="AP746" s="7" t="b">
        <v>0</v>
      </c>
      <c r="AQ746" s="7" t="s">
        <v>84</v>
      </c>
      <c r="AR746" s="7" t="b">
        <v>0</v>
      </c>
      <c r="AS746" s="7" t="s">
        <v>1700</v>
      </c>
      <c r="AT746" s="7" t="s">
        <v>78</v>
      </c>
      <c r="AU746" s="7" t="s">
        <v>78</v>
      </c>
      <c r="AV746" s="8">
        <v>42787</v>
      </c>
      <c r="AW746" s="7" t="s">
        <v>85</v>
      </c>
      <c r="AX746" s="7" t="s">
        <v>86</v>
      </c>
      <c r="AY746" s="7" t="s">
        <v>87</v>
      </c>
      <c r="AZ746" s="7" t="b">
        <v>0</v>
      </c>
      <c r="BA746" s="7">
        <v>0</v>
      </c>
      <c r="BB746" s="7">
        <v>0</v>
      </c>
      <c r="BC746" s="33"/>
      <c r="BD746" s="7">
        <v>0</v>
      </c>
      <c r="BE746" s="33"/>
      <c r="BF746" s="55">
        <v>0</v>
      </c>
      <c r="BG746" s="33">
        <v>0</v>
      </c>
      <c r="BH746" s="33">
        <v>141.02000000000001</v>
      </c>
      <c r="BI746" s="33">
        <v>137.16</v>
      </c>
      <c r="BJ746" s="33">
        <v>151.41999999999999</v>
      </c>
      <c r="BK746" s="30">
        <f t="shared" si="29"/>
        <v>3.8600000000000136</v>
      </c>
      <c r="BL746" s="62">
        <f t="shared" si="30"/>
        <v>2.7372003971068027E-2</v>
      </c>
      <c r="BM746" s="33">
        <v>27.45</v>
      </c>
      <c r="BN746" s="9">
        <v>0</v>
      </c>
      <c r="BO746" s="7" t="s">
        <v>5494</v>
      </c>
      <c r="BP746" s="7" t="s">
        <v>5495</v>
      </c>
      <c r="BQ746" s="7" t="s">
        <v>4707</v>
      </c>
      <c r="BR746" s="7" t="s">
        <v>5231</v>
      </c>
      <c r="BS746" s="7" t="s">
        <v>5232</v>
      </c>
      <c r="BT746" s="7" t="s">
        <v>4110</v>
      </c>
      <c r="BU746" s="7" t="s">
        <v>5496</v>
      </c>
      <c r="BV746" s="7" t="s">
        <v>5497</v>
      </c>
      <c r="BW746" s="7" t="s">
        <v>5498</v>
      </c>
      <c r="BX746" s="7" t="s">
        <v>4106</v>
      </c>
      <c r="BY746" s="7">
        <v>0</v>
      </c>
      <c r="BZ746" s="7">
        <v>0</v>
      </c>
      <c r="CA746" s="7">
        <v>0</v>
      </c>
      <c r="CB746" s="7">
        <v>0</v>
      </c>
      <c r="CC746" s="7">
        <v>0</v>
      </c>
      <c r="CD746" s="9">
        <v>0</v>
      </c>
    </row>
    <row r="747" spans="1:82" hidden="1" x14ac:dyDescent="0.25">
      <c r="A747" s="73" t="s">
        <v>1121</v>
      </c>
      <c r="B747" s="7" t="s">
        <v>234</v>
      </c>
      <c r="C747" s="7" t="s">
        <v>235</v>
      </c>
      <c r="D747" s="7" t="s">
        <v>881</v>
      </c>
      <c r="E747" s="7" t="s">
        <v>881</v>
      </c>
      <c r="F747" s="7" t="s">
        <v>64</v>
      </c>
      <c r="G747" s="7"/>
      <c r="H747" s="7" t="s">
        <v>281</v>
      </c>
      <c r="I747" s="7" t="s">
        <v>1077</v>
      </c>
      <c r="J747" s="7" t="s">
        <v>1022</v>
      </c>
      <c r="K747" s="7">
        <v>339.84</v>
      </c>
      <c r="L747" s="7" t="s">
        <v>67</v>
      </c>
      <c r="M747" s="7" t="s">
        <v>68</v>
      </c>
      <c r="N747" s="7" t="s">
        <v>69</v>
      </c>
      <c r="O747" s="8">
        <v>44865</v>
      </c>
      <c r="P747" s="8">
        <v>45525.51457175926</v>
      </c>
      <c r="Q747" s="7" t="s">
        <v>70</v>
      </c>
      <c r="R747" s="8">
        <v>45525</v>
      </c>
      <c r="S747" s="7" t="s">
        <v>71</v>
      </c>
      <c r="T747" s="7" t="s">
        <v>104</v>
      </c>
      <c r="U747" s="7" t="s">
        <v>73</v>
      </c>
      <c r="V747" s="7" t="s">
        <v>73</v>
      </c>
      <c r="W747" s="7" t="s">
        <v>74</v>
      </c>
      <c r="X747" s="7" t="s">
        <v>75</v>
      </c>
      <c r="Y747" s="7" t="s">
        <v>1023</v>
      </c>
      <c r="Z747" s="7" t="s">
        <v>1122</v>
      </c>
      <c r="AA747" s="7" t="s">
        <v>78</v>
      </c>
      <c r="AB747" s="8"/>
      <c r="AC747" s="8"/>
      <c r="AD747" s="7"/>
      <c r="AE747" s="7" t="s">
        <v>78</v>
      </c>
      <c r="AF747" s="7" t="s">
        <v>78</v>
      </c>
      <c r="AG747" s="8"/>
      <c r="AH747" s="7" t="s">
        <v>1123</v>
      </c>
      <c r="AI747" s="7" t="s">
        <v>78</v>
      </c>
      <c r="AJ747" s="7" t="b">
        <v>0</v>
      </c>
      <c r="AK747" s="7" t="s">
        <v>1124</v>
      </c>
      <c r="AL747" s="7" t="b">
        <v>0</v>
      </c>
      <c r="AM747" s="7" t="b">
        <v>0</v>
      </c>
      <c r="AN747" s="7" t="b">
        <v>0</v>
      </c>
      <c r="AO747" s="7" t="b">
        <v>0</v>
      </c>
      <c r="AP747" s="7" t="b">
        <v>0</v>
      </c>
      <c r="AQ747" s="7" t="s">
        <v>84</v>
      </c>
      <c r="AR747" s="7" t="b">
        <v>0</v>
      </c>
      <c r="AS747" s="7" t="s">
        <v>317</v>
      </c>
      <c r="AT747" s="7" t="s">
        <v>78</v>
      </c>
      <c r="AU747" s="7" t="s">
        <v>78</v>
      </c>
      <c r="AV747" s="8">
        <v>44865</v>
      </c>
      <c r="AW747" s="7" t="s">
        <v>85</v>
      </c>
      <c r="AX747" s="7" t="s">
        <v>86</v>
      </c>
      <c r="AY747" s="7" t="s">
        <v>87</v>
      </c>
      <c r="AZ747" s="7" t="b">
        <v>0</v>
      </c>
      <c r="BA747" s="7">
        <v>0</v>
      </c>
      <c r="BB747" s="7">
        <v>0</v>
      </c>
      <c r="BC747" s="33"/>
      <c r="BD747" s="7">
        <v>0</v>
      </c>
      <c r="BE747" s="33"/>
      <c r="BF747" s="55">
        <v>0</v>
      </c>
      <c r="BG747" s="33">
        <v>0</v>
      </c>
      <c r="BH747" s="33">
        <v>339.84</v>
      </c>
      <c r="BI747" s="33">
        <v>340.07</v>
      </c>
      <c r="BJ747" s="33">
        <v>371.94</v>
      </c>
      <c r="BK747" s="30">
        <f t="shared" si="29"/>
        <v>-0.23000000000001819</v>
      </c>
      <c r="BL747" s="62">
        <f t="shared" si="30"/>
        <v>-6.767890772128596E-4</v>
      </c>
      <c r="BM747" s="33">
        <v>61.19</v>
      </c>
      <c r="BN747" s="9">
        <v>0</v>
      </c>
      <c r="BO747" s="11" t="s">
        <v>6689</v>
      </c>
      <c r="BP747" s="11" t="s">
        <v>6690</v>
      </c>
      <c r="BQ747" s="11" t="s">
        <v>4101</v>
      </c>
      <c r="BR747" s="11" t="s">
        <v>504</v>
      </c>
      <c r="BS747" s="11" t="s">
        <v>4187</v>
      </c>
      <c r="BT747" s="11" t="s">
        <v>6691</v>
      </c>
      <c r="BU747" s="11" t="s">
        <v>6692</v>
      </c>
      <c r="BV747" s="11" t="s">
        <v>6693</v>
      </c>
      <c r="BW747" s="11" t="s">
        <v>6694</v>
      </c>
      <c r="BX747" s="11" t="s">
        <v>4106</v>
      </c>
      <c r="BY747" s="11">
        <v>0</v>
      </c>
      <c r="BZ747" s="11">
        <v>0</v>
      </c>
      <c r="CA747" s="11">
        <v>0</v>
      </c>
      <c r="CB747" s="11">
        <v>0</v>
      </c>
      <c r="CC747" s="11">
        <v>0</v>
      </c>
      <c r="CD747" s="13">
        <v>0</v>
      </c>
    </row>
    <row r="748" spans="1:82" hidden="1" x14ac:dyDescent="0.25">
      <c r="A748" s="73" t="s">
        <v>880</v>
      </c>
      <c r="B748" s="7" t="s">
        <v>61</v>
      </c>
      <c r="C748" s="7" t="s">
        <v>62</v>
      </c>
      <c r="D748" s="7" t="s">
        <v>881</v>
      </c>
      <c r="E748" s="7" t="s">
        <v>881</v>
      </c>
      <c r="F748" s="7" t="s">
        <v>64</v>
      </c>
      <c r="G748" s="7"/>
      <c r="H748" s="7" t="s">
        <v>281</v>
      </c>
      <c r="I748" s="7" t="s">
        <v>66</v>
      </c>
      <c r="J748" s="7" t="s">
        <v>282</v>
      </c>
      <c r="K748" s="7">
        <v>362.04</v>
      </c>
      <c r="L748" s="7" t="s">
        <v>67</v>
      </c>
      <c r="M748" s="7" t="s">
        <v>68</v>
      </c>
      <c r="N748" s="7" t="s">
        <v>69</v>
      </c>
      <c r="O748" s="8">
        <v>44986.623749999999</v>
      </c>
      <c r="P748" s="8">
        <v>45352.38890046296</v>
      </c>
      <c r="Q748" s="7" t="s">
        <v>70</v>
      </c>
      <c r="R748" s="8">
        <v>45352</v>
      </c>
      <c r="S748" s="7" t="s">
        <v>71</v>
      </c>
      <c r="T748" s="7" t="s">
        <v>104</v>
      </c>
      <c r="U748" s="7" t="s">
        <v>73</v>
      </c>
      <c r="V748" s="7" t="s">
        <v>73</v>
      </c>
      <c r="W748" s="7" t="s">
        <v>74</v>
      </c>
      <c r="X748" s="7" t="s">
        <v>75</v>
      </c>
      <c r="Y748" s="7" t="s">
        <v>122</v>
      </c>
      <c r="Z748" s="7" t="s">
        <v>882</v>
      </c>
      <c r="AA748" s="7" t="s">
        <v>78</v>
      </c>
      <c r="AB748" s="8"/>
      <c r="AC748" s="8"/>
      <c r="AD748" s="7"/>
      <c r="AE748" s="7" t="s">
        <v>78</v>
      </c>
      <c r="AF748" s="7" t="s">
        <v>78</v>
      </c>
      <c r="AG748" s="8"/>
      <c r="AH748" s="7" t="s">
        <v>883</v>
      </c>
      <c r="AI748" s="7" t="s">
        <v>78</v>
      </c>
      <c r="AJ748" s="7" t="b">
        <v>0</v>
      </c>
      <c r="AK748" s="7" t="s">
        <v>884</v>
      </c>
      <c r="AL748" s="7" t="b">
        <v>0</v>
      </c>
      <c r="AM748" s="7" t="b">
        <v>0</v>
      </c>
      <c r="AN748" s="7" t="b">
        <v>0</v>
      </c>
      <c r="AO748" s="7" t="b">
        <v>0</v>
      </c>
      <c r="AP748" s="7" t="b">
        <v>0</v>
      </c>
      <c r="AQ748" s="7" t="s">
        <v>84</v>
      </c>
      <c r="AR748" s="7" t="b">
        <v>0</v>
      </c>
      <c r="AS748" s="7" t="s">
        <v>710</v>
      </c>
      <c r="AT748" s="7" t="s">
        <v>78</v>
      </c>
      <c r="AU748" s="7" t="s">
        <v>78</v>
      </c>
      <c r="AV748" s="8">
        <v>44959</v>
      </c>
      <c r="AW748" s="7" t="s">
        <v>85</v>
      </c>
      <c r="AX748" s="7" t="s">
        <v>86</v>
      </c>
      <c r="AY748" s="7" t="s">
        <v>87</v>
      </c>
      <c r="AZ748" s="7" t="b">
        <v>0</v>
      </c>
      <c r="BA748" s="7">
        <v>0</v>
      </c>
      <c r="BB748" s="7">
        <v>0</v>
      </c>
      <c r="BC748" s="33"/>
      <c r="BD748" s="7">
        <v>0</v>
      </c>
      <c r="BE748" s="33"/>
      <c r="BF748" s="55">
        <v>0</v>
      </c>
      <c r="BG748" s="33">
        <v>0</v>
      </c>
      <c r="BH748" s="33">
        <v>362.04</v>
      </c>
      <c r="BI748" s="33">
        <v>362.04</v>
      </c>
      <c r="BJ748" s="33">
        <v>396.04</v>
      </c>
      <c r="BK748" s="30">
        <f t="shared" si="29"/>
        <v>0</v>
      </c>
      <c r="BL748" s="62">
        <f t="shared" si="30"/>
        <v>0</v>
      </c>
      <c r="BM748" s="33">
        <v>86.88</v>
      </c>
      <c r="BN748" s="9">
        <v>0</v>
      </c>
      <c r="BO748" s="7" t="s">
        <v>6689</v>
      </c>
      <c r="BP748" s="7" t="s">
        <v>6690</v>
      </c>
      <c r="BQ748" s="7" t="s">
        <v>4101</v>
      </c>
      <c r="BR748" s="7" t="s">
        <v>504</v>
      </c>
      <c r="BS748" s="7" t="s">
        <v>4187</v>
      </c>
      <c r="BT748" s="7" t="s">
        <v>6691</v>
      </c>
      <c r="BU748" s="7" t="s">
        <v>6692</v>
      </c>
      <c r="BV748" s="7" t="s">
        <v>6693</v>
      </c>
      <c r="BW748" s="7" t="s">
        <v>6694</v>
      </c>
      <c r="BX748" s="7" t="s">
        <v>4106</v>
      </c>
      <c r="BY748" s="7">
        <v>0</v>
      </c>
      <c r="BZ748" s="7">
        <v>0</v>
      </c>
      <c r="CA748" s="7">
        <v>0</v>
      </c>
      <c r="CB748" s="7">
        <v>0</v>
      </c>
      <c r="CC748" s="7">
        <v>0</v>
      </c>
      <c r="CD748" s="9">
        <v>0</v>
      </c>
    </row>
    <row r="749" spans="1:82" hidden="1" x14ac:dyDescent="0.25">
      <c r="A749" s="73" t="s">
        <v>657</v>
      </c>
      <c r="B749" s="7" t="s">
        <v>61</v>
      </c>
      <c r="C749" s="7" t="s">
        <v>62</v>
      </c>
      <c r="D749" s="7" t="s">
        <v>658</v>
      </c>
      <c r="E749" s="7" t="s">
        <v>658</v>
      </c>
      <c r="F749" s="7" t="s">
        <v>64</v>
      </c>
      <c r="G749" s="7" t="s">
        <v>658</v>
      </c>
      <c r="H749" s="7" t="s">
        <v>281</v>
      </c>
      <c r="I749" s="7" t="s">
        <v>66</v>
      </c>
      <c r="J749" s="7" t="s">
        <v>282</v>
      </c>
      <c r="K749" s="7">
        <v>434.41</v>
      </c>
      <c r="L749" s="7" t="s">
        <v>67</v>
      </c>
      <c r="M749" s="7" t="s">
        <v>68</v>
      </c>
      <c r="N749" s="7" t="s">
        <v>69</v>
      </c>
      <c r="O749" s="8">
        <v>44570.311342592591</v>
      </c>
      <c r="P749" s="8">
        <v>45300.311342592591</v>
      </c>
      <c r="Q749" s="7" t="s">
        <v>70</v>
      </c>
      <c r="R749" s="8">
        <v>45300</v>
      </c>
      <c r="S749" s="7" t="s">
        <v>71</v>
      </c>
      <c r="T749" s="7" t="s">
        <v>104</v>
      </c>
      <c r="U749" s="7" t="s">
        <v>73</v>
      </c>
      <c r="V749" s="7" t="s">
        <v>73</v>
      </c>
      <c r="W749" s="7" t="s">
        <v>74</v>
      </c>
      <c r="X749" s="7" t="s">
        <v>75</v>
      </c>
      <c r="Y749" s="7" t="s">
        <v>467</v>
      </c>
      <c r="Z749" s="7" t="s">
        <v>659</v>
      </c>
      <c r="AA749" s="7" t="s">
        <v>78</v>
      </c>
      <c r="AB749" s="8"/>
      <c r="AC749" s="8"/>
      <c r="AD749" s="7"/>
      <c r="AE749" s="7" t="s">
        <v>78</v>
      </c>
      <c r="AF749" s="7" t="s">
        <v>78</v>
      </c>
      <c r="AG749" s="8"/>
      <c r="AH749" s="7" t="s">
        <v>78</v>
      </c>
      <c r="AI749" s="7" t="s">
        <v>78</v>
      </c>
      <c r="AJ749" s="7" t="b">
        <v>0</v>
      </c>
      <c r="AK749" s="7" t="s">
        <v>660</v>
      </c>
      <c r="AL749" s="7" t="b">
        <v>0</v>
      </c>
      <c r="AM749" s="7" t="b">
        <v>0</v>
      </c>
      <c r="AN749" s="7" t="b">
        <v>0</v>
      </c>
      <c r="AO749" s="7" t="b">
        <v>0</v>
      </c>
      <c r="AP749" s="7" t="b">
        <v>0</v>
      </c>
      <c r="AQ749" s="7" t="s">
        <v>84</v>
      </c>
      <c r="AR749" s="7" t="b">
        <v>0</v>
      </c>
      <c r="AS749" s="7" t="s">
        <v>317</v>
      </c>
      <c r="AT749" s="7" t="s">
        <v>78</v>
      </c>
      <c r="AU749" s="7" t="s">
        <v>78</v>
      </c>
      <c r="AV749" s="8">
        <v>44573</v>
      </c>
      <c r="AW749" s="7" t="s">
        <v>85</v>
      </c>
      <c r="AX749" s="7" t="s">
        <v>86</v>
      </c>
      <c r="AY749" s="7" t="s">
        <v>87</v>
      </c>
      <c r="AZ749" s="7" t="b">
        <v>0</v>
      </c>
      <c r="BA749" s="7">
        <v>1</v>
      </c>
      <c r="BB749" s="7">
        <v>1</v>
      </c>
      <c r="BC749" s="33">
        <v>203.94</v>
      </c>
      <c r="BD749" s="7">
        <v>1</v>
      </c>
      <c r="BE749" s="33">
        <v>203.94</v>
      </c>
      <c r="BF749" s="55">
        <v>1</v>
      </c>
      <c r="BG749" s="33">
        <v>203.94</v>
      </c>
      <c r="BH749" s="33">
        <v>434.41</v>
      </c>
      <c r="BI749" s="33">
        <v>434.41</v>
      </c>
      <c r="BJ749" s="33">
        <v>475.61</v>
      </c>
      <c r="BK749" s="30">
        <f t="shared" si="29"/>
        <v>0</v>
      </c>
      <c r="BL749" s="62">
        <f t="shared" si="30"/>
        <v>0</v>
      </c>
      <c r="BM749" s="33">
        <v>62.95</v>
      </c>
      <c r="BN749" s="9">
        <v>0</v>
      </c>
      <c r="BO749" s="7" t="s">
        <v>6529</v>
      </c>
      <c r="BP749" s="7" t="s">
        <v>6530</v>
      </c>
      <c r="BQ749" s="7" t="s">
        <v>4564</v>
      </c>
      <c r="BR749" s="7" t="s">
        <v>6531</v>
      </c>
      <c r="BS749" s="7" t="s">
        <v>6532</v>
      </c>
      <c r="BT749" s="7" t="s">
        <v>4110</v>
      </c>
      <c r="BU749" s="7" t="s">
        <v>78</v>
      </c>
      <c r="BV749" s="7" t="s">
        <v>78</v>
      </c>
      <c r="BW749" s="7" t="s">
        <v>6533</v>
      </c>
      <c r="BX749" s="7" t="s">
        <v>4106</v>
      </c>
      <c r="BY749" s="7">
        <v>0</v>
      </c>
      <c r="BZ749" s="7">
        <v>0</v>
      </c>
      <c r="CA749" s="7">
        <v>0</v>
      </c>
      <c r="CB749" s="7">
        <v>0</v>
      </c>
      <c r="CC749" s="7">
        <v>0</v>
      </c>
      <c r="CD749" s="9">
        <v>0</v>
      </c>
    </row>
    <row r="750" spans="1:82" hidden="1" x14ac:dyDescent="0.25">
      <c r="A750" s="72" t="s">
        <v>293</v>
      </c>
      <c r="B750" s="11" t="s">
        <v>61</v>
      </c>
      <c r="C750" s="11" t="s">
        <v>62</v>
      </c>
      <c r="D750" s="11" t="s">
        <v>294</v>
      </c>
      <c r="E750" s="11" t="s">
        <v>295</v>
      </c>
      <c r="F750" s="11" t="s">
        <v>64</v>
      </c>
      <c r="G750" s="11" t="s">
        <v>295</v>
      </c>
      <c r="H750" s="11" t="s">
        <v>296</v>
      </c>
      <c r="I750" s="11" t="s">
        <v>66</v>
      </c>
      <c r="J750" s="11" t="s">
        <v>297</v>
      </c>
      <c r="K750" s="11">
        <v>307.68</v>
      </c>
      <c r="L750" s="11" t="s">
        <v>67</v>
      </c>
      <c r="M750" s="11" t="s">
        <v>68</v>
      </c>
      <c r="N750" s="11" t="s">
        <v>69</v>
      </c>
      <c r="O750" s="12">
        <v>42347.522777777776</v>
      </c>
      <c r="P750" s="12">
        <v>45269.522777777776</v>
      </c>
      <c r="Q750" s="11" t="s">
        <v>70</v>
      </c>
      <c r="R750" s="12">
        <v>45269</v>
      </c>
      <c r="S750" s="11" t="s">
        <v>71</v>
      </c>
      <c r="T750" s="11" t="s">
        <v>104</v>
      </c>
      <c r="U750" s="11" t="s">
        <v>73</v>
      </c>
      <c r="V750" s="11" t="s">
        <v>73</v>
      </c>
      <c r="W750" s="11" t="s">
        <v>74</v>
      </c>
      <c r="X750" s="11" t="s">
        <v>75</v>
      </c>
      <c r="Y750" s="11" t="s">
        <v>122</v>
      </c>
      <c r="Z750" s="11" t="s">
        <v>298</v>
      </c>
      <c r="AA750" s="11" t="s">
        <v>78</v>
      </c>
      <c r="AB750" s="12"/>
      <c r="AC750" s="12"/>
      <c r="AD750" s="11"/>
      <c r="AE750" s="11" t="s">
        <v>78</v>
      </c>
      <c r="AF750" s="11" t="s">
        <v>78</v>
      </c>
      <c r="AG750" s="12"/>
      <c r="AH750" s="11" t="s">
        <v>299</v>
      </c>
      <c r="AI750" s="11" t="s">
        <v>78</v>
      </c>
      <c r="AJ750" s="11" t="b">
        <v>0</v>
      </c>
      <c r="AK750" s="11" t="s">
        <v>300</v>
      </c>
      <c r="AL750" s="11" t="b">
        <v>0</v>
      </c>
      <c r="AM750" s="11" t="b">
        <v>0</v>
      </c>
      <c r="AN750" s="11" t="b">
        <v>0</v>
      </c>
      <c r="AO750" s="11" t="b">
        <v>0</v>
      </c>
      <c r="AP750" s="11" t="b">
        <v>0</v>
      </c>
      <c r="AQ750" s="11" t="s">
        <v>84</v>
      </c>
      <c r="AR750" s="11" t="b">
        <v>0</v>
      </c>
      <c r="AS750" s="11" t="s">
        <v>301</v>
      </c>
      <c r="AT750" s="11" t="s">
        <v>302</v>
      </c>
      <c r="AU750" s="11" t="s">
        <v>78</v>
      </c>
      <c r="AV750" s="12">
        <v>42355</v>
      </c>
      <c r="AW750" s="11" t="s">
        <v>85</v>
      </c>
      <c r="AX750" s="11" t="s">
        <v>86</v>
      </c>
      <c r="AY750" s="11" t="s">
        <v>87</v>
      </c>
      <c r="AZ750" s="11" t="b">
        <v>0</v>
      </c>
      <c r="BA750" s="11">
        <v>1</v>
      </c>
      <c r="BB750" s="11">
        <v>1</v>
      </c>
      <c r="BC750" s="28">
        <v>502.15</v>
      </c>
      <c r="BD750" s="11">
        <v>0</v>
      </c>
      <c r="BE750" s="28"/>
      <c r="BF750" s="54">
        <v>0</v>
      </c>
      <c r="BG750" s="28">
        <v>0</v>
      </c>
      <c r="BH750" s="28">
        <v>307.68</v>
      </c>
      <c r="BI750" s="28">
        <v>307.68</v>
      </c>
      <c r="BJ750" s="28">
        <v>336.91</v>
      </c>
      <c r="BK750" s="30">
        <f t="shared" si="29"/>
        <v>0</v>
      </c>
      <c r="BL750" s="62">
        <f t="shared" si="30"/>
        <v>0</v>
      </c>
      <c r="BM750" s="28">
        <v>36.92</v>
      </c>
      <c r="BN750" s="13">
        <v>0</v>
      </c>
      <c r="BO750" s="7" t="s">
        <v>5243</v>
      </c>
      <c r="BP750" s="7" t="s">
        <v>5244</v>
      </c>
      <c r="BQ750" s="7" t="s">
        <v>4101</v>
      </c>
      <c r="BR750" s="7" t="s">
        <v>504</v>
      </c>
      <c r="BS750" s="7" t="s">
        <v>4203</v>
      </c>
      <c r="BT750" s="7" t="s">
        <v>4330</v>
      </c>
      <c r="BU750" s="7" t="s">
        <v>4330</v>
      </c>
      <c r="BV750" s="7" t="s">
        <v>5245</v>
      </c>
      <c r="BW750" s="7" t="s">
        <v>5246</v>
      </c>
      <c r="BX750" s="7" t="s">
        <v>4531</v>
      </c>
      <c r="BY750" s="7">
        <v>0</v>
      </c>
      <c r="BZ750" s="7">
        <v>0</v>
      </c>
      <c r="CA750" s="7">
        <v>0</v>
      </c>
      <c r="CB750" s="7">
        <v>0</v>
      </c>
      <c r="CC750" s="7">
        <v>0</v>
      </c>
      <c r="CD750" s="9">
        <v>0</v>
      </c>
    </row>
    <row r="751" spans="1:82" hidden="1" x14ac:dyDescent="0.25">
      <c r="A751" s="72" t="s">
        <v>379</v>
      </c>
      <c r="B751" s="11" t="s">
        <v>61</v>
      </c>
      <c r="C751" s="11" t="s">
        <v>62</v>
      </c>
      <c r="D751" s="11" t="s">
        <v>294</v>
      </c>
      <c r="E751" s="11" t="s">
        <v>295</v>
      </c>
      <c r="F751" s="11" t="s">
        <v>64</v>
      </c>
      <c r="G751" s="11" t="s">
        <v>295</v>
      </c>
      <c r="H751" s="11" t="s">
        <v>296</v>
      </c>
      <c r="I751" s="11" t="s">
        <v>66</v>
      </c>
      <c r="J751" s="11" t="s">
        <v>297</v>
      </c>
      <c r="K751" s="11">
        <v>300.81</v>
      </c>
      <c r="L751" s="11" t="s">
        <v>67</v>
      </c>
      <c r="M751" s="11" t="s">
        <v>68</v>
      </c>
      <c r="N751" s="11" t="s">
        <v>69</v>
      </c>
      <c r="O751" s="12">
        <v>42762.552384259259</v>
      </c>
      <c r="P751" s="12">
        <v>45318.616608796299</v>
      </c>
      <c r="Q751" s="11" t="s">
        <v>70</v>
      </c>
      <c r="R751" s="12">
        <v>45318</v>
      </c>
      <c r="S751" s="11" t="s">
        <v>71</v>
      </c>
      <c r="T751" s="11" t="s">
        <v>104</v>
      </c>
      <c r="U751" s="11" t="s">
        <v>73</v>
      </c>
      <c r="V751" s="11" t="s">
        <v>73</v>
      </c>
      <c r="W751" s="11" t="s">
        <v>287</v>
      </c>
      <c r="X751" s="11" t="s">
        <v>75</v>
      </c>
      <c r="Y751" s="11" t="s">
        <v>122</v>
      </c>
      <c r="Z751" s="11" t="s">
        <v>380</v>
      </c>
      <c r="AA751" s="11" t="s">
        <v>78</v>
      </c>
      <c r="AB751" s="12"/>
      <c r="AC751" s="12"/>
      <c r="AD751" s="11"/>
      <c r="AE751" s="11" t="s">
        <v>78</v>
      </c>
      <c r="AF751" s="11" t="s">
        <v>78</v>
      </c>
      <c r="AG751" s="12"/>
      <c r="AH751" s="11" t="s">
        <v>381</v>
      </c>
      <c r="AI751" s="11" t="s">
        <v>78</v>
      </c>
      <c r="AJ751" s="11" t="b">
        <v>0</v>
      </c>
      <c r="AK751" s="11" t="s">
        <v>382</v>
      </c>
      <c r="AL751" s="11" t="b">
        <v>0</v>
      </c>
      <c r="AM751" s="11" t="b">
        <v>0</v>
      </c>
      <c r="AN751" s="11" t="b">
        <v>0</v>
      </c>
      <c r="AO751" s="11" t="b">
        <v>0</v>
      </c>
      <c r="AP751" s="11" t="b">
        <v>0</v>
      </c>
      <c r="AQ751" s="11" t="s">
        <v>84</v>
      </c>
      <c r="AR751" s="11" t="b">
        <v>0</v>
      </c>
      <c r="AS751" s="11" t="s">
        <v>78</v>
      </c>
      <c r="AT751" s="11" t="s">
        <v>78</v>
      </c>
      <c r="AU751" s="11" t="s">
        <v>78</v>
      </c>
      <c r="AV751" s="12">
        <v>42919</v>
      </c>
      <c r="AW751" s="11" t="s">
        <v>85</v>
      </c>
      <c r="AX751" s="11" t="s">
        <v>86</v>
      </c>
      <c r="AY751" s="11" t="s">
        <v>87</v>
      </c>
      <c r="AZ751" s="11" t="b">
        <v>0</v>
      </c>
      <c r="BA751" s="11">
        <v>0</v>
      </c>
      <c r="BB751" s="11">
        <v>0</v>
      </c>
      <c r="BC751" s="28"/>
      <c r="BD751" s="11">
        <v>0</v>
      </c>
      <c r="BE751" s="28"/>
      <c r="BF751" s="54">
        <v>0</v>
      </c>
      <c r="BG751" s="28">
        <v>0</v>
      </c>
      <c r="BH751" s="28">
        <v>300.81</v>
      </c>
      <c r="BI751" s="28">
        <v>300.81</v>
      </c>
      <c r="BJ751" s="28">
        <v>330.01</v>
      </c>
      <c r="BK751" s="30">
        <f t="shared" si="29"/>
        <v>0</v>
      </c>
      <c r="BL751" s="62">
        <f t="shared" si="30"/>
        <v>0</v>
      </c>
      <c r="BM751" s="28">
        <v>36.1</v>
      </c>
      <c r="BN751" s="13">
        <v>0</v>
      </c>
      <c r="BO751" s="11" t="s">
        <v>5243</v>
      </c>
      <c r="BP751" s="11" t="s">
        <v>5244</v>
      </c>
      <c r="BQ751" s="11" t="s">
        <v>4101</v>
      </c>
      <c r="BR751" s="11" t="s">
        <v>504</v>
      </c>
      <c r="BS751" s="11" t="s">
        <v>4203</v>
      </c>
      <c r="BT751" s="11" t="s">
        <v>4330</v>
      </c>
      <c r="BU751" s="11" t="s">
        <v>4330</v>
      </c>
      <c r="BV751" s="11" t="s">
        <v>5245</v>
      </c>
      <c r="BW751" s="11" t="s">
        <v>5246</v>
      </c>
      <c r="BX751" s="11" t="s">
        <v>4531</v>
      </c>
      <c r="BY751" s="11">
        <v>0</v>
      </c>
      <c r="BZ751" s="11">
        <v>0</v>
      </c>
      <c r="CA751" s="11">
        <v>0</v>
      </c>
      <c r="CB751" s="11">
        <v>0</v>
      </c>
      <c r="CC751" s="11">
        <v>0</v>
      </c>
      <c r="CD751" s="13">
        <v>0</v>
      </c>
    </row>
    <row r="752" spans="1:82" hidden="1" x14ac:dyDescent="0.25">
      <c r="A752" s="72" t="s">
        <v>685</v>
      </c>
      <c r="B752" s="11" t="s">
        <v>61</v>
      </c>
      <c r="C752" s="11" t="s">
        <v>62</v>
      </c>
      <c r="D752" s="11" t="s">
        <v>295</v>
      </c>
      <c r="E752" s="11" t="s">
        <v>295</v>
      </c>
      <c r="F752" s="11" t="s">
        <v>64</v>
      </c>
      <c r="G752" s="11" t="s">
        <v>295</v>
      </c>
      <c r="H752" s="11" t="s">
        <v>121</v>
      </c>
      <c r="I752" s="11" t="s">
        <v>66</v>
      </c>
      <c r="J752" s="11" t="s">
        <v>486</v>
      </c>
      <c r="K752" s="11">
        <v>319.66000000000003</v>
      </c>
      <c r="L752" s="11" t="s">
        <v>67</v>
      </c>
      <c r="M752" s="11" t="s">
        <v>68</v>
      </c>
      <c r="N752" s="11" t="s">
        <v>69</v>
      </c>
      <c r="O752" s="12">
        <v>44386.484178240738</v>
      </c>
      <c r="P752" s="12">
        <v>45482.670231481483</v>
      </c>
      <c r="Q752" s="11" t="s">
        <v>70</v>
      </c>
      <c r="R752" s="12">
        <v>45482</v>
      </c>
      <c r="S752" s="11" t="s">
        <v>71</v>
      </c>
      <c r="T752" s="11" t="s">
        <v>104</v>
      </c>
      <c r="U752" s="11" t="s">
        <v>73</v>
      </c>
      <c r="V752" s="11" t="s">
        <v>73</v>
      </c>
      <c r="W752" s="11" t="s">
        <v>287</v>
      </c>
      <c r="X752" s="11" t="s">
        <v>75</v>
      </c>
      <c r="Y752" s="11" t="s">
        <v>467</v>
      </c>
      <c r="Z752" s="11" t="s">
        <v>686</v>
      </c>
      <c r="AA752" s="11" t="s">
        <v>78</v>
      </c>
      <c r="AB752" s="12"/>
      <c r="AC752" s="12"/>
      <c r="AD752" s="11"/>
      <c r="AE752" s="11" t="s">
        <v>78</v>
      </c>
      <c r="AF752" s="11" t="s">
        <v>78</v>
      </c>
      <c r="AG752" s="12"/>
      <c r="AH752" s="11" t="s">
        <v>687</v>
      </c>
      <c r="AI752" s="11" t="s">
        <v>78</v>
      </c>
      <c r="AJ752" s="11" t="b">
        <v>0</v>
      </c>
      <c r="AK752" s="11" t="s">
        <v>688</v>
      </c>
      <c r="AL752" s="11" t="b">
        <v>0</v>
      </c>
      <c r="AM752" s="11" t="b">
        <v>0</v>
      </c>
      <c r="AN752" s="11" t="b">
        <v>0</v>
      </c>
      <c r="AO752" s="11" t="b">
        <v>0</v>
      </c>
      <c r="AP752" s="11" t="b">
        <v>0</v>
      </c>
      <c r="AQ752" s="11" t="s">
        <v>84</v>
      </c>
      <c r="AR752" s="11" t="b">
        <v>0</v>
      </c>
      <c r="AS752" s="11" t="s">
        <v>487</v>
      </c>
      <c r="AT752" s="11" t="s">
        <v>78</v>
      </c>
      <c r="AU752" s="11" t="s">
        <v>78</v>
      </c>
      <c r="AV752" s="12">
        <v>44358</v>
      </c>
      <c r="AW752" s="11" t="s">
        <v>85</v>
      </c>
      <c r="AX752" s="11" t="s">
        <v>86</v>
      </c>
      <c r="AY752" s="11" t="s">
        <v>87</v>
      </c>
      <c r="AZ752" s="11" t="b">
        <v>0</v>
      </c>
      <c r="BA752" s="11">
        <v>0</v>
      </c>
      <c r="BB752" s="11">
        <v>0</v>
      </c>
      <c r="BC752" s="28"/>
      <c r="BD752" s="11">
        <v>0</v>
      </c>
      <c r="BE752" s="28"/>
      <c r="BF752" s="54">
        <v>0</v>
      </c>
      <c r="BG752" s="28">
        <v>0</v>
      </c>
      <c r="BH752" s="28">
        <v>319.66000000000003</v>
      </c>
      <c r="BI752" s="28">
        <v>319.66000000000003</v>
      </c>
      <c r="BJ752" s="28">
        <v>350.16</v>
      </c>
      <c r="BK752" s="30">
        <f t="shared" si="29"/>
        <v>0</v>
      </c>
      <c r="BL752" s="62">
        <f t="shared" si="30"/>
        <v>0</v>
      </c>
      <c r="BM752" s="28">
        <v>39.96</v>
      </c>
      <c r="BN752" s="13">
        <v>0</v>
      </c>
      <c r="BO752" s="7" t="s">
        <v>6453</v>
      </c>
      <c r="BP752" s="7" t="s">
        <v>6454</v>
      </c>
      <c r="BQ752" s="7" t="s">
        <v>4101</v>
      </c>
      <c r="BR752" s="7" t="s">
        <v>504</v>
      </c>
      <c r="BS752" s="7" t="s">
        <v>4203</v>
      </c>
      <c r="BT752" s="7" t="s">
        <v>6455</v>
      </c>
      <c r="BU752" s="7" t="s">
        <v>6456</v>
      </c>
      <c r="BV752" s="7" t="s">
        <v>6457</v>
      </c>
      <c r="BW752" s="7" t="s">
        <v>5246</v>
      </c>
      <c r="BX752" s="7" t="s">
        <v>4531</v>
      </c>
      <c r="BY752" s="7">
        <v>0</v>
      </c>
      <c r="BZ752" s="7">
        <v>0</v>
      </c>
      <c r="CA752" s="7">
        <v>0</v>
      </c>
      <c r="CB752" s="7">
        <v>0</v>
      </c>
      <c r="CC752" s="7">
        <v>0</v>
      </c>
      <c r="CD752" s="9">
        <v>0</v>
      </c>
    </row>
    <row r="753" spans="1:82" hidden="1" x14ac:dyDescent="0.25">
      <c r="A753" s="72" t="s">
        <v>1514</v>
      </c>
      <c r="B753" s="11" t="s">
        <v>1395</v>
      </c>
      <c r="C753" s="11" t="s">
        <v>1396</v>
      </c>
      <c r="D753" s="11" t="s">
        <v>1200</v>
      </c>
      <c r="E753" s="11" t="s">
        <v>1200</v>
      </c>
      <c r="F753" s="11" t="s">
        <v>64</v>
      </c>
      <c r="G753" s="11" t="s">
        <v>1200</v>
      </c>
      <c r="H753" s="11" t="s">
        <v>281</v>
      </c>
      <c r="I753" s="11" t="s">
        <v>1397</v>
      </c>
      <c r="J753" s="11" t="s">
        <v>1406</v>
      </c>
      <c r="K753" s="11">
        <v>230.29</v>
      </c>
      <c r="L753" s="11" t="s">
        <v>67</v>
      </c>
      <c r="M753" s="11" t="s">
        <v>68</v>
      </c>
      <c r="N753" s="11" t="s">
        <v>69</v>
      </c>
      <c r="O753" s="12">
        <v>41952.476064814815</v>
      </c>
      <c r="P753" s="12">
        <v>45239.476064814815</v>
      </c>
      <c r="Q753" s="11" t="s">
        <v>70</v>
      </c>
      <c r="R753" s="12">
        <v>45239</v>
      </c>
      <c r="S753" s="11" t="s">
        <v>71</v>
      </c>
      <c r="T753" s="11" t="s">
        <v>104</v>
      </c>
      <c r="U753" s="11" t="s">
        <v>73</v>
      </c>
      <c r="V753" s="11" t="s">
        <v>73</v>
      </c>
      <c r="W753" s="11" t="s">
        <v>135</v>
      </c>
      <c r="X753" s="11" t="s">
        <v>106</v>
      </c>
      <c r="Y753" s="11" t="s">
        <v>1398</v>
      </c>
      <c r="Z753" s="11" t="s">
        <v>1515</v>
      </c>
      <c r="AA753" s="11" t="s">
        <v>1515</v>
      </c>
      <c r="AB753" s="12"/>
      <c r="AC753" s="12"/>
      <c r="AD753" s="11"/>
      <c r="AE753" s="11" t="s">
        <v>78</v>
      </c>
      <c r="AF753" s="11" t="s">
        <v>78</v>
      </c>
      <c r="AG753" s="12"/>
      <c r="AH753" s="11" t="s">
        <v>78</v>
      </c>
      <c r="AI753" s="11" t="s">
        <v>78</v>
      </c>
      <c r="AJ753" s="11" t="b">
        <v>0</v>
      </c>
      <c r="AK753" s="11" t="s">
        <v>1516</v>
      </c>
      <c r="AL753" s="11" t="b">
        <v>0</v>
      </c>
      <c r="AM753" s="11" t="b">
        <v>0</v>
      </c>
      <c r="AN753" s="11" t="b">
        <v>0</v>
      </c>
      <c r="AO753" s="11" t="b">
        <v>0</v>
      </c>
      <c r="AP753" s="11" t="b">
        <v>0</v>
      </c>
      <c r="AQ753" s="11" t="s">
        <v>84</v>
      </c>
      <c r="AR753" s="11" t="b">
        <v>0</v>
      </c>
      <c r="AS753" s="11" t="s">
        <v>317</v>
      </c>
      <c r="AT753" s="11" t="s">
        <v>78</v>
      </c>
      <c r="AU753" s="11" t="s">
        <v>78</v>
      </c>
      <c r="AV753" s="12">
        <v>41967</v>
      </c>
      <c r="AW753" s="11" t="s">
        <v>85</v>
      </c>
      <c r="AX753" s="11" t="s">
        <v>86</v>
      </c>
      <c r="AY753" s="11" t="s">
        <v>87</v>
      </c>
      <c r="AZ753" s="11" t="b">
        <v>0</v>
      </c>
      <c r="BA753" s="11">
        <v>2</v>
      </c>
      <c r="BB753" s="11">
        <v>2</v>
      </c>
      <c r="BC753" s="28">
        <v>503.33</v>
      </c>
      <c r="BD753" s="11">
        <v>1</v>
      </c>
      <c r="BE753" s="28">
        <v>200</v>
      </c>
      <c r="BF753" s="54">
        <v>1</v>
      </c>
      <c r="BG753" s="28">
        <v>200</v>
      </c>
      <c r="BH753" s="28">
        <v>230.29</v>
      </c>
      <c r="BI753" s="28">
        <v>230.29</v>
      </c>
      <c r="BJ753" s="28">
        <v>268.11</v>
      </c>
      <c r="BK753" s="30">
        <f t="shared" si="29"/>
        <v>0</v>
      </c>
      <c r="BL753" s="62">
        <f t="shared" si="30"/>
        <v>0</v>
      </c>
      <c r="BM753" s="28">
        <v>63.33</v>
      </c>
      <c r="BN753" s="13">
        <v>0</v>
      </c>
      <c r="BO753" s="7" t="s">
        <v>4430</v>
      </c>
      <c r="BP753" s="7" t="s">
        <v>4431</v>
      </c>
      <c r="BQ753" s="7" t="s">
        <v>4101</v>
      </c>
      <c r="BR753" s="7" t="s">
        <v>504</v>
      </c>
      <c r="BS753" s="7" t="s">
        <v>4133</v>
      </c>
      <c r="BT753" s="7" t="s">
        <v>4432</v>
      </c>
      <c r="BU753" s="7" t="s">
        <v>4433</v>
      </c>
      <c r="BV753" s="7" t="s">
        <v>4434</v>
      </c>
      <c r="BW753" s="7" t="s">
        <v>4435</v>
      </c>
      <c r="BX753" s="7" t="s">
        <v>4138</v>
      </c>
      <c r="BY753" s="7">
        <v>0</v>
      </c>
      <c r="BZ753" s="7">
        <v>0</v>
      </c>
      <c r="CA753" s="7">
        <v>0</v>
      </c>
      <c r="CB753" s="7">
        <v>1</v>
      </c>
      <c r="CC753" s="7">
        <v>1</v>
      </c>
      <c r="CD753" s="9">
        <v>0</v>
      </c>
    </row>
    <row r="754" spans="1:82" hidden="1" x14ac:dyDescent="0.25">
      <c r="A754" s="72" t="s">
        <v>1199</v>
      </c>
      <c r="B754" s="11" t="s">
        <v>1174</v>
      </c>
      <c r="C754" s="11" t="s">
        <v>1175</v>
      </c>
      <c r="D754" s="11" t="s">
        <v>1200</v>
      </c>
      <c r="E754" s="11" t="s">
        <v>1200</v>
      </c>
      <c r="F754" s="11" t="s">
        <v>64</v>
      </c>
      <c r="G754" s="11" t="s">
        <v>1200</v>
      </c>
      <c r="H754" s="11" t="s">
        <v>281</v>
      </c>
      <c r="I754" s="11" t="s">
        <v>1176</v>
      </c>
      <c r="J754" s="11" t="s">
        <v>1177</v>
      </c>
      <c r="K754" s="11">
        <v>316.61</v>
      </c>
      <c r="L754" s="11" t="s">
        <v>67</v>
      </c>
      <c r="M754" s="11" t="s">
        <v>68</v>
      </c>
      <c r="N754" s="11" t="s">
        <v>69</v>
      </c>
      <c r="O754" s="12">
        <v>40909</v>
      </c>
      <c r="P754" s="12">
        <v>45292</v>
      </c>
      <c r="Q754" s="11" t="s">
        <v>70</v>
      </c>
      <c r="R754" s="12">
        <v>45292</v>
      </c>
      <c r="S754" s="11" t="s">
        <v>71</v>
      </c>
      <c r="T754" s="11" t="s">
        <v>104</v>
      </c>
      <c r="U754" s="11" t="s">
        <v>73</v>
      </c>
      <c r="V754" s="11" t="s">
        <v>73</v>
      </c>
      <c r="W754" s="11" t="s">
        <v>74</v>
      </c>
      <c r="X754" s="11" t="s">
        <v>106</v>
      </c>
      <c r="Y754" s="11" t="s">
        <v>1178</v>
      </c>
      <c r="Z754" s="11" t="s">
        <v>1201</v>
      </c>
      <c r="AA754" s="11" t="s">
        <v>78</v>
      </c>
      <c r="AB754" s="12"/>
      <c r="AC754" s="12"/>
      <c r="AD754" s="11"/>
      <c r="AE754" s="11" t="s">
        <v>78</v>
      </c>
      <c r="AF754" s="11" t="s">
        <v>78</v>
      </c>
      <c r="AG754" s="12"/>
      <c r="AH754" s="11" t="s">
        <v>1202</v>
      </c>
      <c r="AI754" s="11" t="s">
        <v>78</v>
      </c>
      <c r="AJ754" s="11" t="b">
        <v>0</v>
      </c>
      <c r="AK754" s="11" t="s">
        <v>1203</v>
      </c>
      <c r="AL754" s="11" t="b">
        <v>0</v>
      </c>
      <c r="AM754" s="11" t="b">
        <v>0</v>
      </c>
      <c r="AN754" s="11" t="b">
        <v>0</v>
      </c>
      <c r="AO754" s="11" t="b">
        <v>0</v>
      </c>
      <c r="AP754" s="11" t="b">
        <v>0</v>
      </c>
      <c r="AQ754" s="11" t="s">
        <v>84</v>
      </c>
      <c r="AR754" s="11" t="b">
        <v>0</v>
      </c>
      <c r="AS754" s="11" t="s">
        <v>1204</v>
      </c>
      <c r="AT754" s="11" t="s">
        <v>78</v>
      </c>
      <c r="AU754" s="11" t="s">
        <v>78</v>
      </c>
      <c r="AV754" s="12">
        <v>40941</v>
      </c>
      <c r="AW754" s="11" t="s">
        <v>85</v>
      </c>
      <c r="AX754" s="11" t="s">
        <v>86</v>
      </c>
      <c r="AY754" s="11" t="s">
        <v>87</v>
      </c>
      <c r="AZ754" s="11" t="b">
        <v>0</v>
      </c>
      <c r="BA754" s="11">
        <v>0</v>
      </c>
      <c r="BB754" s="11">
        <v>0</v>
      </c>
      <c r="BC754" s="28"/>
      <c r="BD754" s="11">
        <v>0</v>
      </c>
      <c r="BE754" s="28"/>
      <c r="BF754" s="54">
        <v>0</v>
      </c>
      <c r="BG754" s="28">
        <v>0</v>
      </c>
      <c r="BH754" s="28">
        <v>316.61</v>
      </c>
      <c r="BI754" s="28">
        <v>316.61</v>
      </c>
      <c r="BJ754" s="28">
        <v>316.68</v>
      </c>
      <c r="BK754" s="30">
        <f t="shared" si="29"/>
        <v>0</v>
      </c>
      <c r="BL754" s="62">
        <f t="shared" si="30"/>
        <v>0</v>
      </c>
      <c r="BM754" s="28">
        <v>71.239999999999995</v>
      </c>
      <c r="BN754" s="13">
        <v>0</v>
      </c>
      <c r="BO754" s="11" t="s">
        <v>4430</v>
      </c>
      <c r="BP754" s="11" t="s">
        <v>4431</v>
      </c>
      <c r="BQ754" s="11" t="s">
        <v>4101</v>
      </c>
      <c r="BR754" s="11" t="s">
        <v>504</v>
      </c>
      <c r="BS754" s="11" t="s">
        <v>4133</v>
      </c>
      <c r="BT754" s="11" t="s">
        <v>4432</v>
      </c>
      <c r="BU754" s="11" t="s">
        <v>4433</v>
      </c>
      <c r="BV754" s="11" t="s">
        <v>4434</v>
      </c>
      <c r="BW754" s="11" t="s">
        <v>4435</v>
      </c>
      <c r="BX754" s="11" t="s">
        <v>4138</v>
      </c>
      <c r="BY754" s="11">
        <v>0</v>
      </c>
      <c r="BZ754" s="11">
        <v>0</v>
      </c>
      <c r="CA754" s="11">
        <v>0</v>
      </c>
      <c r="CB754" s="11">
        <v>0</v>
      </c>
      <c r="CC754" s="11">
        <v>0</v>
      </c>
      <c r="CD754" s="13">
        <v>0</v>
      </c>
    </row>
    <row r="755" spans="1:82" hidden="1" x14ac:dyDescent="0.25">
      <c r="A755" s="73" t="s">
        <v>3150</v>
      </c>
      <c r="B755" s="7" t="s">
        <v>1395</v>
      </c>
      <c r="C755" s="7" t="s">
        <v>1396</v>
      </c>
      <c r="D755" s="7" t="s">
        <v>3151</v>
      </c>
      <c r="E755" s="7" t="s">
        <v>3151</v>
      </c>
      <c r="F755" s="7" t="s">
        <v>64</v>
      </c>
      <c r="G755" s="7" t="s">
        <v>3151</v>
      </c>
      <c r="H755" s="7" t="s">
        <v>2330</v>
      </c>
      <c r="I755" s="7" t="s">
        <v>1397</v>
      </c>
      <c r="J755" s="7" t="s">
        <v>2691</v>
      </c>
      <c r="K755" s="7">
        <v>356.21</v>
      </c>
      <c r="L755" s="7" t="s">
        <v>67</v>
      </c>
      <c r="M755" s="7" t="s">
        <v>68</v>
      </c>
      <c r="N755" s="7" t="s">
        <v>69</v>
      </c>
      <c r="O755" s="8">
        <v>44867</v>
      </c>
      <c r="P755" s="8">
        <v>45503</v>
      </c>
      <c r="Q755" s="7" t="s">
        <v>70</v>
      </c>
      <c r="R755" s="8">
        <v>45503</v>
      </c>
      <c r="S755" s="7" t="s">
        <v>71</v>
      </c>
      <c r="T755" s="7" t="s">
        <v>104</v>
      </c>
      <c r="U755" s="7" t="s">
        <v>73</v>
      </c>
      <c r="V755" s="7" t="s">
        <v>73</v>
      </c>
      <c r="W755" s="7" t="s">
        <v>1088</v>
      </c>
      <c r="X755" s="7" t="s">
        <v>106</v>
      </c>
      <c r="Y755" s="7" t="s">
        <v>1643</v>
      </c>
      <c r="Z755" s="7" t="s">
        <v>3152</v>
      </c>
      <c r="AA755" s="7" t="s">
        <v>3153</v>
      </c>
      <c r="AB755" s="8"/>
      <c r="AC755" s="8"/>
      <c r="AD755" s="7"/>
      <c r="AE755" s="7" t="s">
        <v>78</v>
      </c>
      <c r="AF755" s="7" t="s">
        <v>78</v>
      </c>
      <c r="AG755" s="8"/>
      <c r="AH755" s="7" t="s">
        <v>3154</v>
      </c>
      <c r="AI755" s="7" t="s">
        <v>78</v>
      </c>
      <c r="AJ755" s="7" t="b">
        <v>0</v>
      </c>
      <c r="AK755" s="7" t="s">
        <v>3155</v>
      </c>
      <c r="AL755" s="7" t="b">
        <v>0</v>
      </c>
      <c r="AM755" s="7" t="b">
        <v>0</v>
      </c>
      <c r="AN755" s="7" t="b">
        <v>0</v>
      </c>
      <c r="AO755" s="7" t="b">
        <v>0</v>
      </c>
      <c r="AP755" s="7" t="b">
        <v>0</v>
      </c>
      <c r="AQ755" s="7" t="s">
        <v>84</v>
      </c>
      <c r="AR755" s="7" t="b">
        <v>0</v>
      </c>
      <c r="AS755" s="7" t="s">
        <v>2451</v>
      </c>
      <c r="AT755" s="7" t="s">
        <v>78</v>
      </c>
      <c r="AU755" s="7" t="s">
        <v>78</v>
      </c>
      <c r="AV755" s="8">
        <v>44875</v>
      </c>
      <c r="AW755" s="7" t="s">
        <v>85</v>
      </c>
      <c r="AX755" s="7" t="s">
        <v>86</v>
      </c>
      <c r="AY755" s="7" t="s">
        <v>87</v>
      </c>
      <c r="AZ755" s="7" t="b">
        <v>0</v>
      </c>
      <c r="BA755" s="7">
        <v>0</v>
      </c>
      <c r="BB755" s="7">
        <v>0</v>
      </c>
      <c r="BC755" s="33"/>
      <c r="BD755" s="7">
        <v>0</v>
      </c>
      <c r="BE755" s="33"/>
      <c r="BF755" s="55">
        <v>0</v>
      </c>
      <c r="BG755" s="33">
        <v>0</v>
      </c>
      <c r="BH755" s="33">
        <v>356.21</v>
      </c>
      <c r="BI755" s="33">
        <v>356.21</v>
      </c>
      <c r="BJ755" s="33">
        <v>416.14</v>
      </c>
      <c r="BK755" s="30">
        <f t="shared" si="29"/>
        <v>0</v>
      </c>
      <c r="BL755" s="63">
        <f t="shared" si="30"/>
        <v>0</v>
      </c>
      <c r="BM755" s="33">
        <v>89.07</v>
      </c>
      <c r="BN755" s="9">
        <v>0</v>
      </c>
      <c r="BO755" s="11" t="s">
        <v>6700</v>
      </c>
      <c r="BP755" s="11" t="s">
        <v>6701</v>
      </c>
      <c r="BQ755" s="11" t="s">
        <v>6702</v>
      </c>
      <c r="BR755" s="11" t="s">
        <v>6703</v>
      </c>
      <c r="BS755" s="11" t="s">
        <v>6704</v>
      </c>
      <c r="BT755" s="11" t="s">
        <v>4110</v>
      </c>
      <c r="BU755" s="11" t="s">
        <v>6705</v>
      </c>
      <c r="BV755" s="11" t="s">
        <v>6706</v>
      </c>
      <c r="BW755" s="11" t="s">
        <v>6707</v>
      </c>
      <c r="BX755" s="11" t="s">
        <v>6708</v>
      </c>
      <c r="BY755" s="11">
        <v>0</v>
      </c>
      <c r="BZ755" s="11">
        <v>0</v>
      </c>
      <c r="CA755" s="11">
        <v>0</v>
      </c>
      <c r="CB755" s="11">
        <v>0</v>
      </c>
      <c r="CC755" s="11">
        <v>0</v>
      </c>
      <c r="CD755" s="13">
        <v>0</v>
      </c>
    </row>
    <row r="756" spans="1:82" hidden="1" x14ac:dyDescent="0.25">
      <c r="A756" s="73" t="s">
        <v>3851</v>
      </c>
      <c r="B756" s="7" t="s">
        <v>1066</v>
      </c>
      <c r="C756" s="7" t="s">
        <v>1067</v>
      </c>
      <c r="D756" s="7" t="s">
        <v>3852</v>
      </c>
      <c r="E756" s="7" t="s">
        <v>3852</v>
      </c>
      <c r="F756" s="7" t="s">
        <v>1774</v>
      </c>
      <c r="G756" s="7" t="s">
        <v>3852</v>
      </c>
      <c r="H756" s="7" t="s">
        <v>281</v>
      </c>
      <c r="I756" s="7" t="s">
        <v>1126</v>
      </c>
      <c r="J756" s="7" t="s">
        <v>1070</v>
      </c>
      <c r="K756" s="7">
        <v>66.650000000000006</v>
      </c>
      <c r="L756" s="7" t="s">
        <v>67</v>
      </c>
      <c r="M756" s="7" t="s">
        <v>3402</v>
      </c>
      <c r="N756" s="7" t="s">
        <v>3418</v>
      </c>
      <c r="O756" s="8">
        <v>44105.513298611113</v>
      </c>
      <c r="P756" s="8">
        <v>45566.513298611113</v>
      </c>
      <c r="Q756" s="7" t="s">
        <v>70</v>
      </c>
      <c r="R756" s="8">
        <v>45566</v>
      </c>
      <c r="S756" s="7" t="s">
        <v>71</v>
      </c>
      <c r="T756" s="7" t="s">
        <v>104</v>
      </c>
      <c r="U756" s="7" t="s">
        <v>3387</v>
      </c>
      <c r="V756" s="7" t="s">
        <v>3387</v>
      </c>
      <c r="W756" s="7" t="s">
        <v>105</v>
      </c>
      <c r="X756" s="7" t="s">
        <v>75</v>
      </c>
      <c r="Y756" s="7" t="s">
        <v>1127</v>
      </c>
      <c r="Z756" s="7" t="s">
        <v>3853</v>
      </c>
      <c r="AA756" s="7" t="s">
        <v>78</v>
      </c>
      <c r="AB756" s="8"/>
      <c r="AC756" s="8"/>
      <c r="AD756" s="7"/>
      <c r="AE756" s="7" t="s">
        <v>78</v>
      </c>
      <c r="AF756" s="7" t="s">
        <v>78</v>
      </c>
      <c r="AG756" s="8"/>
      <c r="AH756" s="7" t="s">
        <v>78</v>
      </c>
      <c r="AI756" s="7" t="s">
        <v>78</v>
      </c>
      <c r="AJ756" s="7" t="b">
        <v>0</v>
      </c>
      <c r="AK756" s="7" t="s">
        <v>4021</v>
      </c>
      <c r="AL756" s="7" t="b">
        <v>0</v>
      </c>
      <c r="AM756" s="7" t="b">
        <v>0</v>
      </c>
      <c r="AN756" s="7" t="b">
        <v>0</v>
      </c>
      <c r="AO756" s="7" t="b">
        <v>0</v>
      </c>
      <c r="AP756" s="7" t="b">
        <v>0</v>
      </c>
      <c r="AQ756" s="7" t="s">
        <v>84</v>
      </c>
      <c r="AR756" s="7" t="b">
        <v>0</v>
      </c>
      <c r="AS756" s="7" t="s">
        <v>78</v>
      </c>
      <c r="AT756" s="7" t="s">
        <v>78</v>
      </c>
      <c r="AU756" s="7" t="s">
        <v>78</v>
      </c>
      <c r="AV756" s="8">
        <v>44111</v>
      </c>
      <c r="AW756" s="7" t="s">
        <v>85</v>
      </c>
      <c r="AX756" s="7" t="s">
        <v>86</v>
      </c>
      <c r="AY756" s="7" t="s">
        <v>87</v>
      </c>
      <c r="AZ756" s="7" t="b">
        <v>0</v>
      </c>
      <c r="BA756" s="7">
        <v>0</v>
      </c>
      <c r="BB756" s="7">
        <v>0</v>
      </c>
      <c r="BC756" s="33"/>
      <c r="BD756" s="7">
        <v>0</v>
      </c>
      <c r="BE756" s="33"/>
      <c r="BF756" s="55">
        <v>0</v>
      </c>
      <c r="BG756" s="33">
        <v>0</v>
      </c>
      <c r="BH756" s="33">
        <v>66.650000000000006</v>
      </c>
      <c r="BI756" s="33">
        <v>66.650000000000006</v>
      </c>
      <c r="BJ756" s="33">
        <v>77.94</v>
      </c>
      <c r="BK756" s="30">
        <f t="shared" si="29"/>
        <v>0</v>
      </c>
      <c r="BL756" s="62">
        <f t="shared" si="30"/>
        <v>0</v>
      </c>
      <c r="BM756" s="33">
        <v>8.34</v>
      </c>
      <c r="BN756" s="9">
        <v>0</v>
      </c>
      <c r="BO756" s="11" t="s">
        <v>6314</v>
      </c>
      <c r="BP756" s="11" t="s">
        <v>6315</v>
      </c>
      <c r="BQ756" s="11" t="s">
        <v>4101</v>
      </c>
      <c r="BR756" s="11" t="s">
        <v>504</v>
      </c>
      <c r="BS756" s="11" t="s">
        <v>4367</v>
      </c>
      <c r="BT756" s="11" t="s">
        <v>6316</v>
      </c>
      <c r="BU756" s="11" t="s">
        <v>78</v>
      </c>
      <c r="BV756" s="11" t="s">
        <v>6317</v>
      </c>
      <c r="BW756" s="11" t="s">
        <v>6318</v>
      </c>
      <c r="BX756" s="11" t="s">
        <v>4585</v>
      </c>
      <c r="BY756" s="11">
        <v>0</v>
      </c>
      <c r="BZ756" s="11">
        <v>0</v>
      </c>
      <c r="CA756" s="11">
        <v>0</v>
      </c>
      <c r="CB756" s="11">
        <v>0</v>
      </c>
      <c r="CC756" s="11">
        <v>0</v>
      </c>
      <c r="CD756" s="13">
        <v>0</v>
      </c>
    </row>
    <row r="760" spans="1:82" x14ac:dyDescent="0.25">
      <c r="BA760">
        <f>SUBTOTAL(9,BA8:BA756)</f>
        <v>0</v>
      </c>
      <c r="BB760">
        <f>SUBTOTAL(9,BB8:BB756)</f>
        <v>0</v>
      </c>
    </row>
  </sheetData>
  <autoFilter ref="A8:ONT756" xr:uid="{9ABFB7E1-D3C8-4096-93B1-55F3F25801BF}">
    <filterColumn colId="0">
      <filters>
        <filter val="00067735"/>
      </filters>
    </filterColumn>
    <sortState xmlns:xlrd2="http://schemas.microsoft.com/office/spreadsheetml/2017/richdata2" ref="A9:ONT756">
      <sortCondition ref="BW8:BW756"/>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6BEC8-5108-40F1-9D2E-233F6E483CF6}">
  <sheetPr>
    <tabColor rgb="FF92D050"/>
  </sheetPr>
  <dimension ref="A1:OLL757"/>
  <sheetViews>
    <sheetView topLeftCell="A2" zoomScale="80" zoomScaleNormal="80" zoomScaleSheetLayoutView="40" workbookViewId="0">
      <pane xSplit="1" topLeftCell="B1" activePane="topRight" state="frozen"/>
      <selection pane="topRight" activeCell="A608" sqref="A608:XFD608 A648:XFD648"/>
    </sheetView>
  </sheetViews>
  <sheetFormatPr baseColWidth="10" defaultRowHeight="15" x14ac:dyDescent="0.25"/>
  <cols>
    <col min="1" max="1" width="13" style="69" customWidth="1"/>
    <col min="2" max="2" width="43.5703125" customWidth="1"/>
    <col min="3" max="3" width="42.5703125" customWidth="1"/>
    <col min="4" max="4" width="35.7109375" customWidth="1"/>
    <col min="5" max="5" width="15.42578125" customWidth="1"/>
    <col min="6" max="6" width="14.140625" customWidth="1"/>
    <col min="7" max="7" width="23.7109375" customWidth="1"/>
    <col min="8" max="8" width="14.140625" customWidth="1"/>
    <col min="9" max="9" width="19.5703125" customWidth="1"/>
    <col min="10" max="10" width="24.28515625" customWidth="1"/>
    <col min="11" max="11" width="63" customWidth="1"/>
    <col min="12" max="12" width="44" customWidth="1"/>
    <col min="13" max="13" width="28.140625" customWidth="1"/>
    <col min="14" max="14" width="17.7109375" style="18" customWidth="1"/>
    <col min="15" max="15" width="16.42578125" style="18" customWidth="1"/>
    <col min="16" max="16" width="11.5703125" style="18" customWidth="1"/>
    <col min="17" max="17" width="14.5703125" customWidth="1"/>
    <col min="18" max="18" width="64.140625" bestFit="1" customWidth="1"/>
    <col min="19" max="19" width="18.140625" bestFit="1" customWidth="1"/>
    <col min="20" max="20" width="21" customWidth="1"/>
    <col min="21" max="21" width="8.140625" customWidth="1"/>
    <col min="22" max="22" width="11.85546875" bestFit="1" customWidth="1"/>
    <col min="24" max="24" width="61.7109375" customWidth="1"/>
    <col min="25" max="25" width="31.7109375" customWidth="1"/>
    <col min="26" max="26" width="19.7109375" customWidth="1"/>
  </cols>
  <sheetData>
    <row r="1" spans="1:10464" ht="30" customHeight="1" thickBot="1" x14ac:dyDescent="0.3">
      <c r="A1" s="36" t="s">
        <v>7072</v>
      </c>
      <c r="B1" s="36"/>
      <c r="C1" s="36"/>
    </row>
    <row r="2" spans="1:10464" s="23" customFormat="1" ht="45.75" thickBot="1" x14ac:dyDescent="0.3">
      <c r="A2" s="70"/>
      <c r="K2" s="98"/>
      <c r="L2" s="65" t="s">
        <v>3374</v>
      </c>
      <c r="M2" s="66" t="s">
        <v>3376</v>
      </c>
      <c r="N2" s="66" t="s">
        <v>3377</v>
      </c>
      <c r="O2" s="66" t="s">
        <v>3378</v>
      </c>
      <c r="P2" s="67" t="s">
        <v>3379</v>
      </c>
      <c r="Q2" s="68" t="s">
        <v>3380</v>
      </c>
    </row>
    <row r="3" spans="1:10464" x14ac:dyDescent="0.25">
      <c r="K3" s="97"/>
      <c r="L3" s="18"/>
      <c r="M3" s="18"/>
      <c r="O3"/>
      <c r="P3"/>
    </row>
    <row r="4" spans="1:10464" x14ac:dyDescent="0.25">
      <c r="K4" s="99" t="s">
        <v>3354</v>
      </c>
      <c r="L4" s="20">
        <f>SUM(N9:N756)</f>
        <v>300971.23000000004</v>
      </c>
      <c r="M4" s="20">
        <f>SUM(P9:P756)</f>
        <v>53692.740000000034</v>
      </c>
      <c r="N4" s="21">
        <f>COUNT(N9:N756)</f>
        <v>748</v>
      </c>
      <c r="O4" s="35">
        <f>+M4/L4</f>
        <v>0.17839824756671935</v>
      </c>
      <c r="P4" s="53">
        <f>+L4/N4</f>
        <v>402.36795454545461</v>
      </c>
      <c r="Q4" s="20">
        <f>M4/N4</f>
        <v>71.781737967914481</v>
      </c>
    </row>
    <row r="5" spans="1:10464" ht="23.25" x14ac:dyDescent="0.35">
      <c r="J5" s="101">
        <f>+M5*2.5</f>
        <v>134231.85000000009</v>
      </c>
      <c r="K5" s="99" t="s">
        <v>3353</v>
      </c>
      <c r="L5" s="20">
        <f>SUBTOTAL(9,N9:N756)</f>
        <v>300971.23000000004</v>
      </c>
      <c r="M5" s="20">
        <f>SUBTOTAL(9,P9:P756)</f>
        <v>53692.740000000034</v>
      </c>
      <c r="N5" s="21">
        <f>SUBTOTAL(2,N9:N756)</f>
        <v>748</v>
      </c>
      <c r="O5" s="35">
        <f>+M5/L5</f>
        <v>0.17839824756671935</v>
      </c>
      <c r="P5" s="53">
        <f>+L5/N5</f>
        <v>402.36795454545461</v>
      </c>
      <c r="Q5" s="20">
        <f>M5/N5</f>
        <v>71.781737967914481</v>
      </c>
    </row>
    <row r="6" spans="1:10464" x14ac:dyDescent="0.25">
      <c r="K6" s="97"/>
      <c r="L6" s="22">
        <f>+L5/L4</f>
        <v>1</v>
      </c>
      <c r="M6" s="22">
        <f>+M5/M4</f>
        <v>1</v>
      </c>
      <c r="N6" s="22">
        <f>+N5/N4</f>
        <v>1</v>
      </c>
      <c r="O6" s="22">
        <f>+N5/N4</f>
        <v>1</v>
      </c>
      <c r="P6" s="22">
        <f t="shared" ref="P6:Q6" si="0">+P5/P4</f>
        <v>1</v>
      </c>
      <c r="Q6" s="22">
        <f t="shared" si="0"/>
        <v>1</v>
      </c>
    </row>
    <row r="8" spans="1:10464" s="92" customFormat="1" ht="30.75" thickBot="1" x14ac:dyDescent="0.3">
      <c r="A8" s="89" t="s">
        <v>0</v>
      </c>
      <c r="B8" s="89" t="s">
        <v>3</v>
      </c>
      <c r="C8" s="89" t="s">
        <v>7</v>
      </c>
      <c r="D8" s="89" t="s">
        <v>8</v>
      </c>
      <c r="E8" s="89" t="s">
        <v>14</v>
      </c>
      <c r="F8" s="89" t="s">
        <v>15</v>
      </c>
      <c r="G8" s="89" t="s">
        <v>16</v>
      </c>
      <c r="H8" s="89" t="s">
        <v>17</v>
      </c>
      <c r="I8" s="89" t="s">
        <v>18</v>
      </c>
      <c r="J8" s="89" t="s">
        <v>19</v>
      </c>
      <c r="K8" s="89" t="s">
        <v>25</v>
      </c>
      <c r="L8" s="89" t="s">
        <v>26</v>
      </c>
      <c r="M8" s="89" t="s">
        <v>36</v>
      </c>
      <c r="N8" s="89" t="s">
        <v>3396</v>
      </c>
      <c r="O8" s="89" t="s">
        <v>3397</v>
      </c>
      <c r="P8" s="89" t="s">
        <v>3398</v>
      </c>
      <c r="Q8" s="89" t="s">
        <v>6973</v>
      </c>
      <c r="R8" s="89" t="s">
        <v>6974</v>
      </c>
      <c r="S8" s="89" t="s">
        <v>6975</v>
      </c>
      <c r="T8" s="89" t="s">
        <v>6976</v>
      </c>
      <c r="U8" s="89" t="s">
        <v>6977</v>
      </c>
      <c r="V8" s="89" t="s">
        <v>6978</v>
      </c>
      <c r="W8" s="89" t="s">
        <v>6979</v>
      </c>
      <c r="X8" s="89" t="s">
        <v>6980</v>
      </c>
      <c r="Y8" s="89" t="s">
        <v>6981</v>
      </c>
      <c r="Z8" s="89" t="s">
        <v>6982</v>
      </c>
      <c r="AA8" s="90"/>
      <c r="AB8" s="91"/>
      <c r="AC8" s="90"/>
      <c r="AD8" s="90"/>
      <c r="AE8" s="90"/>
      <c r="AF8" s="90"/>
      <c r="AG8" s="90"/>
      <c r="AH8" s="90"/>
      <c r="AI8" s="90"/>
      <c r="AJ8" s="90"/>
      <c r="AK8" s="90"/>
      <c r="AL8" s="90"/>
      <c r="AM8" s="90"/>
      <c r="AN8" s="90"/>
      <c r="AO8" s="90"/>
      <c r="AP8" s="90"/>
      <c r="AQ8" s="90"/>
      <c r="AR8" s="90"/>
      <c r="AS8" s="90"/>
      <c r="AT8" s="90"/>
      <c r="AU8" s="90"/>
      <c r="AV8" s="90"/>
      <c r="AW8" s="90"/>
      <c r="AX8" s="90"/>
      <c r="AY8" s="90"/>
      <c r="AZ8" s="90"/>
      <c r="BA8" s="90"/>
      <c r="BB8" s="90"/>
      <c r="BC8" s="90"/>
      <c r="BD8" s="90"/>
      <c r="BE8" s="90"/>
      <c r="BF8" s="90"/>
      <c r="BG8" s="90"/>
      <c r="BH8" s="90"/>
      <c r="BI8" s="90"/>
      <c r="BJ8" s="90"/>
      <c r="BK8" s="90"/>
      <c r="BL8" s="90"/>
      <c r="BM8" s="90"/>
      <c r="BN8" s="90"/>
      <c r="BO8" s="90"/>
      <c r="BP8" s="90"/>
      <c r="BQ8" s="90"/>
      <c r="BR8" s="90"/>
      <c r="BS8" s="90"/>
      <c r="BT8" s="90"/>
      <c r="BU8" s="90"/>
      <c r="BV8" s="90"/>
      <c r="BW8" s="90"/>
      <c r="BX8" s="90"/>
      <c r="BY8" s="90"/>
      <c r="BZ8" s="90"/>
      <c r="CA8" s="90"/>
      <c r="CB8" s="90"/>
      <c r="CC8" s="90"/>
      <c r="CD8" s="90"/>
      <c r="CE8" s="91"/>
      <c r="CF8" s="91"/>
      <c r="CG8" s="91"/>
      <c r="CH8" s="91"/>
      <c r="CI8" s="91"/>
      <c r="CJ8" s="91"/>
      <c r="CK8" s="90"/>
      <c r="CL8" s="90"/>
      <c r="CM8" s="90"/>
      <c r="CN8" s="90"/>
      <c r="CO8" s="90"/>
      <c r="CP8" s="90"/>
      <c r="CQ8" s="90"/>
      <c r="CR8" s="90"/>
      <c r="CS8" s="90"/>
      <c r="CT8" s="90"/>
      <c r="CU8" s="90"/>
      <c r="CV8" s="90"/>
      <c r="CW8" s="90"/>
      <c r="CX8" s="90"/>
      <c r="CY8" s="90"/>
      <c r="CZ8" s="90"/>
      <c r="DA8" s="90"/>
      <c r="DB8" s="90"/>
      <c r="DC8" s="91"/>
      <c r="DD8" s="90"/>
      <c r="DE8" s="90"/>
      <c r="DF8" s="90"/>
      <c r="DG8" s="90"/>
      <c r="DH8" s="90"/>
      <c r="DI8" s="90"/>
      <c r="DJ8" s="90"/>
      <c r="DK8" s="90"/>
      <c r="DL8" s="90"/>
      <c r="DM8" s="90"/>
      <c r="DN8" s="90"/>
      <c r="DO8" s="90"/>
      <c r="DP8" s="90"/>
      <c r="DQ8" s="90"/>
      <c r="DR8" s="90"/>
      <c r="DS8" s="90"/>
      <c r="DT8" s="90"/>
      <c r="DU8" s="90"/>
      <c r="DV8" s="90"/>
      <c r="DW8" s="90"/>
      <c r="DX8" s="90"/>
      <c r="DY8" s="90"/>
      <c r="DZ8" s="90"/>
      <c r="EA8" s="90"/>
      <c r="EB8" s="90"/>
      <c r="EC8" s="90"/>
      <c r="ED8" s="90"/>
      <c r="EE8" s="90"/>
      <c r="EF8" s="90"/>
      <c r="EG8" s="90"/>
      <c r="EH8" s="90"/>
      <c r="EI8" s="90"/>
      <c r="EJ8" s="90"/>
      <c r="EK8" s="90"/>
      <c r="EL8" s="90"/>
      <c r="EM8" s="90"/>
      <c r="EN8" s="90"/>
      <c r="EO8" s="90"/>
      <c r="EP8" s="90"/>
      <c r="EQ8" s="90"/>
      <c r="ER8" s="90"/>
      <c r="ES8" s="90"/>
      <c r="ET8" s="90"/>
      <c r="EU8" s="91"/>
      <c r="EV8" s="91"/>
      <c r="EW8" s="91"/>
      <c r="EX8" s="91"/>
      <c r="EY8" s="91"/>
      <c r="EZ8" s="91"/>
      <c r="FA8" s="90"/>
      <c r="FB8" s="90"/>
      <c r="FC8" s="90"/>
      <c r="FD8" s="90"/>
      <c r="FE8" s="90"/>
      <c r="FF8" s="90"/>
      <c r="FG8" s="90"/>
      <c r="FH8" s="90"/>
      <c r="FI8" s="90"/>
      <c r="FJ8" s="90"/>
      <c r="FK8" s="90"/>
      <c r="FL8" s="90"/>
      <c r="FM8" s="90"/>
      <c r="FN8" s="90"/>
      <c r="FO8" s="91"/>
      <c r="FP8" s="90"/>
      <c r="FQ8" s="90"/>
      <c r="FR8" s="90"/>
      <c r="FS8" s="90"/>
      <c r="FT8" s="90"/>
      <c r="FU8" s="90"/>
      <c r="FV8" s="90"/>
      <c r="FW8" s="90"/>
      <c r="FX8" s="90"/>
      <c r="FY8" s="90"/>
      <c r="FZ8" s="90"/>
      <c r="GA8" s="90"/>
      <c r="GB8" s="90"/>
      <c r="GC8" s="90"/>
      <c r="GD8" s="90"/>
      <c r="GE8" s="90"/>
      <c r="GF8" s="90"/>
      <c r="GG8" s="90"/>
      <c r="GH8" s="90"/>
      <c r="GI8" s="90"/>
      <c r="GJ8" s="90"/>
      <c r="GK8" s="90"/>
      <c r="GL8" s="90"/>
      <c r="GM8" s="90"/>
      <c r="GN8" s="90"/>
      <c r="GO8" s="90"/>
      <c r="GP8" s="90"/>
      <c r="GQ8" s="90"/>
      <c r="GR8" s="90"/>
      <c r="GS8" s="90"/>
      <c r="GT8" s="90"/>
      <c r="GU8" s="90"/>
      <c r="GV8" s="90"/>
      <c r="GW8" s="90"/>
      <c r="GX8" s="90"/>
      <c r="GY8" s="90"/>
      <c r="GZ8" s="90"/>
      <c r="HA8" s="90"/>
      <c r="HB8" s="90"/>
      <c r="HC8" s="90"/>
      <c r="HD8" s="90"/>
      <c r="HE8" s="90"/>
      <c r="HF8" s="90"/>
      <c r="HG8" s="91"/>
      <c r="HH8" s="91"/>
      <c r="HI8" s="91"/>
      <c r="HJ8" s="91"/>
      <c r="HK8" s="91"/>
      <c r="HL8" s="91"/>
      <c r="HM8" s="90"/>
      <c r="HN8" s="90"/>
      <c r="HO8" s="90"/>
      <c r="HP8" s="90"/>
      <c r="HQ8" s="90"/>
      <c r="HR8" s="90"/>
      <c r="HS8" s="90"/>
      <c r="HT8" s="90"/>
      <c r="HU8" s="90"/>
      <c r="HV8" s="90"/>
      <c r="HW8" s="90"/>
      <c r="HX8" s="90"/>
      <c r="HY8" s="90"/>
      <c r="HZ8" s="90"/>
      <c r="IA8" s="91"/>
      <c r="IB8" s="90"/>
      <c r="IC8" s="90"/>
      <c r="ID8" s="90"/>
      <c r="IE8" s="90"/>
      <c r="IF8" s="90"/>
      <c r="IG8" s="90"/>
      <c r="IH8" s="90"/>
      <c r="II8" s="90"/>
      <c r="IJ8" s="90"/>
      <c r="IK8" s="90"/>
      <c r="IL8" s="90"/>
      <c r="IM8" s="90"/>
      <c r="IN8" s="90"/>
      <c r="IO8" s="90"/>
      <c r="IP8" s="90"/>
      <c r="IQ8" s="90"/>
      <c r="IR8" s="90"/>
      <c r="IS8" s="90"/>
      <c r="IT8" s="90"/>
      <c r="IU8" s="90"/>
      <c r="IV8" s="90"/>
      <c r="IW8" s="90"/>
      <c r="IX8" s="90"/>
      <c r="IY8" s="90"/>
      <c r="IZ8" s="90"/>
      <c r="JA8" s="90"/>
      <c r="JB8" s="90"/>
      <c r="JC8" s="90"/>
      <c r="JD8" s="90"/>
      <c r="JE8" s="90"/>
      <c r="JF8" s="90"/>
      <c r="JG8" s="90"/>
      <c r="JH8" s="90"/>
      <c r="JI8" s="90"/>
      <c r="JJ8" s="90"/>
      <c r="JK8" s="90"/>
      <c r="JL8" s="90"/>
      <c r="JM8" s="90"/>
      <c r="JN8" s="90"/>
      <c r="JO8" s="90"/>
      <c r="JP8" s="90"/>
      <c r="JQ8" s="90"/>
      <c r="JR8" s="90"/>
      <c r="JS8" s="91"/>
      <c r="JT8" s="91"/>
      <c r="JU8" s="91"/>
      <c r="JV8" s="91"/>
      <c r="JW8" s="91"/>
      <c r="JX8" s="91"/>
      <c r="JY8" s="90"/>
      <c r="JZ8" s="90"/>
      <c r="KA8" s="90"/>
      <c r="KB8" s="90"/>
      <c r="KC8" s="90"/>
      <c r="KD8" s="90"/>
      <c r="KE8" s="90"/>
      <c r="KF8" s="90"/>
      <c r="KG8" s="90"/>
      <c r="KH8" s="90"/>
      <c r="KI8" s="90"/>
      <c r="KJ8" s="90"/>
      <c r="KK8" s="90"/>
      <c r="KL8" s="90"/>
      <c r="KM8" s="91"/>
      <c r="KN8" s="90"/>
      <c r="KO8" s="90"/>
      <c r="KP8" s="90"/>
      <c r="KQ8" s="90"/>
      <c r="KR8" s="90"/>
      <c r="KS8" s="90"/>
      <c r="KT8" s="90"/>
      <c r="KU8" s="90"/>
      <c r="KV8" s="90"/>
      <c r="KW8" s="90"/>
      <c r="KX8" s="90"/>
      <c r="KY8" s="90"/>
      <c r="KZ8" s="90"/>
      <c r="LA8" s="90"/>
      <c r="LB8" s="90"/>
      <c r="LC8" s="90"/>
      <c r="LD8" s="90"/>
      <c r="LE8" s="90"/>
      <c r="LF8" s="90"/>
      <c r="LG8" s="90"/>
      <c r="LH8" s="90"/>
      <c r="LI8" s="90"/>
      <c r="LJ8" s="90"/>
      <c r="LK8" s="90"/>
      <c r="LL8" s="90"/>
      <c r="LM8" s="90"/>
      <c r="LN8" s="90"/>
      <c r="LO8" s="90"/>
      <c r="LP8" s="90"/>
      <c r="LQ8" s="90"/>
      <c r="LR8" s="90"/>
      <c r="LS8" s="90"/>
      <c r="LT8" s="90"/>
      <c r="LU8" s="90"/>
      <c r="LV8" s="90"/>
      <c r="LW8" s="90"/>
      <c r="LX8" s="90"/>
      <c r="LY8" s="90"/>
      <c r="LZ8" s="90"/>
      <c r="MA8" s="90"/>
      <c r="MB8" s="90"/>
      <c r="MC8" s="90"/>
      <c r="MD8" s="90"/>
      <c r="ME8" s="91"/>
      <c r="MF8" s="91"/>
      <c r="MG8" s="91"/>
      <c r="MH8" s="91"/>
      <c r="MI8" s="91"/>
      <c r="MJ8" s="91"/>
      <c r="MK8" s="90"/>
      <c r="ML8" s="90"/>
      <c r="MM8" s="90"/>
      <c r="MN8" s="90"/>
      <c r="MO8" s="90"/>
      <c r="MP8" s="90"/>
      <c r="MQ8" s="90"/>
      <c r="MR8" s="90"/>
      <c r="MS8" s="90"/>
      <c r="MT8" s="90"/>
      <c r="MU8" s="90"/>
      <c r="MV8" s="90"/>
      <c r="MW8" s="90"/>
      <c r="MX8" s="90"/>
      <c r="MY8" s="91"/>
      <c r="MZ8" s="90"/>
      <c r="NA8" s="90"/>
      <c r="NB8" s="90"/>
      <c r="NC8" s="90"/>
      <c r="ND8" s="90"/>
      <c r="NE8" s="90"/>
      <c r="NF8" s="90"/>
      <c r="NG8" s="90"/>
      <c r="NH8" s="90"/>
      <c r="NI8" s="90"/>
      <c r="NJ8" s="90"/>
      <c r="NK8" s="90"/>
      <c r="NL8" s="90"/>
      <c r="NM8" s="90"/>
      <c r="NN8" s="90"/>
      <c r="NO8" s="90"/>
      <c r="NP8" s="90"/>
      <c r="NQ8" s="90"/>
      <c r="NR8" s="90"/>
      <c r="NS8" s="90"/>
      <c r="NT8" s="90"/>
      <c r="NU8" s="90"/>
      <c r="NV8" s="90"/>
      <c r="NW8" s="90"/>
      <c r="NX8" s="90"/>
      <c r="NY8" s="90"/>
      <c r="NZ8" s="90"/>
      <c r="OA8" s="90"/>
      <c r="OB8" s="90"/>
      <c r="OC8" s="90"/>
      <c r="OD8" s="90"/>
      <c r="OE8" s="90"/>
      <c r="OF8" s="90"/>
      <c r="OG8" s="90"/>
      <c r="OH8" s="90"/>
      <c r="OI8" s="90"/>
      <c r="OJ8" s="90"/>
      <c r="OK8" s="90"/>
      <c r="OL8" s="90"/>
      <c r="OM8" s="90"/>
      <c r="ON8" s="90"/>
      <c r="OO8" s="90"/>
      <c r="OP8" s="90"/>
      <c r="OQ8" s="91"/>
      <c r="OR8" s="91"/>
      <c r="OS8" s="91"/>
      <c r="OT8" s="91"/>
      <c r="OU8" s="91"/>
      <c r="OV8" s="91"/>
      <c r="OW8" s="90"/>
      <c r="OX8" s="90"/>
      <c r="OY8" s="90"/>
      <c r="OZ8" s="90"/>
      <c r="PA8" s="90"/>
      <c r="PB8" s="90"/>
      <c r="PC8" s="90"/>
      <c r="PD8" s="90"/>
      <c r="PE8" s="90"/>
      <c r="PF8" s="90"/>
      <c r="PG8" s="90"/>
      <c r="PH8" s="90"/>
      <c r="PI8" s="90"/>
      <c r="PJ8" s="90"/>
      <c r="PK8" s="91"/>
      <c r="PL8" s="90"/>
      <c r="PM8" s="90"/>
      <c r="PN8" s="90"/>
      <c r="PO8" s="90"/>
      <c r="PP8" s="90"/>
      <c r="PQ8" s="90"/>
      <c r="PR8" s="90"/>
      <c r="PS8" s="90"/>
      <c r="PT8" s="90"/>
      <c r="PU8" s="90"/>
      <c r="PV8" s="90"/>
      <c r="PW8" s="90"/>
      <c r="PX8" s="90"/>
      <c r="PY8" s="90"/>
      <c r="PZ8" s="90"/>
      <c r="QA8" s="90"/>
      <c r="QB8" s="90"/>
      <c r="QC8" s="90"/>
      <c r="QD8" s="90"/>
      <c r="QE8" s="90"/>
      <c r="QF8" s="90"/>
      <c r="QG8" s="90"/>
      <c r="QH8" s="90"/>
      <c r="QI8" s="90"/>
      <c r="QJ8" s="90"/>
      <c r="QK8" s="90"/>
      <c r="QL8" s="90"/>
      <c r="QM8" s="90"/>
      <c r="QN8" s="90"/>
      <c r="QO8" s="90"/>
      <c r="QP8" s="90"/>
      <c r="QQ8" s="90"/>
      <c r="QR8" s="90"/>
      <c r="QS8" s="90"/>
      <c r="QT8" s="90"/>
      <c r="QU8" s="90"/>
      <c r="QV8" s="90"/>
      <c r="QW8" s="90"/>
      <c r="QX8" s="90"/>
      <c r="QY8" s="90"/>
      <c r="QZ8" s="90"/>
      <c r="RA8" s="90"/>
      <c r="RB8" s="90"/>
      <c r="RC8" s="91"/>
      <c r="RD8" s="91"/>
      <c r="RE8" s="91"/>
      <c r="RF8" s="91"/>
      <c r="RG8" s="91"/>
      <c r="RH8" s="91"/>
      <c r="RI8" s="90"/>
      <c r="RJ8" s="90"/>
      <c r="RK8" s="90"/>
      <c r="RL8" s="90"/>
      <c r="RM8" s="90"/>
      <c r="RN8" s="90"/>
      <c r="RO8" s="90"/>
      <c r="RP8" s="90"/>
      <c r="RQ8" s="90"/>
      <c r="RR8" s="90"/>
      <c r="RS8" s="90"/>
      <c r="RT8" s="90"/>
      <c r="RU8" s="90"/>
      <c r="RV8" s="90"/>
      <c r="RW8" s="91"/>
      <c r="RX8" s="90"/>
      <c r="RY8" s="90"/>
      <c r="RZ8" s="90"/>
      <c r="SA8" s="90"/>
      <c r="SB8" s="90"/>
      <c r="SC8" s="90"/>
      <c r="SD8" s="90"/>
      <c r="SE8" s="90"/>
      <c r="SF8" s="90"/>
      <c r="SG8" s="90"/>
      <c r="SH8" s="90"/>
      <c r="SI8" s="90"/>
      <c r="SJ8" s="90"/>
      <c r="SK8" s="90"/>
      <c r="SL8" s="90"/>
      <c r="SM8" s="90"/>
      <c r="SN8" s="90"/>
      <c r="SO8" s="90"/>
      <c r="SP8" s="90"/>
      <c r="SQ8" s="90"/>
      <c r="SR8" s="90"/>
      <c r="SS8" s="90"/>
      <c r="ST8" s="90"/>
      <c r="SU8" s="90"/>
      <c r="SV8" s="90"/>
      <c r="SW8" s="90"/>
      <c r="SX8" s="90"/>
      <c r="SY8" s="90"/>
      <c r="SZ8" s="90"/>
      <c r="TA8" s="90"/>
      <c r="TB8" s="90"/>
      <c r="TC8" s="90"/>
      <c r="TD8" s="90"/>
      <c r="TE8" s="90"/>
      <c r="TF8" s="90"/>
      <c r="TG8" s="90"/>
      <c r="TH8" s="90"/>
      <c r="TI8" s="90"/>
      <c r="TJ8" s="90"/>
      <c r="TK8" s="90"/>
      <c r="TL8" s="90"/>
      <c r="TM8" s="90"/>
      <c r="TN8" s="90"/>
      <c r="TO8" s="91"/>
      <c r="TP8" s="91"/>
      <c r="TQ8" s="91"/>
      <c r="TR8" s="91"/>
      <c r="TS8" s="91"/>
      <c r="TT8" s="91"/>
      <c r="TU8" s="90"/>
      <c r="TV8" s="90"/>
      <c r="TW8" s="90"/>
      <c r="TX8" s="90"/>
      <c r="TY8" s="90"/>
      <c r="TZ8" s="90"/>
      <c r="UA8" s="90"/>
      <c r="UB8" s="90"/>
      <c r="UC8" s="90"/>
      <c r="UD8" s="90"/>
      <c r="UE8" s="90"/>
      <c r="UF8" s="90"/>
      <c r="UG8" s="90"/>
      <c r="UH8" s="90"/>
      <c r="UI8" s="91"/>
      <c r="UJ8" s="90"/>
      <c r="UK8" s="90"/>
      <c r="UL8" s="90"/>
      <c r="UM8" s="90"/>
      <c r="UN8" s="90"/>
      <c r="UO8" s="90"/>
      <c r="UP8" s="90"/>
      <c r="UQ8" s="90"/>
      <c r="UR8" s="90"/>
      <c r="US8" s="90"/>
      <c r="UT8" s="90"/>
      <c r="UU8" s="90"/>
      <c r="UV8" s="90"/>
      <c r="UW8" s="90"/>
      <c r="UX8" s="90"/>
      <c r="UY8" s="90"/>
      <c r="UZ8" s="90"/>
      <c r="VA8" s="90"/>
      <c r="VB8" s="90"/>
      <c r="VC8" s="90"/>
      <c r="VD8" s="90"/>
      <c r="VE8" s="90"/>
      <c r="VF8" s="90"/>
      <c r="VG8" s="90"/>
      <c r="VH8" s="90"/>
      <c r="VI8" s="90"/>
      <c r="VJ8" s="90"/>
      <c r="VK8" s="90"/>
      <c r="VL8" s="90"/>
      <c r="VM8" s="90"/>
      <c r="VN8" s="90"/>
      <c r="VO8" s="90"/>
      <c r="VP8" s="90"/>
      <c r="VQ8" s="90"/>
      <c r="VR8" s="90"/>
      <c r="VS8" s="90"/>
      <c r="VT8" s="90"/>
      <c r="VU8" s="90"/>
      <c r="VV8" s="90"/>
      <c r="VW8" s="90"/>
      <c r="VX8" s="90"/>
      <c r="VY8" s="90"/>
      <c r="VZ8" s="90"/>
      <c r="WA8" s="91"/>
      <c r="WB8" s="91"/>
      <c r="WC8" s="91"/>
      <c r="WD8" s="91"/>
      <c r="WE8" s="91"/>
      <c r="WF8" s="91"/>
      <c r="WG8" s="90"/>
      <c r="WH8" s="90"/>
      <c r="WI8" s="90"/>
      <c r="WJ8" s="90"/>
      <c r="WK8" s="90"/>
      <c r="WL8" s="90"/>
      <c r="WM8" s="90"/>
      <c r="WN8" s="90"/>
      <c r="WO8" s="90"/>
      <c r="WP8" s="90"/>
      <c r="WQ8" s="90"/>
      <c r="WR8" s="90"/>
      <c r="WS8" s="90"/>
      <c r="WT8" s="90"/>
      <c r="WU8" s="91"/>
      <c r="WV8" s="90"/>
      <c r="WW8" s="90"/>
      <c r="WX8" s="90"/>
      <c r="WY8" s="90"/>
      <c r="WZ8" s="90"/>
      <c r="XA8" s="90"/>
      <c r="XB8" s="90"/>
      <c r="XC8" s="90"/>
      <c r="XD8" s="90"/>
      <c r="XE8" s="90"/>
      <c r="XF8" s="90"/>
      <c r="XG8" s="90"/>
      <c r="XH8" s="90"/>
      <c r="XI8" s="90"/>
      <c r="XJ8" s="90"/>
      <c r="XK8" s="90"/>
      <c r="XL8" s="90"/>
      <c r="XM8" s="90"/>
      <c r="XN8" s="90"/>
      <c r="XO8" s="90"/>
      <c r="XP8" s="90"/>
      <c r="XQ8" s="90"/>
      <c r="XR8" s="90"/>
      <c r="XS8" s="90"/>
      <c r="XT8" s="90"/>
      <c r="XU8" s="90"/>
      <c r="XV8" s="90"/>
      <c r="XW8" s="90"/>
      <c r="XX8" s="90"/>
      <c r="XY8" s="90"/>
      <c r="XZ8" s="90"/>
      <c r="YA8" s="90"/>
      <c r="YB8" s="90"/>
      <c r="YC8" s="90"/>
      <c r="YD8" s="90"/>
      <c r="YE8" s="90"/>
      <c r="YF8" s="90"/>
      <c r="YG8" s="90"/>
      <c r="YH8" s="90"/>
      <c r="YI8" s="90"/>
      <c r="YJ8" s="90"/>
      <c r="YK8" s="90"/>
      <c r="YL8" s="90"/>
      <c r="YM8" s="91"/>
      <c r="YN8" s="91"/>
      <c r="YO8" s="91"/>
      <c r="YP8" s="91"/>
      <c r="YQ8" s="91"/>
      <c r="YR8" s="91"/>
      <c r="YS8" s="90"/>
      <c r="YT8" s="90"/>
      <c r="YU8" s="90"/>
      <c r="YV8" s="90"/>
      <c r="YW8" s="90"/>
      <c r="YX8" s="90"/>
      <c r="YY8" s="90"/>
      <c r="YZ8" s="90"/>
      <c r="ZA8" s="90"/>
      <c r="ZB8" s="90"/>
      <c r="ZC8" s="90"/>
      <c r="ZD8" s="90"/>
      <c r="ZE8" s="90"/>
      <c r="ZF8" s="90"/>
      <c r="ZG8" s="91"/>
      <c r="ZH8" s="90"/>
      <c r="ZI8" s="90"/>
      <c r="ZJ8" s="90"/>
      <c r="ZK8" s="90"/>
      <c r="ZL8" s="90"/>
      <c r="ZM8" s="90"/>
      <c r="ZN8" s="90"/>
      <c r="ZO8" s="90"/>
      <c r="ZP8" s="90"/>
      <c r="ZQ8" s="90"/>
      <c r="ZR8" s="90"/>
      <c r="ZS8" s="90"/>
      <c r="ZT8" s="90"/>
      <c r="ZU8" s="90"/>
      <c r="ZV8" s="90"/>
      <c r="ZW8" s="90"/>
      <c r="ZX8" s="90"/>
      <c r="ZY8" s="90"/>
      <c r="ZZ8" s="90"/>
      <c r="AAA8" s="90"/>
      <c r="AAB8" s="90"/>
      <c r="AAC8" s="90"/>
      <c r="AAD8" s="90"/>
      <c r="AAE8" s="90"/>
      <c r="AAF8" s="90"/>
      <c r="AAG8" s="90"/>
      <c r="AAH8" s="90"/>
      <c r="AAI8" s="90"/>
      <c r="AAJ8" s="90"/>
      <c r="AAK8" s="90"/>
      <c r="AAL8" s="90"/>
      <c r="AAM8" s="90"/>
      <c r="AAN8" s="90"/>
      <c r="AAO8" s="90"/>
      <c r="AAP8" s="90"/>
      <c r="AAQ8" s="90"/>
      <c r="AAR8" s="90"/>
      <c r="AAS8" s="90"/>
      <c r="AAT8" s="90"/>
      <c r="AAU8" s="90"/>
      <c r="AAV8" s="90"/>
      <c r="AAW8" s="90"/>
      <c r="AAX8" s="90"/>
      <c r="AAY8" s="91"/>
      <c r="AAZ8" s="91"/>
      <c r="ABA8" s="91"/>
      <c r="ABB8" s="91"/>
      <c r="ABC8" s="91"/>
      <c r="ABD8" s="91"/>
      <c r="ABE8" s="90"/>
      <c r="ABF8" s="90"/>
      <c r="ABG8" s="90"/>
      <c r="ABH8" s="90"/>
      <c r="ABI8" s="90"/>
      <c r="ABJ8" s="90"/>
      <c r="ABK8" s="90"/>
      <c r="ABL8" s="90"/>
      <c r="ABM8" s="90"/>
      <c r="ABN8" s="90"/>
      <c r="ABO8" s="90"/>
      <c r="ABP8" s="90"/>
      <c r="ABQ8" s="90"/>
      <c r="ABR8" s="90"/>
      <c r="ABS8" s="91"/>
      <c r="ABT8" s="90"/>
      <c r="ABU8" s="90"/>
      <c r="ABV8" s="90"/>
      <c r="ABW8" s="90"/>
      <c r="ABX8" s="90"/>
      <c r="ABY8" s="90"/>
      <c r="ABZ8" s="90"/>
      <c r="ACA8" s="90"/>
      <c r="ACB8" s="90"/>
      <c r="ACC8" s="90"/>
      <c r="ACD8" s="90"/>
      <c r="ACE8" s="90"/>
      <c r="ACF8" s="90"/>
      <c r="ACG8" s="90"/>
      <c r="ACH8" s="90"/>
      <c r="ACI8" s="90"/>
      <c r="ACJ8" s="90"/>
      <c r="ACK8" s="90"/>
      <c r="ACL8" s="90"/>
      <c r="ACM8" s="90"/>
      <c r="ACN8" s="90"/>
      <c r="ACO8" s="90"/>
      <c r="ACP8" s="90"/>
      <c r="ACQ8" s="90"/>
      <c r="ACR8" s="90"/>
      <c r="ACS8" s="90"/>
      <c r="ACT8" s="90"/>
      <c r="ACU8" s="90"/>
      <c r="ACV8" s="90"/>
      <c r="ACW8" s="90"/>
      <c r="ACX8" s="90"/>
      <c r="ACY8" s="90"/>
      <c r="ACZ8" s="90"/>
      <c r="ADA8" s="90"/>
      <c r="ADB8" s="90"/>
      <c r="ADC8" s="90"/>
      <c r="ADD8" s="90"/>
      <c r="ADE8" s="90"/>
      <c r="ADF8" s="90"/>
      <c r="ADG8" s="90"/>
      <c r="ADH8" s="90"/>
      <c r="ADI8" s="90"/>
      <c r="ADJ8" s="90"/>
      <c r="ADK8" s="91"/>
      <c r="ADL8" s="91"/>
      <c r="ADM8" s="91"/>
      <c r="ADN8" s="91"/>
      <c r="ADO8" s="91"/>
      <c r="ADP8" s="91"/>
      <c r="ADQ8" s="90"/>
      <c r="ADR8" s="90"/>
      <c r="ADS8" s="90"/>
      <c r="ADT8" s="90"/>
      <c r="ADU8" s="90"/>
      <c r="ADV8" s="90"/>
      <c r="ADW8" s="90"/>
      <c r="ADX8" s="90"/>
      <c r="ADY8" s="90"/>
      <c r="ADZ8" s="90"/>
      <c r="AEA8" s="90"/>
      <c r="AEB8" s="90"/>
      <c r="AEC8" s="90"/>
      <c r="AED8" s="90"/>
      <c r="AEE8" s="91"/>
      <c r="AEF8" s="90"/>
      <c r="AEG8" s="90"/>
      <c r="AEH8" s="90"/>
      <c r="AEI8" s="90"/>
      <c r="AEJ8" s="90"/>
      <c r="AEK8" s="90"/>
      <c r="AEL8" s="90"/>
      <c r="AEM8" s="90"/>
      <c r="AEN8" s="90"/>
      <c r="AEO8" s="90"/>
      <c r="AEP8" s="90"/>
      <c r="AEQ8" s="90"/>
      <c r="AER8" s="90"/>
      <c r="AES8" s="90"/>
      <c r="AET8" s="90"/>
      <c r="AEU8" s="90"/>
      <c r="AEV8" s="90"/>
      <c r="AEW8" s="90"/>
      <c r="AEX8" s="90"/>
      <c r="AEY8" s="90"/>
      <c r="AEZ8" s="90"/>
      <c r="AFA8" s="90"/>
      <c r="AFB8" s="90"/>
      <c r="AFC8" s="90"/>
      <c r="AFD8" s="90"/>
      <c r="AFE8" s="90"/>
      <c r="AFF8" s="90"/>
      <c r="AFG8" s="90"/>
      <c r="AFH8" s="90"/>
      <c r="AFI8" s="90"/>
      <c r="AFJ8" s="90"/>
      <c r="AFK8" s="90"/>
      <c r="AFL8" s="90"/>
      <c r="AFM8" s="90"/>
      <c r="AFN8" s="90"/>
      <c r="AFO8" s="90"/>
      <c r="AFP8" s="90"/>
      <c r="AFQ8" s="90"/>
      <c r="AFR8" s="90"/>
      <c r="AFS8" s="90"/>
      <c r="AFT8" s="90"/>
      <c r="AFU8" s="90"/>
      <c r="AFV8" s="90"/>
      <c r="AFW8" s="91"/>
      <c r="AFX8" s="91"/>
      <c r="AFY8" s="91"/>
      <c r="AFZ8" s="91"/>
      <c r="AGA8" s="91"/>
      <c r="AGB8" s="91"/>
      <c r="AGC8" s="90"/>
      <c r="AGD8" s="90"/>
      <c r="AGE8" s="90"/>
      <c r="AGF8" s="90"/>
      <c r="AGG8" s="90"/>
      <c r="AGH8" s="90"/>
      <c r="AGI8" s="90"/>
      <c r="AGJ8" s="90"/>
      <c r="AGK8" s="90"/>
      <c r="AGL8" s="90"/>
      <c r="AGM8" s="90"/>
      <c r="AGN8" s="90"/>
      <c r="AGO8" s="90"/>
      <c r="AGP8" s="90"/>
      <c r="AGQ8" s="91"/>
      <c r="AGR8" s="90"/>
      <c r="AGS8" s="90"/>
      <c r="AGT8" s="90"/>
      <c r="AGU8" s="90"/>
      <c r="AGV8" s="90"/>
      <c r="AGW8" s="90"/>
      <c r="AGX8" s="90"/>
      <c r="AGY8" s="90"/>
      <c r="AGZ8" s="90"/>
      <c r="AHA8" s="90"/>
      <c r="AHB8" s="90"/>
      <c r="AHC8" s="90"/>
      <c r="AHD8" s="90"/>
      <c r="AHE8" s="90"/>
      <c r="AHF8" s="90"/>
      <c r="AHG8" s="90"/>
      <c r="AHH8" s="90"/>
      <c r="AHI8" s="90"/>
      <c r="AHJ8" s="90"/>
      <c r="AHK8" s="90"/>
      <c r="AHL8" s="90"/>
      <c r="AHM8" s="90"/>
      <c r="AHN8" s="90"/>
      <c r="AHO8" s="90"/>
      <c r="AHP8" s="90"/>
      <c r="AHQ8" s="90"/>
      <c r="AHR8" s="90"/>
      <c r="AHS8" s="90"/>
      <c r="AHT8" s="90"/>
      <c r="AHU8" s="90"/>
      <c r="AHV8" s="90"/>
      <c r="AHW8" s="90"/>
      <c r="AHX8" s="90"/>
      <c r="AHY8" s="90"/>
      <c r="AHZ8" s="90"/>
      <c r="AIA8" s="90"/>
      <c r="AIB8" s="90"/>
      <c r="AIC8" s="90"/>
      <c r="AID8" s="90"/>
      <c r="AIE8" s="90"/>
      <c r="AIF8" s="90"/>
      <c r="AIG8" s="90"/>
      <c r="AIH8" s="90"/>
      <c r="AII8" s="91"/>
      <c r="AIJ8" s="91"/>
      <c r="AIK8" s="91"/>
      <c r="AIL8" s="91"/>
      <c r="AIM8" s="91"/>
      <c r="AIN8" s="91"/>
      <c r="AIO8" s="90"/>
      <c r="AIP8" s="90"/>
      <c r="AIQ8" s="90"/>
      <c r="AIR8" s="90"/>
      <c r="AIS8" s="90"/>
      <c r="AIT8" s="90"/>
      <c r="AIU8" s="90"/>
      <c r="AIV8" s="90"/>
      <c r="AIW8" s="90"/>
      <c r="AIX8" s="90"/>
      <c r="AIY8" s="90"/>
      <c r="AIZ8" s="90"/>
      <c r="AJA8" s="90"/>
      <c r="AJB8" s="90"/>
      <c r="AJC8" s="91"/>
      <c r="AJD8" s="90"/>
      <c r="AJE8" s="90"/>
      <c r="AJF8" s="90"/>
      <c r="AJG8" s="90"/>
      <c r="AJH8" s="90"/>
      <c r="AJI8" s="90"/>
      <c r="AJJ8" s="90"/>
      <c r="AJK8" s="90"/>
      <c r="AJL8" s="90"/>
      <c r="AJM8" s="90"/>
      <c r="AJN8" s="90"/>
      <c r="AJO8" s="90"/>
      <c r="AJP8" s="90"/>
      <c r="AJQ8" s="90"/>
      <c r="AJR8" s="90"/>
      <c r="AJS8" s="90"/>
      <c r="AJT8" s="90"/>
      <c r="AJU8" s="90"/>
      <c r="AJV8" s="90"/>
      <c r="AJW8" s="90"/>
      <c r="AJX8" s="90"/>
      <c r="AJY8" s="90"/>
      <c r="AJZ8" s="90"/>
      <c r="AKA8" s="90"/>
      <c r="AKB8" s="90"/>
      <c r="AKC8" s="90"/>
      <c r="AKD8" s="90"/>
      <c r="AKE8" s="90"/>
      <c r="AKF8" s="90"/>
      <c r="AKG8" s="90"/>
      <c r="AKH8" s="90"/>
      <c r="AKI8" s="90"/>
      <c r="AKJ8" s="90"/>
      <c r="AKK8" s="90"/>
      <c r="AKL8" s="90"/>
      <c r="AKM8" s="90"/>
      <c r="AKN8" s="90"/>
      <c r="AKO8" s="90"/>
      <c r="AKP8" s="90"/>
      <c r="AKQ8" s="90"/>
      <c r="AKR8" s="90"/>
      <c r="AKS8" s="90"/>
      <c r="AKT8" s="90"/>
      <c r="AKU8" s="91"/>
      <c r="AKV8" s="91"/>
      <c r="AKW8" s="91"/>
      <c r="AKX8" s="91"/>
      <c r="AKY8" s="91"/>
      <c r="AKZ8" s="91"/>
      <c r="ALA8" s="90"/>
      <c r="ALB8" s="90"/>
      <c r="ALC8" s="90"/>
      <c r="ALD8" s="90"/>
      <c r="ALE8" s="90"/>
      <c r="ALF8" s="90"/>
      <c r="ALG8" s="90"/>
      <c r="ALH8" s="90"/>
      <c r="ALI8" s="90"/>
      <c r="ALJ8" s="90"/>
      <c r="ALK8" s="90"/>
      <c r="ALL8" s="90"/>
      <c r="ALM8" s="90"/>
      <c r="ALN8" s="90"/>
      <c r="ALO8" s="91"/>
      <c r="ALP8" s="90"/>
      <c r="ALQ8" s="90"/>
      <c r="ALR8" s="90"/>
      <c r="ALS8" s="90"/>
      <c r="ALT8" s="90"/>
      <c r="ALU8" s="90"/>
      <c r="ALV8" s="90"/>
      <c r="ALW8" s="90"/>
      <c r="ALX8" s="90"/>
      <c r="ALY8" s="90"/>
      <c r="ALZ8" s="90"/>
      <c r="AMA8" s="90"/>
      <c r="AMB8" s="90"/>
      <c r="AMC8" s="90"/>
      <c r="AMD8" s="90"/>
      <c r="AME8" s="90"/>
      <c r="AMF8" s="90"/>
      <c r="AMG8" s="90"/>
      <c r="AMH8" s="90"/>
      <c r="AMI8" s="90"/>
      <c r="AMJ8" s="90"/>
      <c r="AMK8" s="90"/>
      <c r="AML8" s="90"/>
      <c r="AMM8" s="90"/>
      <c r="AMN8" s="90"/>
      <c r="AMO8" s="90"/>
      <c r="AMP8" s="90"/>
      <c r="AMQ8" s="90"/>
      <c r="AMR8" s="90"/>
      <c r="AMS8" s="90"/>
      <c r="AMT8" s="90"/>
      <c r="AMU8" s="90"/>
      <c r="AMV8" s="90"/>
      <c r="AMW8" s="90"/>
      <c r="AMX8" s="90"/>
      <c r="AMY8" s="90"/>
      <c r="AMZ8" s="90"/>
      <c r="ANA8" s="90"/>
      <c r="ANB8" s="90"/>
      <c r="ANC8" s="90"/>
      <c r="AND8" s="90"/>
      <c r="ANE8" s="90"/>
      <c r="ANF8" s="90"/>
      <c r="ANG8" s="91"/>
      <c r="ANH8" s="91"/>
      <c r="ANI8" s="91"/>
      <c r="ANJ8" s="91"/>
      <c r="ANK8" s="91"/>
      <c r="ANL8" s="91"/>
      <c r="ANM8" s="90"/>
      <c r="ANN8" s="90"/>
      <c r="ANO8" s="90"/>
      <c r="ANP8" s="90"/>
      <c r="ANQ8" s="90"/>
      <c r="ANR8" s="90"/>
      <c r="ANS8" s="90"/>
      <c r="ANT8" s="90"/>
      <c r="ANU8" s="90"/>
      <c r="ANV8" s="90"/>
      <c r="ANW8" s="90"/>
      <c r="ANX8" s="90"/>
      <c r="ANY8" s="90"/>
      <c r="ANZ8" s="90"/>
      <c r="AOA8" s="91"/>
      <c r="AOB8" s="90"/>
      <c r="AOC8" s="90"/>
      <c r="AOD8" s="90"/>
      <c r="AOE8" s="90"/>
      <c r="AOF8" s="90"/>
      <c r="AOG8" s="90"/>
      <c r="AOH8" s="90"/>
      <c r="AOI8" s="90"/>
      <c r="AOJ8" s="90"/>
      <c r="AOK8" s="90"/>
      <c r="AOL8" s="90"/>
      <c r="AOM8" s="90"/>
      <c r="AON8" s="90"/>
      <c r="AOO8" s="90"/>
      <c r="AOP8" s="90"/>
      <c r="AOQ8" s="90"/>
      <c r="AOR8" s="90"/>
      <c r="AOS8" s="90"/>
      <c r="AOT8" s="90"/>
      <c r="AOU8" s="90"/>
      <c r="AOV8" s="90"/>
      <c r="AOW8" s="90"/>
      <c r="AOX8" s="90"/>
      <c r="AOY8" s="90"/>
      <c r="AOZ8" s="90"/>
      <c r="APA8" s="90"/>
      <c r="APB8" s="90"/>
      <c r="APC8" s="90"/>
      <c r="APD8" s="90"/>
      <c r="APE8" s="90"/>
      <c r="APF8" s="90"/>
      <c r="APG8" s="90"/>
      <c r="APH8" s="90"/>
      <c r="API8" s="90"/>
      <c r="APJ8" s="90"/>
      <c r="APK8" s="90"/>
      <c r="APL8" s="90"/>
      <c r="APM8" s="90"/>
      <c r="APN8" s="90"/>
      <c r="APO8" s="90"/>
      <c r="APP8" s="90"/>
      <c r="APQ8" s="90"/>
      <c r="APR8" s="90"/>
      <c r="APS8" s="91"/>
      <c r="APT8" s="91"/>
      <c r="APU8" s="91"/>
      <c r="APV8" s="91"/>
      <c r="APW8" s="91"/>
      <c r="APX8" s="91"/>
      <c r="APY8" s="90"/>
      <c r="APZ8" s="90"/>
      <c r="AQA8" s="90"/>
      <c r="AQB8" s="90"/>
      <c r="AQC8" s="90"/>
      <c r="AQD8" s="90"/>
      <c r="AQE8" s="90"/>
      <c r="AQF8" s="90"/>
      <c r="AQG8" s="90"/>
      <c r="AQH8" s="90"/>
      <c r="AQI8" s="90"/>
      <c r="AQJ8" s="90"/>
      <c r="AQK8" s="90"/>
      <c r="AQL8" s="90"/>
      <c r="AQM8" s="91"/>
      <c r="AQN8" s="90"/>
      <c r="AQO8" s="90"/>
      <c r="AQP8" s="90"/>
      <c r="AQQ8" s="90"/>
      <c r="AQR8" s="90"/>
      <c r="AQS8" s="90"/>
      <c r="AQT8" s="90"/>
      <c r="AQU8" s="90"/>
      <c r="AQV8" s="90"/>
      <c r="AQW8" s="90"/>
      <c r="AQX8" s="90"/>
      <c r="AQY8" s="90"/>
      <c r="AQZ8" s="90"/>
      <c r="ARA8" s="90"/>
      <c r="ARB8" s="90"/>
      <c r="ARC8" s="90"/>
      <c r="ARD8" s="90"/>
      <c r="ARE8" s="90"/>
      <c r="ARF8" s="90"/>
      <c r="ARG8" s="90"/>
      <c r="ARH8" s="90"/>
      <c r="ARI8" s="90"/>
      <c r="ARJ8" s="90"/>
      <c r="ARK8" s="90"/>
      <c r="ARL8" s="90"/>
      <c r="ARM8" s="90"/>
      <c r="ARN8" s="90"/>
      <c r="ARO8" s="90"/>
      <c r="ARP8" s="90"/>
      <c r="ARQ8" s="90"/>
      <c r="ARR8" s="90"/>
      <c r="ARS8" s="90"/>
      <c r="ART8" s="90"/>
      <c r="ARU8" s="90"/>
      <c r="ARV8" s="90"/>
      <c r="ARW8" s="90"/>
      <c r="ARX8" s="90"/>
      <c r="ARY8" s="90"/>
      <c r="ARZ8" s="90"/>
      <c r="ASA8" s="90"/>
      <c r="ASB8" s="90"/>
      <c r="ASC8" s="90"/>
      <c r="ASD8" s="90"/>
      <c r="ASE8" s="91"/>
      <c r="ASF8" s="91"/>
      <c r="ASG8" s="91"/>
      <c r="ASH8" s="91"/>
      <c r="ASI8" s="91"/>
      <c r="ASJ8" s="91"/>
      <c r="ASK8" s="90"/>
      <c r="ASL8" s="90"/>
      <c r="ASM8" s="90"/>
      <c r="ASN8" s="90"/>
      <c r="ASO8" s="90"/>
      <c r="ASP8" s="90"/>
      <c r="ASQ8" s="90"/>
      <c r="ASR8" s="90"/>
      <c r="ASS8" s="90"/>
      <c r="AST8" s="90"/>
      <c r="ASU8" s="90"/>
      <c r="ASV8" s="90"/>
      <c r="ASW8" s="90"/>
      <c r="ASX8" s="90"/>
      <c r="ASY8" s="91"/>
      <c r="ASZ8" s="90"/>
      <c r="ATA8" s="90"/>
      <c r="ATB8" s="90"/>
      <c r="ATC8" s="90"/>
      <c r="ATD8" s="90"/>
      <c r="ATE8" s="90"/>
      <c r="ATF8" s="90"/>
      <c r="ATG8" s="90"/>
      <c r="ATH8" s="90"/>
      <c r="ATI8" s="90"/>
      <c r="ATJ8" s="90"/>
      <c r="ATK8" s="90"/>
      <c r="ATL8" s="90"/>
      <c r="ATM8" s="90"/>
      <c r="ATN8" s="90"/>
      <c r="ATO8" s="90"/>
      <c r="ATP8" s="90"/>
      <c r="ATQ8" s="90"/>
      <c r="ATR8" s="90"/>
      <c r="ATS8" s="90"/>
      <c r="ATT8" s="90"/>
      <c r="ATU8" s="90"/>
      <c r="ATV8" s="90"/>
      <c r="ATW8" s="90"/>
      <c r="ATX8" s="90"/>
      <c r="ATY8" s="90"/>
      <c r="ATZ8" s="90"/>
      <c r="AUA8" s="90"/>
      <c r="AUB8" s="90"/>
      <c r="AUC8" s="90"/>
      <c r="AUD8" s="90"/>
      <c r="AUE8" s="90"/>
      <c r="AUF8" s="90"/>
      <c r="AUG8" s="90"/>
      <c r="AUH8" s="90"/>
      <c r="AUI8" s="90"/>
      <c r="AUJ8" s="90"/>
      <c r="AUK8" s="90"/>
      <c r="AUL8" s="90"/>
      <c r="AUM8" s="90"/>
      <c r="AUN8" s="90"/>
      <c r="AUO8" s="90"/>
      <c r="AUP8" s="90"/>
      <c r="AUQ8" s="91"/>
      <c r="AUR8" s="91"/>
      <c r="AUS8" s="91"/>
      <c r="AUT8" s="91"/>
      <c r="AUU8" s="91"/>
      <c r="AUV8" s="91"/>
      <c r="AUW8" s="90"/>
      <c r="AUX8" s="90"/>
      <c r="AUY8" s="90"/>
      <c r="AUZ8" s="90"/>
      <c r="AVA8" s="90"/>
      <c r="AVB8" s="90"/>
      <c r="AVC8" s="90"/>
      <c r="AVD8" s="90"/>
      <c r="AVE8" s="90"/>
      <c r="AVF8" s="90"/>
      <c r="AVG8" s="90"/>
      <c r="AVH8" s="90"/>
      <c r="AVI8" s="90"/>
      <c r="AVJ8" s="90"/>
      <c r="AVK8" s="91"/>
      <c r="AVL8" s="90"/>
      <c r="AVM8" s="90"/>
      <c r="AVN8" s="90"/>
      <c r="AVO8" s="90"/>
      <c r="AVP8" s="90"/>
      <c r="AVQ8" s="90"/>
      <c r="AVR8" s="90"/>
      <c r="AVS8" s="90"/>
      <c r="AVT8" s="90"/>
      <c r="AVU8" s="90"/>
      <c r="AVV8" s="90"/>
      <c r="AVW8" s="90"/>
      <c r="AVX8" s="90"/>
      <c r="AVY8" s="90"/>
      <c r="AVZ8" s="90"/>
      <c r="AWA8" s="90"/>
      <c r="AWB8" s="90"/>
      <c r="AWC8" s="90"/>
      <c r="AWD8" s="90"/>
      <c r="AWE8" s="90"/>
      <c r="AWF8" s="90"/>
      <c r="AWG8" s="90"/>
      <c r="AWH8" s="90"/>
      <c r="AWI8" s="90"/>
      <c r="AWJ8" s="90"/>
      <c r="AWK8" s="90"/>
      <c r="AWL8" s="90"/>
      <c r="AWM8" s="90"/>
      <c r="AWN8" s="90"/>
      <c r="AWO8" s="90"/>
      <c r="AWP8" s="90"/>
      <c r="AWQ8" s="90"/>
      <c r="AWR8" s="90"/>
      <c r="AWS8" s="90"/>
      <c r="AWT8" s="90"/>
      <c r="AWU8" s="90"/>
      <c r="AWV8" s="90"/>
      <c r="AWW8" s="90"/>
      <c r="AWX8" s="90"/>
      <c r="AWY8" s="90"/>
      <c r="AWZ8" s="90"/>
      <c r="AXA8" s="90"/>
      <c r="AXB8" s="90"/>
      <c r="AXC8" s="91"/>
      <c r="AXD8" s="91"/>
      <c r="AXE8" s="91"/>
      <c r="AXF8" s="91"/>
      <c r="AXG8" s="91"/>
      <c r="AXH8" s="91"/>
      <c r="AXI8" s="90"/>
      <c r="AXJ8" s="90"/>
      <c r="AXK8" s="90"/>
      <c r="AXL8" s="90"/>
      <c r="AXM8" s="90"/>
      <c r="AXN8" s="90"/>
      <c r="AXO8" s="90"/>
      <c r="AXP8" s="90"/>
      <c r="AXQ8" s="90"/>
      <c r="AXR8" s="90"/>
      <c r="AXS8" s="90"/>
      <c r="AXT8" s="90"/>
      <c r="AXU8" s="90"/>
      <c r="AXV8" s="90"/>
      <c r="AXW8" s="91"/>
      <c r="AXX8" s="90"/>
      <c r="AXY8" s="90"/>
      <c r="AXZ8" s="90"/>
      <c r="AYA8" s="90"/>
      <c r="AYB8" s="90"/>
      <c r="AYC8" s="90"/>
      <c r="AYD8" s="90"/>
      <c r="AYE8" s="90"/>
      <c r="AYF8" s="90"/>
      <c r="AYG8" s="90"/>
      <c r="AYH8" s="90"/>
      <c r="AYI8" s="90"/>
      <c r="AYJ8" s="90"/>
      <c r="AYK8" s="90"/>
      <c r="AYL8" s="90"/>
      <c r="AYM8" s="90"/>
      <c r="AYN8" s="90"/>
      <c r="AYO8" s="90"/>
      <c r="AYP8" s="90"/>
      <c r="AYQ8" s="90"/>
      <c r="AYR8" s="90"/>
      <c r="AYS8" s="90"/>
      <c r="AYT8" s="90"/>
      <c r="AYU8" s="90"/>
      <c r="AYV8" s="90"/>
      <c r="AYW8" s="90"/>
      <c r="AYX8" s="90"/>
      <c r="AYY8" s="90"/>
      <c r="AYZ8" s="90"/>
      <c r="AZA8" s="90"/>
      <c r="AZB8" s="90"/>
      <c r="AZC8" s="90"/>
      <c r="AZD8" s="90"/>
      <c r="AZE8" s="90"/>
      <c r="AZF8" s="90"/>
      <c r="AZG8" s="90"/>
      <c r="AZH8" s="90"/>
      <c r="AZI8" s="90"/>
      <c r="AZJ8" s="90"/>
      <c r="AZK8" s="90"/>
      <c r="AZL8" s="90"/>
      <c r="AZM8" s="90"/>
      <c r="AZN8" s="90"/>
      <c r="AZO8" s="91"/>
      <c r="AZP8" s="91"/>
      <c r="AZQ8" s="91"/>
      <c r="AZR8" s="91"/>
      <c r="AZS8" s="91"/>
      <c r="AZT8" s="91"/>
      <c r="AZU8" s="90"/>
      <c r="AZV8" s="90"/>
      <c r="AZW8" s="90"/>
      <c r="AZX8" s="90"/>
      <c r="AZY8" s="90"/>
      <c r="AZZ8" s="90"/>
      <c r="BAA8" s="90"/>
      <c r="BAB8" s="90"/>
      <c r="BAC8" s="90"/>
      <c r="BAD8" s="90"/>
      <c r="BAE8" s="90"/>
      <c r="BAF8" s="90"/>
      <c r="BAG8" s="90"/>
      <c r="BAH8" s="90"/>
      <c r="BAI8" s="91"/>
      <c r="BAJ8" s="90"/>
      <c r="BAK8" s="90"/>
      <c r="BAL8" s="90"/>
      <c r="BAM8" s="90"/>
      <c r="BAN8" s="90"/>
      <c r="BAO8" s="90"/>
      <c r="BAP8" s="90"/>
      <c r="BAQ8" s="90"/>
      <c r="BAR8" s="90"/>
      <c r="BAS8" s="90"/>
      <c r="BAT8" s="90"/>
      <c r="BAU8" s="90"/>
      <c r="BAV8" s="90"/>
      <c r="BAW8" s="90"/>
      <c r="BAX8" s="90"/>
      <c r="BAY8" s="90"/>
      <c r="BAZ8" s="90"/>
      <c r="BBA8" s="90"/>
      <c r="BBB8" s="90"/>
      <c r="BBC8" s="90"/>
      <c r="BBD8" s="90"/>
      <c r="BBE8" s="90"/>
      <c r="BBF8" s="90"/>
      <c r="BBG8" s="90"/>
      <c r="BBH8" s="90"/>
      <c r="BBI8" s="90"/>
      <c r="BBJ8" s="90"/>
      <c r="BBK8" s="90"/>
      <c r="BBL8" s="90"/>
      <c r="BBM8" s="90"/>
      <c r="BBN8" s="90"/>
      <c r="BBO8" s="90"/>
      <c r="BBP8" s="90"/>
      <c r="BBQ8" s="90"/>
      <c r="BBR8" s="90"/>
      <c r="BBS8" s="90"/>
      <c r="BBT8" s="90"/>
      <c r="BBU8" s="90"/>
      <c r="BBV8" s="90"/>
      <c r="BBW8" s="90"/>
      <c r="BBX8" s="90"/>
      <c r="BBY8" s="90"/>
      <c r="BBZ8" s="90"/>
      <c r="BCA8" s="91"/>
      <c r="BCB8" s="91"/>
      <c r="BCC8" s="91"/>
      <c r="BCD8" s="91"/>
      <c r="BCE8" s="91"/>
      <c r="BCF8" s="91"/>
      <c r="BCG8" s="90"/>
      <c r="BCH8" s="90"/>
      <c r="BCI8" s="90"/>
      <c r="BCJ8" s="90"/>
      <c r="BCK8" s="90"/>
      <c r="BCL8" s="90"/>
      <c r="BCM8" s="90"/>
      <c r="BCN8" s="90"/>
      <c r="BCO8" s="90"/>
      <c r="BCP8" s="90"/>
      <c r="BCQ8" s="90"/>
      <c r="BCR8" s="90"/>
      <c r="BCS8" s="90"/>
      <c r="BCT8" s="90"/>
      <c r="BCU8" s="91"/>
      <c r="BCV8" s="90"/>
      <c r="BCW8" s="90"/>
      <c r="BCX8" s="90"/>
      <c r="BCY8" s="90"/>
      <c r="BCZ8" s="90"/>
      <c r="BDA8" s="90"/>
      <c r="BDB8" s="90"/>
      <c r="BDC8" s="90"/>
      <c r="BDD8" s="90"/>
      <c r="BDE8" s="90"/>
      <c r="BDF8" s="90"/>
      <c r="BDG8" s="90"/>
      <c r="BDH8" s="90"/>
      <c r="BDI8" s="90"/>
      <c r="BDJ8" s="90"/>
      <c r="BDK8" s="90"/>
      <c r="BDL8" s="90"/>
      <c r="BDM8" s="90"/>
      <c r="BDN8" s="90"/>
      <c r="BDO8" s="90"/>
      <c r="BDP8" s="90"/>
      <c r="BDQ8" s="90"/>
      <c r="BDR8" s="90"/>
      <c r="BDS8" s="90"/>
      <c r="BDT8" s="90"/>
      <c r="BDU8" s="90"/>
      <c r="BDV8" s="90"/>
      <c r="BDW8" s="90"/>
      <c r="BDX8" s="90"/>
      <c r="BDY8" s="90"/>
      <c r="BDZ8" s="90"/>
      <c r="BEA8" s="90"/>
      <c r="BEB8" s="90"/>
      <c r="BEC8" s="90"/>
      <c r="BED8" s="90"/>
      <c r="BEE8" s="90"/>
      <c r="BEF8" s="90"/>
      <c r="BEG8" s="90"/>
      <c r="BEH8" s="90"/>
      <c r="BEI8" s="90"/>
      <c r="BEJ8" s="90"/>
      <c r="BEK8" s="90"/>
      <c r="BEL8" s="90"/>
      <c r="BEM8" s="91"/>
      <c r="BEN8" s="91"/>
      <c r="BEO8" s="91"/>
      <c r="BEP8" s="91"/>
      <c r="BEQ8" s="91"/>
      <c r="BER8" s="91"/>
      <c r="BES8" s="90"/>
      <c r="BET8" s="90"/>
      <c r="BEU8" s="90"/>
      <c r="BEV8" s="90"/>
      <c r="BEW8" s="90"/>
      <c r="BEX8" s="90"/>
      <c r="BEY8" s="90"/>
      <c r="BEZ8" s="90"/>
      <c r="BFA8" s="90"/>
      <c r="BFB8" s="90"/>
      <c r="BFC8" s="90"/>
      <c r="BFD8" s="90"/>
      <c r="BFE8" s="90"/>
      <c r="BFF8" s="90"/>
      <c r="BFG8" s="91"/>
      <c r="BFH8" s="90"/>
      <c r="BFI8" s="90"/>
      <c r="BFJ8" s="90"/>
      <c r="BFK8" s="90"/>
      <c r="BFL8" s="90"/>
      <c r="BFM8" s="90"/>
      <c r="BFN8" s="90"/>
      <c r="BFO8" s="90"/>
      <c r="BFP8" s="90"/>
      <c r="BFQ8" s="90"/>
      <c r="BFR8" s="90"/>
      <c r="BFS8" s="90"/>
      <c r="BFT8" s="90"/>
      <c r="BFU8" s="90"/>
      <c r="BFV8" s="90"/>
      <c r="BFW8" s="90"/>
      <c r="BFX8" s="90"/>
      <c r="BFY8" s="90"/>
      <c r="BFZ8" s="90"/>
      <c r="BGA8" s="90"/>
      <c r="BGB8" s="90"/>
      <c r="BGC8" s="90"/>
      <c r="BGD8" s="90"/>
      <c r="BGE8" s="90"/>
      <c r="BGF8" s="90"/>
      <c r="BGG8" s="90"/>
      <c r="BGH8" s="90"/>
      <c r="BGI8" s="90"/>
      <c r="BGJ8" s="90"/>
      <c r="BGK8" s="90"/>
      <c r="BGL8" s="90"/>
      <c r="BGM8" s="90"/>
      <c r="BGN8" s="90"/>
      <c r="BGO8" s="90"/>
      <c r="BGP8" s="90"/>
      <c r="BGQ8" s="90"/>
      <c r="BGR8" s="90"/>
      <c r="BGS8" s="90"/>
      <c r="BGT8" s="90"/>
      <c r="BGU8" s="90"/>
      <c r="BGV8" s="90"/>
      <c r="BGW8" s="90"/>
      <c r="BGX8" s="90"/>
      <c r="BGY8" s="91"/>
      <c r="BGZ8" s="91"/>
      <c r="BHA8" s="91"/>
      <c r="BHB8" s="91"/>
      <c r="BHC8" s="91"/>
      <c r="BHD8" s="91"/>
      <c r="BHE8" s="90"/>
      <c r="BHF8" s="90"/>
      <c r="BHG8" s="90"/>
      <c r="BHH8" s="90"/>
      <c r="BHI8" s="90"/>
      <c r="BHJ8" s="90"/>
      <c r="BHK8" s="90"/>
      <c r="BHL8" s="90"/>
      <c r="BHM8" s="90"/>
      <c r="BHN8" s="90"/>
      <c r="BHO8" s="90"/>
      <c r="BHP8" s="90"/>
      <c r="BHQ8" s="90"/>
      <c r="BHR8" s="90"/>
      <c r="BHS8" s="91"/>
      <c r="BHT8" s="90"/>
      <c r="BHU8" s="90"/>
      <c r="BHV8" s="90"/>
      <c r="BHW8" s="90"/>
      <c r="BHX8" s="90"/>
      <c r="BHY8" s="90"/>
      <c r="BHZ8" s="90"/>
      <c r="BIA8" s="90"/>
      <c r="BIB8" s="90"/>
      <c r="BIC8" s="90"/>
      <c r="BID8" s="90"/>
      <c r="BIE8" s="90"/>
      <c r="BIF8" s="90"/>
      <c r="BIG8" s="90"/>
      <c r="BIH8" s="90"/>
      <c r="BII8" s="90"/>
      <c r="BIJ8" s="90"/>
      <c r="BIK8" s="90"/>
      <c r="BIL8" s="90"/>
      <c r="BIM8" s="90"/>
      <c r="BIN8" s="90"/>
      <c r="BIO8" s="90"/>
      <c r="BIP8" s="90"/>
      <c r="BIQ8" s="90"/>
      <c r="BIR8" s="90"/>
      <c r="BIS8" s="90"/>
      <c r="BIT8" s="90"/>
      <c r="BIU8" s="90"/>
      <c r="BIV8" s="90"/>
      <c r="BIW8" s="90"/>
      <c r="BIX8" s="90"/>
      <c r="BIY8" s="90"/>
      <c r="BIZ8" s="90"/>
      <c r="BJA8" s="90"/>
      <c r="BJB8" s="90"/>
      <c r="BJC8" s="90"/>
      <c r="BJD8" s="90"/>
      <c r="BJE8" s="90"/>
      <c r="BJF8" s="90"/>
      <c r="BJG8" s="90"/>
      <c r="BJH8" s="90"/>
      <c r="BJI8" s="90"/>
      <c r="BJJ8" s="90"/>
      <c r="BJK8" s="91"/>
      <c r="BJL8" s="91"/>
      <c r="BJM8" s="91"/>
      <c r="BJN8" s="91"/>
      <c r="BJO8" s="91"/>
      <c r="BJP8" s="91"/>
      <c r="BJQ8" s="90"/>
      <c r="BJR8" s="90"/>
      <c r="BJS8" s="90"/>
      <c r="BJT8" s="90"/>
      <c r="BJU8" s="90"/>
      <c r="BJV8" s="90"/>
      <c r="BJW8" s="90"/>
      <c r="BJX8" s="90"/>
      <c r="BJY8" s="90"/>
      <c r="BJZ8" s="90"/>
      <c r="BKA8" s="90"/>
      <c r="BKB8" s="90"/>
      <c r="BKC8" s="90"/>
      <c r="BKD8" s="90"/>
      <c r="BKE8" s="91"/>
      <c r="BKF8" s="90"/>
      <c r="BKG8" s="90"/>
      <c r="BKH8" s="90"/>
      <c r="BKI8" s="90"/>
      <c r="BKJ8" s="90"/>
      <c r="BKK8" s="90"/>
      <c r="BKL8" s="90"/>
      <c r="BKM8" s="90"/>
      <c r="BKN8" s="90"/>
      <c r="BKO8" s="90"/>
      <c r="BKP8" s="90"/>
      <c r="BKQ8" s="90"/>
      <c r="BKR8" s="90"/>
      <c r="BKS8" s="90"/>
      <c r="BKT8" s="90"/>
      <c r="BKU8" s="90"/>
      <c r="BKV8" s="90"/>
      <c r="BKW8" s="90"/>
      <c r="BKX8" s="90"/>
      <c r="BKY8" s="90"/>
      <c r="BKZ8" s="90"/>
      <c r="BLA8" s="90"/>
      <c r="BLB8" s="90"/>
      <c r="BLC8" s="90"/>
      <c r="BLD8" s="90"/>
      <c r="BLE8" s="90"/>
      <c r="BLF8" s="90"/>
      <c r="BLG8" s="90"/>
      <c r="BLH8" s="90"/>
      <c r="BLI8" s="90"/>
      <c r="BLJ8" s="90"/>
      <c r="BLK8" s="90"/>
      <c r="BLL8" s="90"/>
      <c r="BLM8" s="90"/>
      <c r="BLN8" s="90"/>
      <c r="BLO8" s="90"/>
      <c r="BLP8" s="90"/>
      <c r="BLQ8" s="90"/>
      <c r="BLR8" s="90"/>
      <c r="BLS8" s="90"/>
      <c r="BLT8" s="90"/>
      <c r="BLU8" s="90"/>
      <c r="BLV8" s="90"/>
      <c r="BLW8" s="91"/>
      <c r="BLX8" s="91"/>
      <c r="BLY8" s="91"/>
      <c r="BLZ8" s="91"/>
      <c r="BMA8" s="91"/>
      <c r="BMB8" s="91"/>
      <c r="BMC8" s="90"/>
      <c r="BMD8" s="90"/>
      <c r="BME8" s="90"/>
      <c r="BMF8" s="90"/>
      <c r="BMG8" s="90"/>
      <c r="BMH8" s="90"/>
      <c r="BMI8" s="90"/>
      <c r="BMJ8" s="90"/>
      <c r="BMK8" s="90"/>
      <c r="BML8" s="90"/>
      <c r="BMM8" s="90"/>
      <c r="BMN8" s="90"/>
      <c r="BMO8" s="90"/>
      <c r="BMP8" s="90"/>
      <c r="BMQ8" s="91"/>
      <c r="BMR8" s="90"/>
      <c r="BMS8" s="90"/>
      <c r="BMT8" s="90"/>
      <c r="BMU8" s="90"/>
      <c r="BMV8" s="90"/>
      <c r="BMW8" s="90"/>
      <c r="BMX8" s="90"/>
      <c r="BMY8" s="90"/>
      <c r="BMZ8" s="90"/>
      <c r="BNA8" s="90"/>
      <c r="BNB8" s="90"/>
      <c r="BNC8" s="90"/>
      <c r="BND8" s="90"/>
      <c r="BNE8" s="90"/>
      <c r="BNF8" s="90"/>
      <c r="BNG8" s="90"/>
      <c r="BNH8" s="90"/>
      <c r="BNI8" s="90"/>
      <c r="BNJ8" s="90"/>
      <c r="BNK8" s="90"/>
      <c r="BNL8" s="90"/>
      <c r="BNM8" s="90"/>
      <c r="BNN8" s="90"/>
      <c r="BNO8" s="90"/>
      <c r="BNP8" s="90"/>
      <c r="BNQ8" s="90"/>
      <c r="BNR8" s="90"/>
      <c r="BNS8" s="90"/>
      <c r="BNT8" s="90"/>
      <c r="BNU8" s="90"/>
      <c r="BNV8" s="90"/>
      <c r="BNW8" s="90"/>
      <c r="BNX8" s="90"/>
      <c r="BNY8" s="90"/>
      <c r="BNZ8" s="90"/>
      <c r="BOA8" s="90"/>
      <c r="BOB8" s="90"/>
      <c r="BOC8" s="90"/>
      <c r="BOD8" s="90"/>
      <c r="BOE8" s="90"/>
      <c r="BOF8" s="90"/>
      <c r="BOG8" s="90"/>
      <c r="BOH8" s="90"/>
      <c r="BOI8" s="91"/>
      <c r="BOJ8" s="91"/>
      <c r="BOK8" s="91"/>
      <c r="BOL8" s="91"/>
      <c r="BOM8" s="91"/>
      <c r="BON8" s="91"/>
      <c r="BOO8" s="90"/>
      <c r="BOP8" s="90"/>
      <c r="BOQ8" s="90"/>
      <c r="BOR8" s="90"/>
      <c r="BOS8" s="90"/>
      <c r="BOT8" s="90"/>
      <c r="BOU8" s="90"/>
      <c r="BOV8" s="90"/>
      <c r="BOW8" s="90"/>
      <c r="BOX8" s="90"/>
      <c r="BOY8" s="90"/>
      <c r="BOZ8" s="90"/>
      <c r="BPA8" s="90"/>
      <c r="BPB8" s="90"/>
      <c r="BPC8" s="91"/>
      <c r="BPD8" s="90"/>
      <c r="BPE8" s="90"/>
      <c r="BPF8" s="90"/>
      <c r="BPG8" s="90"/>
      <c r="BPH8" s="90"/>
      <c r="BPI8" s="90"/>
      <c r="BPJ8" s="90"/>
      <c r="BPK8" s="90"/>
      <c r="BPL8" s="90"/>
      <c r="BPM8" s="90"/>
      <c r="BPN8" s="90"/>
      <c r="BPO8" s="90"/>
      <c r="BPP8" s="90"/>
      <c r="BPQ8" s="90"/>
      <c r="BPR8" s="90"/>
      <c r="BPS8" s="90"/>
      <c r="BPT8" s="90"/>
      <c r="BPU8" s="90"/>
      <c r="BPV8" s="90"/>
      <c r="BPW8" s="90"/>
      <c r="BPX8" s="90"/>
      <c r="BPY8" s="90"/>
      <c r="BPZ8" s="90"/>
      <c r="BQA8" s="90"/>
      <c r="BQB8" s="90"/>
      <c r="BQC8" s="90"/>
      <c r="BQD8" s="90"/>
      <c r="BQE8" s="90"/>
      <c r="BQF8" s="90"/>
      <c r="BQG8" s="90"/>
      <c r="BQH8" s="90"/>
      <c r="BQI8" s="90"/>
      <c r="BQJ8" s="90"/>
      <c r="BQK8" s="90"/>
      <c r="BQL8" s="90"/>
      <c r="BQM8" s="90"/>
      <c r="BQN8" s="90"/>
      <c r="BQO8" s="90"/>
      <c r="BQP8" s="90"/>
      <c r="BQQ8" s="90"/>
      <c r="BQR8" s="90"/>
      <c r="BQS8" s="90"/>
      <c r="BQT8" s="90"/>
      <c r="BQU8" s="91"/>
      <c r="BQV8" s="91"/>
      <c r="BQW8" s="91"/>
      <c r="BQX8" s="91"/>
      <c r="BQY8" s="91"/>
      <c r="BQZ8" s="91"/>
      <c r="BRA8" s="90"/>
      <c r="BRB8" s="90"/>
      <c r="BRC8" s="90"/>
      <c r="BRD8" s="90"/>
      <c r="BRE8" s="90"/>
      <c r="BRF8" s="90"/>
      <c r="BRG8" s="90"/>
      <c r="BRH8" s="90"/>
      <c r="BRI8" s="90"/>
      <c r="BRJ8" s="90"/>
      <c r="BRK8" s="90"/>
      <c r="BRL8" s="90"/>
      <c r="BRM8" s="90"/>
      <c r="BRN8" s="90"/>
      <c r="BRO8" s="91"/>
      <c r="BRP8" s="90"/>
      <c r="BRQ8" s="90"/>
      <c r="BRR8" s="90"/>
      <c r="BRS8" s="90"/>
      <c r="BRT8" s="90"/>
      <c r="BRU8" s="90"/>
      <c r="BRV8" s="90"/>
      <c r="BRW8" s="90"/>
      <c r="BRX8" s="90"/>
      <c r="BRY8" s="90"/>
      <c r="BRZ8" s="90"/>
      <c r="BSA8" s="90"/>
      <c r="BSB8" s="90"/>
      <c r="BSC8" s="90"/>
      <c r="BSD8" s="90"/>
      <c r="BSE8" s="90"/>
      <c r="BSF8" s="90"/>
      <c r="BSG8" s="90"/>
      <c r="BSH8" s="90"/>
      <c r="BSI8" s="90"/>
      <c r="BSJ8" s="90"/>
      <c r="BSK8" s="90"/>
      <c r="BSL8" s="90"/>
      <c r="BSM8" s="90"/>
      <c r="BSN8" s="90"/>
      <c r="BSO8" s="90"/>
      <c r="BSP8" s="90"/>
      <c r="BSQ8" s="90"/>
      <c r="BSR8" s="90"/>
      <c r="BSS8" s="90"/>
      <c r="BST8" s="90"/>
      <c r="BSU8" s="90"/>
      <c r="BSV8" s="90"/>
      <c r="BSW8" s="90"/>
      <c r="BSX8" s="90"/>
      <c r="BSY8" s="90"/>
      <c r="BSZ8" s="90"/>
      <c r="BTA8" s="90"/>
      <c r="BTB8" s="90"/>
      <c r="BTC8" s="90"/>
      <c r="BTD8" s="90"/>
      <c r="BTE8" s="90"/>
      <c r="BTF8" s="90"/>
      <c r="BTG8" s="91"/>
      <c r="BTH8" s="91"/>
      <c r="BTI8" s="91"/>
      <c r="BTJ8" s="91"/>
      <c r="BTK8" s="91"/>
      <c r="BTL8" s="91"/>
      <c r="BTM8" s="90"/>
      <c r="BTN8" s="90"/>
      <c r="BTO8" s="90"/>
      <c r="BTP8" s="90"/>
      <c r="BTQ8" s="90"/>
      <c r="BTR8" s="90"/>
      <c r="BTS8" s="90"/>
      <c r="BTT8" s="90"/>
      <c r="BTU8" s="90"/>
      <c r="BTV8" s="90"/>
      <c r="BTW8" s="90"/>
      <c r="BTX8" s="90"/>
      <c r="BTY8" s="90"/>
      <c r="BTZ8" s="90"/>
      <c r="BUA8" s="91"/>
      <c r="BUB8" s="90"/>
      <c r="BUC8" s="90"/>
      <c r="BUD8" s="90"/>
      <c r="BUE8" s="90"/>
      <c r="BUF8" s="90"/>
      <c r="BUG8" s="90"/>
      <c r="BUH8" s="90"/>
      <c r="BUI8" s="90"/>
      <c r="BUJ8" s="90"/>
      <c r="BUK8" s="90"/>
      <c r="BUL8" s="90"/>
      <c r="BUM8" s="90"/>
      <c r="BUN8" s="90"/>
      <c r="BUO8" s="90"/>
      <c r="BUP8" s="90"/>
      <c r="BUQ8" s="90"/>
      <c r="BUR8" s="90"/>
      <c r="BUS8" s="90"/>
      <c r="BUT8" s="90"/>
      <c r="BUU8" s="90"/>
      <c r="BUV8" s="90"/>
      <c r="BUW8" s="90"/>
      <c r="BUX8" s="90"/>
      <c r="BUY8" s="90"/>
      <c r="BUZ8" s="90"/>
      <c r="BVA8" s="90"/>
      <c r="BVB8" s="90"/>
      <c r="BVC8" s="90"/>
      <c r="BVD8" s="90"/>
      <c r="BVE8" s="90"/>
      <c r="BVF8" s="90"/>
      <c r="BVG8" s="90"/>
      <c r="BVH8" s="90"/>
      <c r="BVI8" s="90"/>
      <c r="BVJ8" s="90"/>
      <c r="BVK8" s="90"/>
      <c r="BVL8" s="90"/>
      <c r="BVM8" s="90"/>
      <c r="BVN8" s="90"/>
      <c r="BVO8" s="90"/>
      <c r="BVP8" s="90"/>
      <c r="BVQ8" s="90"/>
      <c r="BVR8" s="90"/>
      <c r="BVS8" s="91"/>
      <c r="BVT8" s="91"/>
      <c r="BVU8" s="91"/>
      <c r="BVV8" s="91"/>
      <c r="BVW8" s="91"/>
      <c r="BVX8" s="91"/>
      <c r="BVY8" s="90"/>
      <c r="BVZ8" s="90"/>
      <c r="BWA8" s="90"/>
      <c r="BWB8" s="90"/>
      <c r="BWC8" s="90"/>
      <c r="BWD8" s="90"/>
      <c r="BWE8" s="90"/>
      <c r="BWF8" s="90"/>
      <c r="BWG8" s="90"/>
      <c r="BWH8" s="90"/>
      <c r="BWI8" s="90"/>
      <c r="BWJ8" s="90"/>
      <c r="BWK8" s="90"/>
      <c r="BWL8" s="90"/>
      <c r="BWM8" s="91"/>
      <c r="BWN8" s="90"/>
      <c r="BWO8" s="90"/>
      <c r="BWP8" s="90"/>
      <c r="BWQ8" s="90"/>
      <c r="BWR8" s="90"/>
      <c r="BWS8" s="90"/>
      <c r="BWT8" s="90"/>
      <c r="BWU8" s="90"/>
      <c r="BWV8" s="90"/>
      <c r="BWW8" s="90"/>
      <c r="BWX8" s="90"/>
      <c r="BWY8" s="90"/>
      <c r="BWZ8" s="90"/>
      <c r="BXA8" s="90"/>
      <c r="BXB8" s="90"/>
      <c r="BXC8" s="90"/>
      <c r="BXD8" s="90"/>
      <c r="BXE8" s="90"/>
      <c r="BXF8" s="90"/>
      <c r="BXG8" s="90"/>
      <c r="BXH8" s="90"/>
      <c r="BXI8" s="90"/>
      <c r="BXJ8" s="90"/>
      <c r="BXK8" s="90"/>
      <c r="BXL8" s="90"/>
      <c r="BXM8" s="90"/>
      <c r="BXN8" s="90"/>
      <c r="BXO8" s="90"/>
      <c r="BXP8" s="90"/>
      <c r="BXQ8" s="90"/>
      <c r="BXR8" s="90"/>
      <c r="BXS8" s="90"/>
      <c r="BXT8" s="90"/>
      <c r="BXU8" s="90"/>
      <c r="BXV8" s="90"/>
      <c r="BXW8" s="90"/>
      <c r="BXX8" s="90"/>
      <c r="BXY8" s="90"/>
      <c r="BXZ8" s="90"/>
      <c r="BYA8" s="90"/>
      <c r="BYB8" s="90"/>
      <c r="BYC8" s="90"/>
      <c r="BYD8" s="90"/>
      <c r="BYE8" s="91"/>
      <c r="BYF8" s="91"/>
      <c r="BYG8" s="91"/>
      <c r="BYH8" s="91"/>
      <c r="BYI8" s="91"/>
      <c r="BYJ8" s="91"/>
      <c r="BYK8" s="90"/>
      <c r="BYL8" s="90"/>
      <c r="BYM8" s="90"/>
      <c r="BYN8" s="90"/>
      <c r="BYO8" s="90"/>
      <c r="BYP8" s="90"/>
      <c r="BYQ8" s="90"/>
      <c r="BYR8" s="90"/>
      <c r="BYS8" s="90"/>
      <c r="BYT8" s="90"/>
      <c r="BYU8" s="90"/>
      <c r="BYV8" s="90"/>
      <c r="BYW8" s="90"/>
      <c r="BYX8" s="90"/>
      <c r="BYY8" s="91"/>
      <c r="BYZ8" s="90"/>
      <c r="BZA8" s="90"/>
      <c r="BZB8" s="90"/>
      <c r="BZC8" s="90"/>
      <c r="BZD8" s="90"/>
      <c r="BZE8" s="90"/>
      <c r="BZF8" s="90"/>
      <c r="BZG8" s="90"/>
      <c r="BZH8" s="90"/>
      <c r="BZI8" s="90"/>
      <c r="BZJ8" s="90"/>
      <c r="BZK8" s="90"/>
      <c r="BZL8" s="90"/>
      <c r="BZM8" s="90"/>
      <c r="BZN8" s="90"/>
      <c r="BZO8" s="90"/>
      <c r="BZP8" s="90"/>
      <c r="BZQ8" s="90"/>
      <c r="BZR8" s="90"/>
      <c r="BZS8" s="90"/>
      <c r="BZT8" s="90"/>
      <c r="BZU8" s="90"/>
      <c r="BZV8" s="90"/>
      <c r="BZW8" s="90"/>
      <c r="BZX8" s="90"/>
      <c r="BZY8" s="90"/>
      <c r="BZZ8" s="90"/>
      <c r="CAA8" s="90"/>
      <c r="CAB8" s="90"/>
      <c r="CAC8" s="90"/>
      <c r="CAD8" s="90"/>
      <c r="CAE8" s="90"/>
      <c r="CAF8" s="90"/>
      <c r="CAG8" s="90"/>
      <c r="CAH8" s="90"/>
      <c r="CAI8" s="90"/>
      <c r="CAJ8" s="90"/>
      <c r="CAK8" s="90"/>
      <c r="CAL8" s="90"/>
      <c r="CAM8" s="90"/>
      <c r="CAN8" s="90"/>
      <c r="CAO8" s="90"/>
      <c r="CAP8" s="90"/>
      <c r="CAQ8" s="91"/>
      <c r="CAR8" s="91"/>
      <c r="CAS8" s="91"/>
      <c r="CAT8" s="91"/>
      <c r="CAU8" s="91"/>
      <c r="CAV8" s="91"/>
      <c r="CAW8" s="90"/>
      <c r="CAX8" s="90"/>
      <c r="CAY8" s="90"/>
      <c r="CAZ8" s="90"/>
      <c r="CBA8" s="90"/>
      <c r="CBB8" s="90"/>
      <c r="CBC8" s="90"/>
      <c r="CBD8" s="90"/>
      <c r="CBE8" s="90"/>
      <c r="CBF8" s="90"/>
      <c r="CBG8" s="90"/>
      <c r="CBH8" s="90"/>
      <c r="CBI8" s="90"/>
      <c r="CBJ8" s="90"/>
      <c r="CBK8" s="91"/>
      <c r="CBL8" s="90"/>
      <c r="CBM8" s="90"/>
      <c r="CBN8" s="90"/>
      <c r="CBO8" s="90"/>
      <c r="CBP8" s="90"/>
      <c r="CBQ8" s="90"/>
      <c r="CBR8" s="90"/>
      <c r="CBS8" s="90"/>
      <c r="CBT8" s="90"/>
      <c r="CBU8" s="90"/>
      <c r="CBV8" s="90"/>
      <c r="CBW8" s="90"/>
      <c r="CBX8" s="90"/>
      <c r="CBY8" s="90"/>
      <c r="CBZ8" s="90"/>
      <c r="CCA8" s="90"/>
      <c r="CCB8" s="90"/>
      <c r="CCC8" s="90"/>
      <c r="CCD8" s="90"/>
      <c r="CCE8" s="90"/>
      <c r="CCF8" s="90"/>
      <c r="CCG8" s="90"/>
      <c r="CCH8" s="90"/>
      <c r="CCI8" s="90"/>
      <c r="CCJ8" s="90"/>
      <c r="CCK8" s="90"/>
      <c r="CCL8" s="90"/>
      <c r="CCM8" s="90"/>
      <c r="CCN8" s="90"/>
      <c r="CCO8" s="90"/>
      <c r="CCP8" s="90"/>
      <c r="CCQ8" s="90"/>
      <c r="CCR8" s="90"/>
      <c r="CCS8" s="90"/>
      <c r="CCT8" s="90"/>
      <c r="CCU8" s="90"/>
      <c r="CCV8" s="90"/>
      <c r="CCW8" s="90"/>
      <c r="CCX8" s="90"/>
      <c r="CCY8" s="90"/>
      <c r="CCZ8" s="90"/>
      <c r="CDA8" s="90"/>
      <c r="CDB8" s="90"/>
      <c r="CDC8" s="91"/>
      <c r="CDD8" s="91"/>
      <c r="CDE8" s="91"/>
      <c r="CDF8" s="91"/>
      <c r="CDG8" s="91"/>
      <c r="CDH8" s="91"/>
      <c r="CDI8" s="90"/>
      <c r="CDJ8" s="90"/>
      <c r="CDK8" s="90"/>
      <c r="CDL8" s="90"/>
      <c r="CDM8" s="90"/>
      <c r="CDN8" s="90"/>
      <c r="CDO8" s="90"/>
      <c r="CDP8" s="90"/>
      <c r="CDQ8" s="90"/>
      <c r="CDR8" s="90"/>
      <c r="CDS8" s="90"/>
      <c r="CDT8" s="90"/>
      <c r="CDU8" s="90"/>
      <c r="CDV8" s="90"/>
      <c r="CDW8" s="91"/>
      <c r="CDX8" s="90"/>
      <c r="CDY8" s="90"/>
      <c r="CDZ8" s="90"/>
      <c r="CEA8" s="90"/>
      <c r="CEB8" s="90"/>
      <c r="CEC8" s="90"/>
      <c r="CED8" s="90"/>
      <c r="CEE8" s="90"/>
      <c r="CEF8" s="90"/>
      <c r="CEG8" s="90"/>
      <c r="CEH8" s="90"/>
      <c r="CEI8" s="90"/>
      <c r="CEJ8" s="90"/>
      <c r="CEK8" s="90"/>
      <c r="CEL8" s="90"/>
      <c r="CEM8" s="90"/>
      <c r="CEN8" s="90"/>
      <c r="CEO8" s="90"/>
      <c r="CEP8" s="90"/>
      <c r="CEQ8" s="90"/>
      <c r="CER8" s="90"/>
      <c r="CES8" s="90"/>
      <c r="CET8" s="90"/>
      <c r="CEU8" s="90"/>
      <c r="CEV8" s="90"/>
      <c r="CEW8" s="90"/>
      <c r="CEX8" s="90"/>
      <c r="CEY8" s="90"/>
      <c r="CEZ8" s="90"/>
      <c r="CFA8" s="90"/>
      <c r="CFB8" s="90"/>
      <c r="CFC8" s="90"/>
      <c r="CFD8" s="90"/>
      <c r="CFE8" s="90"/>
      <c r="CFF8" s="90"/>
      <c r="CFG8" s="90"/>
      <c r="CFH8" s="90"/>
      <c r="CFI8" s="90"/>
      <c r="CFJ8" s="90"/>
      <c r="CFK8" s="90"/>
      <c r="CFL8" s="90"/>
      <c r="CFM8" s="90"/>
      <c r="CFN8" s="90"/>
      <c r="CFO8" s="91"/>
      <c r="CFP8" s="91"/>
      <c r="CFQ8" s="91"/>
      <c r="CFR8" s="91"/>
      <c r="CFS8" s="91"/>
      <c r="CFT8" s="91"/>
      <c r="CFU8" s="90"/>
      <c r="CFV8" s="90"/>
      <c r="CFW8" s="90"/>
      <c r="CFX8" s="90"/>
      <c r="CFY8" s="90"/>
      <c r="CFZ8" s="90"/>
      <c r="CGA8" s="90"/>
      <c r="CGB8" s="90"/>
      <c r="CGC8" s="90"/>
      <c r="CGD8" s="90"/>
      <c r="CGE8" s="90"/>
      <c r="CGF8" s="90"/>
      <c r="CGG8" s="90"/>
      <c r="CGH8" s="90"/>
      <c r="CGI8" s="91"/>
      <c r="CGJ8" s="90"/>
      <c r="CGK8" s="90"/>
      <c r="CGL8" s="90"/>
      <c r="CGM8" s="90"/>
      <c r="CGN8" s="90"/>
      <c r="CGO8" s="90"/>
      <c r="CGP8" s="90"/>
      <c r="CGQ8" s="90"/>
      <c r="CGR8" s="90"/>
      <c r="CGS8" s="90"/>
      <c r="CGT8" s="90"/>
      <c r="CGU8" s="90"/>
      <c r="CGV8" s="90"/>
      <c r="CGW8" s="90"/>
      <c r="CGX8" s="90"/>
      <c r="CGY8" s="90"/>
      <c r="CGZ8" s="90"/>
      <c r="CHA8" s="90"/>
      <c r="CHB8" s="90"/>
      <c r="CHC8" s="90"/>
      <c r="CHD8" s="90"/>
      <c r="CHE8" s="90"/>
      <c r="CHF8" s="90"/>
      <c r="CHG8" s="90"/>
      <c r="CHH8" s="90"/>
      <c r="CHI8" s="90"/>
      <c r="CHJ8" s="90"/>
      <c r="CHK8" s="90"/>
      <c r="CHL8" s="90"/>
      <c r="CHM8" s="90"/>
      <c r="CHN8" s="90"/>
      <c r="CHO8" s="90"/>
      <c r="CHP8" s="90"/>
      <c r="CHQ8" s="90"/>
      <c r="CHR8" s="90"/>
      <c r="CHS8" s="90"/>
      <c r="CHT8" s="90"/>
      <c r="CHU8" s="90"/>
      <c r="CHV8" s="90"/>
      <c r="CHW8" s="90"/>
      <c r="CHX8" s="90"/>
      <c r="CHY8" s="90"/>
      <c r="CHZ8" s="90"/>
      <c r="CIA8" s="91"/>
      <c r="CIB8" s="91"/>
      <c r="CIC8" s="91"/>
      <c r="CID8" s="91"/>
      <c r="CIE8" s="91"/>
      <c r="CIF8" s="91"/>
      <c r="CIG8" s="90"/>
      <c r="CIH8" s="90"/>
      <c r="CII8" s="90"/>
      <c r="CIJ8" s="90"/>
      <c r="CIK8" s="90"/>
      <c r="CIL8" s="90"/>
      <c r="CIM8" s="90"/>
      <c r="CIN8" s="90"/>
      <c r="CIO8" s="90"/>
      <c r="CIP8" s="90"/>
      <c r="CIQ8" s="90"/>
      <c r="CIR8" s="90"/>
      <c r="CIS8" s="90"/>
      <c r="CIT8" s="90"/>
      <c r="CIU8" s="91"/>
      <c r="CIV8" s="90"/>
      <c r="CIW8" s="90"/>
      <c r="CIX8" s="90"/>
      <c r="CIY8" s="90"/>
      <c r="CIZ8" s="90"/>
      <c r="CJA8" s="90"/>
      <c r="CJB8" s="90"/>
      <c r="CJC8" s="90"/>
      <c r="CJD8" s="90"/>
      <c r="CJE8" s="90"/>
      <c r="CJF8" s="90"/>
      <c r="CJG8" s="90"/>
      <c r="CJH8" s="90"/>
      <c r="CJI8" s="90"/>
      <c r="CJJ8" s="90"/>
      <c r="CJK8" s="90"/>
      <c r="CJL8" s="90"/>
      <c r="CJM8" s="90"/>
      <c r="CJN8" s="90"/>
      <c r="CJO8" s="90"/>
      <c r="CJP8" s="90"/>
      <c r="CJQ8" s="90"/>
      <c r="CJR8" s="90"/>
      <c r="CJS8" s="90"/>
      <c r="CJT8" s="90"/>
      <c r="CJU8" s="90"/>
      <c r="CJV8" s="90"/>
      <c r="CJW8" s="90"/>
      <c r="CJX8" s="90"/>
      <c r="CJY8" s="90"/>
      <c r="CJZ8" s="90"/>
      <c r="CKA8" s="90"/>
      <c r="CKB8" s="90"/>
      <c r="CKC8" s="90"/>
      <c r="CKD8" s="90"/>
      <c r="CKE8" s="90"/>
      <c r="CKF8" s="90"/>
      <c r="CKG8" s="90"/>
      <c r="CKH8" s="90"/>
      <c r="CKI8" s="90"/>
      <c r="CKJ8" s="90"/>
      <c r="CKK8" s="90"/>
      <c r="CKL8" s="90"/>
      <c r="CKM8" s="91"/>
      <c r="CKN8" s="91"/>
      <c r="CKO8" s="91"/>
      <c r="CKP8" s="91"/>
      <c r="CKQ8" s="91"/>
      <c r="CKR8" s="91"/>
      <c r="CKS8" s="90"/>
      <c r="CKT8" s="90"/>
      <c r="CKU8" s="90"/>
      <c r="CKV8" s="90"/>
      <c r="CKW8" s="90"/>
      <c r="CKX8" s="90"/>
      <c r="CKY8" s="90"/>
      <c r="CKZ8" s="90"/>
      <c r="CLA8" s="90"/>
      <c r="CLB8" s="90"/>
      <c r="CLC8" s="90"/>
      <c r="CLD8" s="90"/>
      <c r="CLE8" s="90"/>
      <c r="CLF8" s="90"/>
      <c r="CLG8" s="91"/>
      <c r="CLH8" s="90"/>
      <c r="CLI8" s="90"/>
      <c r="CLJ8" s="90"/>
      <c r="CLK8" s="90"/>
      <c r="CLL8" s="90"/>
      <c r="CLM8" s="90"/>
      <c r="CLN8" s="90"/>
      <c r="CLO8" s="90"/>
      <c r="CLP8" s="90"/>
      <c r="CLQ8" s="90"/>
      <c r="CLR8" s="90"/>
      <c r="CLS8" s="90"/>
      <c r="CLT8" s="90"/>
      <c r="CLU8" s="90"/>
      <c r="CLV8" s="90"/>
      <c r="CLW8" s="90"/>
      <c r="CLX8" s="90"/>
      <c r="CLY8" s="90"/>
      <c r="CLZ8" s="90"/>
      <c r="CMA8" s="90"/>
      <c r="CMB8" s="90"/>
      <c r="CMC8" s="90"/>
      <c r="CMD8" s="90"/>
      <c r="CME8" s="90"/>
      <c r="CMF8" s="90"/>
      <c r="CMG8" s="90"/>
      <c r="CMH8" s="90"/>
      <c r="CMI8" s="90"/>
      <c r="CMJ8" s="90"/>
      <c r="CMK8" s="90"/>
      <c r="CML8" s="90"/>
      <c r="CMM8" s="90"/>
      <c r="CMN8" s="90"/>
      <c r="CMO8" s="90"/>
      <c r="CMP8" s="90"/>
      <c r="CMQ8" s="90"/>
      <c r="CMR8" s="90"/>
      <c r="CMS8" s="90"/>
      <c r="CMT8" s="90"/>
      <c r="CMU8" s="90"/>
      <c r="CMV8" s="90"/>
      <c r="CMW8" s="90"/>
      <c r="CMX8" s="90"/>
      <c r="CMY8" s="91"/>
      <c r="CMZ8" s="91"/>
      <c r="CNA8" s="91"/>
      <c r="CNB8" s="91"/>
      <c r="CNC8" s="91"/>
      <c r="CND8" s="91"/>
      <c r="CNE8" s="90"/>
      <c r="CNF8" s="90"/>
      <c r="CNG8" s="90"/>
      <c r="CNH8" s="90"/>
      <c r="CNI8" s="90"/>
      <c r="CNJ8" s="90"/>
      <c r="CNK8" s="90"/>
      <c r="CNL8" s="90"/>
      <c r="CNM8" s="90"/>
      <c r="CNN8" s="90"/>
      <c r="CNO8" s="90"/>
      <c r="CNP8" s="90"/>
      <c r="CNQ8" s="90"/>
      <c r="CNR8" s="90"/>
      <c r="CNS8" s="91"/>
      <c r="CNT8" s="90"/>
      <c r="CNU8" s="90"/>
      <c r="CNV8" s="90"/>
      <c r="CNW8" s="90"/>
      <c r="CNX8" s="90"/>
      <c r="CNY8" s="90"/>
      <c r="CNZ8" s="90"/>
      <c r="COA8" s="90"/>
      <c r="COB8" s="90"/>
      <c r="COC8" s="90"/>
      <c r="COD8" s="90"/>
      <c r="COE8" s="90"/>
      <c r="COF8" s="90"/>
      <c r="COG8" s="90"/>
      <c r="COH8" s="90"/>
      <c r="COI8" s="90"/>
      <c r="COJ8" s="90"/>
      <c r="COK8" s="90"/>
      <c r="COL8" s="90"/>
      <c r="COM8" s="90"/>
      <c r="CON8" s="90"/>
      <c r="COO8" s="90"/>
      <c r="COP8" s="90"/>
      <c r="COQ8" s="90"/>
      <c r="COR8" s="90"/>
      <c r="COS8" s="90"/>
      <c r="COT8" s="90"/>
      <c r="COU8" s="90"/>
      <c r="COV8" s="90"/>
      <c r="COW8" s="90"/>
      <c r="COX8" s="90"/>
      <c r="COY8" s="90"/>
      <c r="COZ8" s="90"/>
      <c r="CPA8" s="90"/>
      <c r="CPB8" s="90"/>
      <c r="CPC8" s="90"/>
      <c r="CPD8" s="90"/>
      <c r="CPE8" s="90"/>
      <c r="CPF8" s="90"/>
      <c r="CPG8" s="90"/>
      <c r="CPH8" s="90"/>
      <c r="CPI8" s="90"/>
      <c r="CPJ8" s="90"/>
      <c r="CPK8" s="91"/>
      <c r="CPL8" s="91"/>
      <c r="CPM8" s="91"/>
      <c r="CPN8" s="91"/>
      <c r="CPO8" s="91"/>
      <c r="CPP8" s="91"/>
      <c r="CPQ8" s="90"/>
      <c r="CPR8" s="90"/>
      <c r="CPS8" s="90"/>
      <c r="CPT8" s="90"/>
      <c r="CPU8" s="90"/>
      <c r="CPV8" s="90"/>
      <c r="CPW8" s="90"/>
      <c r="CPX8" s="90"/>
      <c r="CPY8" s="90"/>
      <c r="CPZ8" s="90"/>
      <c r="CQA8" s="90"/>
      <c r="CQB8" s="90"/>
      <c r="CQC8" s="90"/>
      <c r="CQD8" s="90"/>
      <c r="CQE8" s="91"/>
      <c r="CQF8" s="90"/>
      <c r="CQG8" s="90"/>
      <c r="CQH8" s="90"/>
      <c r="CQI8" s="90"/>
      <c r="CQJ8" s="90"/>
      <c r="CQK8" s="90"/>
      <c r="CQL8" s="90"/>
      <c r="CQM8" s="90"/>
      <c r="CQN8" s="90"/>
      <c r="CQO8" s="90"/>
      <c r="CQP8" s="90"/>
      <c r="CQQ8" s="90"/>
      <c r="CQR8" s="90"/>
      <c r="CQS8" s="90"/>
      <c r="CQT8" s="90"/>
      <c r="CQU8" s="90"/>
      <c r="CQV8" s="90"/>
      <c r="CQW8" s="90"/>
      <c r="CQX8" s="90"/>
      <c r="CQY8" s="90"/>
      <c r="CQZ8" s="90"/>
      <c r="CRA8" s="90"/>
      <c r="CRB8" s="90"/>
      <c r="CRC8" s="90"/>
      <c r="CRD8" s="90"/>
      <c r="CRE8" s="90"/>
      <c r="CRF8" s="90"/>
      <c r="CRG8" s="90"/>
      <c r="CRH8" s="90"/>
      <c r="CRI8" s="90"/>
      <c r="CRJ8" s="90"/>
      <c r="CRK8" s="90"/>
      <c r="CRL8" s="90"/>
      <c r="CRM8" s="90"/>
      <c r="CRN8" s="90"/>
      <c r="CRO8" s="90"/>
      <c r="CRP8" s="90"/>
      <c r="CRQ8" s="90"/>
      <c r="CRR8" s="90"/>
      <c r="CRS8" s="90"/>
      <c r="CRT8" s="90"/>
      <c r="CRU8" s="90"/>
      <c r="CRV8" s="90"/>
      <c r="CRW8" s="91"/>
      <c r="CRX8" s="91"/>
      <c r="CRY8" s="91"/>
      <c r="CRZ8" s="91"/>
      <c r="CSA8" s="91"/>
      <c r="CSB8" s="91"/>
      <c r="CSC8" s="90"/>
      <c r="CSD8" s="90"/>
      <c r="CSE8" s="90"/>
      <c r="CSF8" s="90"/>
      <c r="CSG8" s="90"/>
      <c r="CSH8" s="90"/>
      <c r="CSI8" s="90"/>
      <c r="CSJ8" s="90"/>
      <c r="CSK8" s="90"/>
      <c r="CSL8" s="90"/>
      <c r="CSM8" s="90"/>
      <c r="CSN8" s="90"/>
      <c r="CSO8" s="90"/>
      <c r="CSP8" s="90"/>
      <c r="CSQ8" s="91"/>
      <c r="CSR8" s="90"/>
      <c r="CSS8" s="90"/>
      <c r="CST8" s="90"/>
      <c r="CSU8" s="90"/>
      <c r="CSV8" s="90"/>
      <c r="CSW8" s="90"/>
      <c r="CSX8" s="90"/>
      <c r="CSY8" s="90"/>
      <c r="CSZ8" s="90"/>
      <c r="CTA8" s="90"/>
      <c r="CTB8" s="90"/>
      <c r="CTC8" s="90"/>
      <c r="CTD8" s="90"/>
      <c r="CTE8" s="90"/>
      <c r="CTF8" s="90"/>
      <c r="CTG8" s="90"/>
      <c r="CTH8" s="90"/>
      <c r="CTI8" s="90"/>
      <c r="CTJ8" s="90"/>
      <c r="CTK8" s="90"/>
      <c r="CTL8" s="90"/>
      <c r="CTM8" s="90"/>
      <c r="CTN8" s="90"/>
      <c r="CTO8" s="90"/>
      <c r="CTP8" s="90"/>
      <c r="CTQ8" s="90"/>
      <c r="CTR8" s="90"/>
      <c r="CTS8" s="90"/>
      <c r="CTT8" s="90"/>
      <c r="CTU8" s="90"/>
      <c r="CTV8" s="90"/>
      <c r="CTW8" s="90"/>
      <c r="CTX8" s="90"/>
      <c r="CTY8" s="90"/>
      <c r="CTZ8" s="90"/>
      <c r="CUA8" s="90"/>
      <c r="CUB8" s="90"/>
      <c r="CUC8" s="90"/>
      <c r="CUD8" s="90"/>
      <c r="CUE8" s="90"/>
      <c r="CUF8" s="90"/>
      <c r="CUG8" s="90"/>
      <c r="CUH8" s="90"/>
      <c r="CUI8" s="91"/>
      <c r="CUJ8" s="91"/>
      <c r="CUK8" s="91"/>
      <c r="CUL8" s="91"/>
      <c r="CUM8" s="91"/>
      <c r="CUN8" s="91"/>
      <c r="CUO8" s="90"/>
      <c r="CUP8" s="90"/>
      <c r="CUQ8" s="90"/>
      <c r="CUR8" s="90"/>
      <c r="CUS8" s="90"/>
      <c r="CUT8" s="90"/>
      <c r="CUU8" s="90"/>
      <c r="CUV8" s="90"/>
      <c r="CUW8" s="90"/>
      <c r="CUX8" s="90"/>
      <c r="CUY8" s="90"/>
      <c r="CUZ8" s="90"/>
      <c r="CVA8" s="90"/>
      <c r="CVB8" s="90"/>
      <c r="CVC8" s="91"/>
      <c r="CVD8" s="90"/>
      <c r="CVE8" s="90"/>
      <c r="CVF8" s="90"/>
      <c r="CVG8" s="90"/>
      <c r="CVH8" s="90"/>
      <c r="CVI8" s="90"/>
      <c r="CVJ8" s="90"/>
      <c r="CVK8" s="90"/>
      <c r="CVL8" s="90"/>
      <c r="CVM8" s="90"/>
      <c r="CVN8" s="90"/>
      <c r="CVO8" s="90"/>
      <c r="CVP8" s="90"/>
      <c r="CVQ8" s="90"/>
      <c r="CVR8" s="90"/>
      <c r="CVS8" s="90"/>
      <c r="CVT8" s="90"/>
      <c r="CVU8" s="90"/>
      <c r="CVV8" s="90"/>
      <c r="CVW8" s="90"/>
      <c r="CVX8" s="90"/>
      <c r="CVY8" s="90"/>
      <c r="CVZ8" s="90"/>
      <c r="CWA8" s="90"/>
      <c r="CWB8" s="90"/>
      <c r="CWC8" s="90"/>
      <c r="CWD8" s="90"/>
      <c r="CWE8" s="90"/>
      <c r="CWF8" s="90"/>
      <c r="CWG8" s="90"/>
      <c r="CWH8" s="90"/>
      <c r="CWI8" s="90"/>
      <c r="CWJ8" s="90"/>
      <c r="CWK8" s="90"/>
      <c r="CWL8" s="90"/>
      <c r="CWM8" s="90"/>
      <c r="CWN8" s="90"/>
      <c r="CWO8" s="90"/>
      <c r="CWP8" s="90"/>
      <c r="CWQ8" s="90"/>
      <c r="CWR8" s="90"/>
      <c r="CWS8" s="90"/>
      <c r="CWT8" s="90"/>
      <c r="CWU8" s="91"/>
      <c r="CWV8" s="91"/>
      <c r="CWW8" s="91"/>
      <c r="CWX8" s="91"/>
      <c r="CWY8" s="91"/>
      <c r="CWZ8" s="91"/>
      <c r="CXA8" s="90"/>
      <c r="CXB8" s="90"/>
      <c r="CXC8" s="90"/>
      <c r="CXD8" s="90"/>
      <c r="CXE8" s="90"/>
      <c r="CXF8" s="90"/>
      <c r="CXG8" s="90"/>
      <c r="CXH8" s="90"/>
      <c r="CXI8" s="90"/>
      <c r="CXJ8" s="90"/>
      <c r="CXK8" s="90"/>
      <c r="CXL8" s="90"/>
      <c r="CXM8" s="90"/>
      <c r="CXN8" s="90"/>
      <c r="CXO8" s="91"/>
      <c r="CXP8" s="90"/>
      <c r="CXQ8" s="90"/>
      <c r="CXR8" s="90"/>
      <c r="CXS8" s="90"/>
      <c r="CXT8" s="90"/>
      <c r="CXU8" s="90"/>
      <c r="CXV8" s="90"/>
      <c r="CXW8" s="90"/>
      <c r="CXX8" s="90"/>
      <c r="CXY8" s="90"/>
      <c r="CXZ8" s="90"/>
      <c r="CYA8" s="90"/>
      <c r="CYB8" s="90"/>
      <c r="CYC8" s="90"/>
      <c r="CYD8" s="90"/>
      <c r="CYE8" s="90"/>
      <c r="CYF8" s="90"/>
      <c r="CYG8" s="90"/>
      <c r="CYH8" s="90"/>
      <c r="CYI8" s="90"/>
      <c r="CYJ8" s="90"/>
      <c r="CYK8" s="90"/>
      <c r="CYL8" s="90"/>
      <c r="CYM8" s="90"/>
      <c r="CYN8" s="90"/>
      <c r="CYO8" s="90"/>
      <c r="CYP8" s="90"/>
      <c r="CYQ8" s="90"/>
      <c r="CYR8" s="90"/>
      <c r="CYS8" s="90"/>
      <c r="CYT8" s="90"/>
      <c r="CYU8" s="90"/>
      <c r="CYV8" s="90"/>
      <c r="CYW8" s="90"/>
      <c r="CYX8" s="90"/>
      <c r="CYY8" s="90"/>
      <c r="CYZ8" s="90"/>
      <c r="CZA8" s="90"/>
      <c r="CZB8" s="90"/>
      <c r="CZC8" s="90"/>
      <c r="CZD8" s="90"/>
      <c r="CZE8" s="90"/>
      <c r="CZF8" s="90"/>
      <c r="CZG8" s="91"/>
      <c r="CZH8" s="91"/>
      <c r="CZI8" s="91"/>
      <c r="CZJ8" s="91"/>
      <c r="CZK8" s="91"/>
      <c r="CZL8" s="91"/>
      <c r="CZM8" s="90"/>
      <c r="CZN8" s="90"/>
      <c r="CZO8" s="90"/>
      <c r="CZP8" s="90"/>
      <c r="CZQ8" s="90"/>
      <c r="CZR8" s="90"/>
      <c r="CZS8" s="90"/>
      <c r="CZT8" s="90"/>
      <c r="CZU8" s="90"/>
      <c r="CZV8" s="90"/>
      <c r="CZW8" s="90"/>
      <c r="CZX8" s="90"/>
      <c r="CZY8" s="90"/>
      <c r="CZZ8" s="90"/>
      <c r="DAA8" s="91"/>
      <c r="DAB8" s="90"/>
      <c r="DAC8" s="90"/>
      <c r="DAD8" s="90"/>
      <c r="DAE8" s="90"/>
      <c r="DAF8" s="90"/>
      <c r="DAG8" s="90"/>
      <c r="DAH8" s="90"/>
      <c r="DAI8" s="90"/>
      <c r="DAJ8" s="90"/>
      <c r="DAK8" s="90"/>
      <c r="DAL8" s="90"/>
      <c r="DAM8" s="90"/>
      <c r="DAN8" s="90"/>
      <c r="DAO8" s="90"/>
      <c r="DAP8" s="90"/>
      <c r="DAQ8" s="90"/>
      <c r="DAR8" s="90"/>
      <c r="DAS8" s="90"/>
      <c r="DAT8" s="90"/>
      <c r="DAU8" s="90"/>
      <c r="DAV8" s="90"/>
      <c r="DAW8" s="90"/>
      <c r="DAX8" s="90"/>
      <c r="DAY8" s="90"/>
      <c r="DAZ8" s="90"/>
      <c r="DBA8" s="90"/>
      <c r="DBB8" s="90"/>
      <c r="DBC8" s="90"/>
      <c r="DBD8" s="90"/>
      <c r="DBE8" s="90"/>
      <c r="DBF8" s="90"/>
      <c r="DBG8" s="90"/>
      <c r="DBH8" s="90"/>
      <c r="DBI8" s="90"/>
      <c r="DBJ8" s="90"/>
      <c r="DBK8" s="90"/>
      <c r="DBL8" s="90"/>
      <c r="DBM8" s="90"/>
      <c r="DBN8" s="90"/>
      <c r="DBO8" s="90"/>
      <c r="DBP8" s="90"/>
      <c r="DBQ8" s="90"/>
      <c r="DBR8" s="90"/>
      <c r="DBS8" s="91"/>
      <c r="DBT8" s="91"/>
      <c r="DBU8" s="91"/>
      <c r="DBV8" s="91"/>
      <c r="DBW8" s="91"/>
      <c r="DBX8" s="91"/>
      <c r="DBY8" s="90"/>
      <c r="DBZ8" s="90"/>
      <c r="DCA8" s="90"/>
      <c r="DCB8" s="90"/>
      <c r="DCC8" s="90"/>
      <c r="DCD8" s="90"/>
      <c r="DCE8" s="90"/>
      <c r="DCF8" s="90"/>
      <c r="DCG8" s="90"/>
      <c r="DCH8" s="90"/>
      <c r="DCI8" s="90"/>
      <c r="DCJ8" s="90"/>
      <c r="DCK8" s="90"/>
      <c r="DCL8" s="90"/>
      <c r="DCM8" s="91"/>
      <c r="DCN8" s="90"/>
      <c r="DCO8" s="90"/>
      <c r="DCP8" s="90"/>
      <c r="DCQ8" s="90"/>
      <c r="DCR8" s="90"/>
      <c r="DCS8" s="90"/>
      <c r="DCT8" s="90"/>
      <c r="DCU8" s="90"/>
      <c r="DCV8" s="90"/>
      <c r="DCW8" s="90"/>
      <c r="DCX8" s="90"/>
      <c r="DCY8" s="90"/>
      <c r="DCZ8" s="90"/>
      <c r="DDA8" s="90"/>
      <c r="DDB8" s="90"/>
      <c r="DDC8" s="90"/>
      <c r="DDD8" s="90"/>
      <c r="DDE8" s="90"/>
      <c r="DDF8" s="90"/>
      <c r="DDG8" s="90"/>
      <c r="DDH8" s="90"/>
      <c r="DDI8" s="90"/>
      <c r="DDJ8" s="90"/>
      <c r="DDK8" s="90"/>
      <c r="DDL8" s="90"/>
      <c r="DDM8" s="90"/>
      <c r="DDN8" s="90"/>
      <c r="DDO8" s="90"/>
      <c r="DDP8" s="90"/>
      <c r="DDQ8" s="90"/>
      <c r="DDR8" s="90"/>
      <c r="DDS8" s="90"/>
      <c r="DDT8" s="90"/>
      <c r="DDU8" s="90"/>
      <c r="DDV8" s="90"/>
      <c r="DDW8" s="90"/>
      <c r="DDX8" s="90"/>
      <c r="DDY8" s="90"/>
      <c r="DDZ8" s="90"/>
      <c r="DEA8" s="90"/>
      <c r="DEB8" s="90"/>
      <c r="DEC8" s="90"/>
      <c r="DED8" s="90"/>
      <c r="DEE8" s="91"/>
      <c r="DEF8" s="91"/>
      <c r="DEG8" s="91"/>
      <c r="DEH8" s="91"/>
      <c r="DEI8" s="91"/>
      <c r="DEJ8" s="91"/>
      <c r="DEK8" s="90"/>
      <c r="DEL8" s="90"/>
      <c r="DEM8" s="90"/>
      <c r="DEN8" s="90"/>
      <c r="DEO8" s="90"/>
      <c r="DEP8" s="90"/>
      <c r="DEQ8" s="90"/>
      <c r="DER8" s="90"/>
      <c r="DES8" s="90"/>
      <c r="DET8" s="90"/>
      <c r="DEU8" s="90"/>
      <c r="DEV8" s="90"/>
      <c r="DEW8" s="90"/>
      <c r="DEX8" s="90"/>
      <c r="DEY8" s="91"/>
      <c r="DEZ8" s="90"/>
      <c r="DFA8" s="90"/>
      <c r="DFB8" s="90"/>
      <c r="DFC8" s="90"/>
      <c r="DFD8" s="90"/>
      <c r="DFE8" s="90"/>
      <c r="DFF8" s="90"/>
      <c r="DFG8" s="90"/>
      <c r="DFH8" s="90"/>
      <c r="DFI8" s="90"/>
      <c r="DFJ8" s="90"/>
      <c r="DFK8" s="90"/>
      <c r="DFL8" s="90"/>
      <c r="DFM8" s="90"/>
      <c r="DFN8" s="90"/>
      <c r="DFO8" s="90"/>
      <c r="DFP8" s="90"/>
      <c r="DFQ8" s="90"/>
      <c r="DFR8" s="90"/>
      <c r="DFS8" s="90"/>
      <c r="DFT8" s="90"/>
      <c r="DFU8" s="90"/>
      <c r="DFV8" s="90"/>
      <c r="DFW8" s="90"/>
      <c r="DFX8" s="90"/>
      <c r="DFY8" s="90"/>
      <c r="DFZ8" s="90"/>
      <c r="DGA8" s="90"/>
      <c r="DGB8" s="90"/>
      <c r="DGC8" s="90"/>
      <c r="DGD8" s="90"/>
      <c r="DGE8" s="90"/>
      <c r="DGF8" s="90"/>
      <c r="DGG8" s="90"/>
      <c r="DGH8" s="90"/>
      <c r="DGI8" s="90"/>
      <c r="DGJ8" s="90"/>
      <c r="DGK8" s="90"/>
      <c r="DGL8" s="90"/>
      <c r="DGM8" s="90"/>
      <c r="DGN8" s="90"/>
      <c r="DGO8" s="90"/>
      <c r="DGP8" s="90"/>
      <c r="DGQ8" s="91"/>
      <c r="DGR8" s="91"/>
      <c r="DGS8" s="91"/>
      <c r="DGT8" s="91"/>
      <c r="DGU8" s="91"/>
      <c r="DGV8" s="91"/>
      <c r="DGW8" s="90"/>
      <c r="DGX8" s="90"/>
      <c r="DGY8" s="90"/>
      <c r="DGZ8" s="90"/>
      <c r="DHA8" s="90"/>
      <c r="DHB8" s="90"/>
      <c r="DHC8" s="90"/>
      <c r="DHD8" s="90"/>
      <c r="DHE8" s="90"/>
      <c r="DHF8" s="90"/>
      <c r="DHG8" s="90"/>
      <c r="DHH8" s="90"/>
      <c r="DHI8" s="90"/>
      <c r="DHJ8" s="90"/>
      <c r="DHK8" s="91"/>
      <c r="DHL8" s="90"/>
      <c r="DHM8" s="90"/>
      <c r="DHN8" s="90"/>
      <c r="DHO8" s="90"/>
      <c r="DHP8" s="90"/>
      <c r="DHQ8" s="90"/>
      <c r="DHR8" s="90"/>
      <c r="DHS8" s="90"/>
      <c r="DHT8" s="90"/>
      <c r="DHU8" s="90"/>
      <c r="DHV8" s="90"/>
      <c r="DHW8" s="90"/>
      <c r="DHX8" s="90"/>
      <c r="DHY8" s="90"/>
      <c r="DHZ8" s="90"/>
      <c r="DIA8" s="90"/>
      <c r="DIB8" s="90"/>
      <c r="DIC8" s="90"/>
      <c r="DID8" s="90"/>
      <c r="DIE8" s="90"/>
      <c r="DIF8" s="90"/>
      <c r="DIG8" s="90"/>
      <c r="DIH8" s="90"/>
      <c r="DII8" s="90"/>
      <c r="DIJ8" s="90"/>
      <c r="DIK8" s="90"/>
      <c r="DIL8" s="90"/>
      <c r="DIM8" s="90"/>
      <c r="DIN8" s="90"/>
      <c r="DIO8" s="90"/>
      <c r="DIP8" s="90"/>
      <c r="DIQ8" s="90"/>
      <c r="DIR8" s="90"/>
      <c r="DIS8" s="90"/>
      <c r="DIT8" s="90"/>
      <c r="DIU8" s="90"/>
      <c r="DIV8" s="90"/>
      <c r="DIW8" s="90"/>
      <c r="DIX8" s="90"/>
      <c r="DIY8" s="90"/>
      <c r="DIZ8" s="90"/>
      <c r="DJA8" s="90"/>
      <c r="DJB8" s="90"/>
      <c r="DJC8" s="91"/>
      <c r="DJD8" s="91"/>
      <c r="DJE8" s="91"/>
      <c r="DJF8" s="91"/>
      <c r="DJG8" s="91"/>
      <c r="DJH8" s="91"/>
      <c r="DJI8" s="90"/>
      <c r="DJJ8" s="90"/>
      <c r="DJK8" s="90"/>
      <c r="DJL8" s="90"/>
      <c r="DJM8" s="90"/>
      <c r="DJN8" s="90"/>
      <c r="DJO8" s="90"/>
      <c r="DJP8" s="90"/>
      <c r="DJQ8" s="90"/>
      <c r="DJR8" s="90"/>
      <c r="DJS8" s="90"/>
      <c r="DJT8" s="90"/>
      <c r="DJU8" s="90"/>
      <c r="DJV8" s="90"/>
      <c r="DJW8" s="91"/>
      <c r="DJX8" s="90"/>
      <c r="DJY8" s="90"/>
      <c r="DJZ8" s="90"/>
      <c r="DKA8" s="90"/>
      <c r="DKB8" s="90"/>
      <c r="DKC8" s="90"/>
      <c r="DKD8" s="90"/>
      <c r="DKE8" s="90"/>
      <c r="DKF8" s="90"/>
      <c r="DKG8" s="90"/>
      <c r="DKH8" s="90"/>
      <c r="DKI8" s="90"/>
      <c r="DKJ8" s="90"/>
      <c r="DKK8" s="90"/>
      <c r="DKL8" s="90"/>
      <c r="DKM8" s="90"/>
      <c r="DKN8" s="90"/>
      <c r="DKO8" s="90"/>
      <c r="DKP8" s="90"/>
      <c r="DKQ8" s="90"/>
      <c r="DKR8" s="90"/>
      <c r="DKS8" s="90"/>
      <c r="DKT8" s="90"/>
      <c r="DKU8" s="90"/>
      <c r="DKV8" s="90"/>
      <c r="DKW8" s="90"/>
      <c r="DKX8" s="90"/>
      <c r="DKY8" s="90"/>
      <c r="DKZ8" s="90"/>
      <c r="DLA8" s="90"/>
      <c r="DLB8" s="90"/>
      <c r="DLC8" s="90"/>
      <c r="DLD8" s="90"/>
      <c r="DLE8" s="90"/>
      <c r="DLF8" s="90"/>
      <c r="DLG8" s="90"/>
      <c r="DLH8" s="90"/>
      <c r="DLI8" s="90"/>
      <c r="DLJ8" s="90"/>
      <c r="DLK8" s="90"/>
      <c r="DLL8" s="90"/>
      <c r="DLM8" s="90"/>
      <c r="DLN8" s="90"/>
      <c r="DLO8" s="91"/>
      <c r="DLP8" s="91"/>
      <c r="DLQ8" s="91"/>
      <c r="DLR8" s="91"/>
      <c r="DLS8" s="91"/>
      <c r="DLT8" s="91"/>
      <c r="DLU8" s="90"/>
      <c r="DLV8" s="90"/>
      <c r="DLW8" s="90"/>
      <c r="DLX8" s="90"/>
      <c r="DLY8" s="90"/>
      <c r="DLZ8" s="90"/>
      <c r="DMA8" s="90"/>
      <c r="DMB8" s="90"/>
      <c r="DMC8" s="90"/>
      <c r="DMD8" s="90"/>
      <c r="DME8" s="90"/>
      <c r="DMF8" s="90"/>
      <c r="DMG8" s="90"/>
      <c r="DMH8" s="90"/>
      <c r="DMI8" s="91"/>
      <c r="DMJ8" s="90"/>
      <c r="DMK8" s="90"/>
      <c r="DML8" s="90"/>
      <c r="DMM8" s="90"/>
      <c r="DMN8" s="90"/>
      <c r="DMO8" s="90"/>
      <c r="DMP8" s="90"/>
      <c r="DMQ8" s="90"/>
      <c r="DMR8" s="90"/>
      <c r="DMS8" s="90"/>
      <c r="DMT8" s="90"/>
      <c r="DMU8" s="90"/>
      <c r="DMV8" s="90"/>
      <c r="DMW8" s="90"/>
      <c r="DMX8" s="90"/>
      <c r="DMY8" s="90"/>
      <c r="DMZ8" s="90"/>
      <c r="DNA8" s="90"/>
      <c r="DNB8" s="90"/>
      <c r="DNC8" s="90"/>
      <c r="DND8" s="90"/>
      <c r="DNE8" s="90"/>
      <c r="DNF8" s="90"/>
      <c r="DNG8" s="90"/>
      <c r="DNH8" s="90"/>
      <c r="DNI8" s="90"/>
      <c r="DNJ8" s="90"/>
      <c r="DNK8" s="90"/>
      <c r="DNL8" s="90"/>
      <c r="DNM8" s="90"/>
      <c r="DNN8" s="90"/>
      <c r="DNO8" s="90"/>
      <c r="DNP8" s="90"/>
      <c r="DNQ8" s="90"/>
      <c r="DNR8" s="90"/>
      <c r="DNS8" s="90"/>
      <c r="DNT8" s="90"/>
      <c r="DNU8" s="90"/>
      <c r="DNV8" s="90"/>
      <c r="DNW8" s="90"/>
      <c r="DNX8" s="90"/>
      <c r="DNY8" s="90"/>
      <c r="DNZ8" s="90"/>
      <c r="DOA8" s="91"/>
      <c r="DOB8" s="91"/>
      <c r="DOC8" s="91"/>
      <c r="DOD8" s="91"/>
      <c r="DOE8" s="91"/>
      <c r="DOF8" s="91"/>
      <c r="DOG8" s="90"/>
      <c r="DOH8" s="90"/>
      <c r="DOI8" s="90"/>
      <c r="DOJ8" s="90"/>
      <c r="DOK8" s="90"/>
      <c r="DOL8" s="90"/>
      <c r="DOM8" s="90"/>
      <c r="DON8" s="90"/>
      <c r="DOO8" s="90"/>
      <c r="DOP8" s="90"/>
      <c r="DOQ8" s="90"/>
      <c r="DOR8" s="90"/>
      <c r="DOS8" s="90"/>
      <c r="DOT8" s="90"/>
      <c r="DOU8" s="91"/>
      <c r="DOV8" s="90"/>
      <c r="DOW8" s="90"/>
      <c r="DOX8" s="90"/>
      <c r="DOY8" s="90"/>
      <c r="DOZ8" s="90"/>
      <c r="DPA8" s="90"/>
      <c r="DPB8" s="90"/>
      <c r="DPC8" s="90"/>
      <c r="DPD8" s="90"/>
      <c r="DPE8" s="90"/>
      <c r="DPF8" s="90"/>
      <c r="DPG8" s="90"/>
      <c r="DPH8" s="90"/>
      <c r="DPI8" s="90"/>
      <c r="DPJ8" s="90"/>
      <c r="DPK8" s="90"/>
      <c r="DPL8" s="90"/>
      <c r="DPM8" s="90"/>
      <c r="DPN8" s="90"/>
      <c r="DPO8" s="90"/>
      <c r="DPP8" s="90"/>
      <c r="DPQ8" s="90"/>
      <c r="DPR8" s="90"/>
      <c r="DPS8" s="90"/>
      <c r="DPT8" s="90"/>
      <c r="DPU8" s="90"/>
      <c r="DPV8" s="90"/>
      <c r="DPW8" s="90"/>
      <c r="DPX8" s="90"/>
      <c r="DPY8" s="90"/>
      <c r="DPZ8" s="90"/>
      <c r="DQA8" s="90"/>
      <c r="DQB8" s="90"/>
      <c r="DQC8" s="90"/>
      <c r="DQD8" s="90"/>
      <c r="DQE8" s="90"/>
      <c r="DQF8" s="90"/>
      <c r="DQG8" s="90"/>
      <c r="DQH8" s="90"/>
      <c r="DQI8" s="90"/>
      <c r="DQJ8" s="90"/>
      <c r="DQK8" s="90"/>
      <c r="DQL8" s="90"/>
      <c r="DQM8" s="91"/>
      <c r="DQN8" s="91"/>
      <c r="DQO8" s="91"/>
      <c r="DQP8" s="91"/>
      <c r="DQQ8" s="91"/>
      <c r="DQR8" s="91"/>
      <c r="DQS8" s="90"/>
      <c r="DQT8" s="90"/>
      <c r="DQU8" s="90"/>
      <c r="DQV8" s="90"/>
      <c r="DQW8" s="90"/>
      <c r="DQX8" s="90"/>
      <c r="DQY8" s="90"/>
      <c r="DQZ8" s="90"/>
      <c r="DRA8" s="90"/>
      <c r="DRB8" s="90"/>
      <c r="DRC8" s="90"/>
      <c r="DRD8" s="90"/>
      <c r="DRE8" s="90"/>
      <c r="DRF8" s="90"/>
      <c r="DRG8" s="91"/>
      <c r="DRH8" s="90"/>
      <c r="DRI8" s="90"/>
      <c r="DRJ8" s="90"/>
      <c r="DRK8" s="90"/>
      <c r="DRL8" s="90"/>
      <c r="DRM8" s="90"/>
      <c r="DRN8" s="90"/>
      <c r="DRO8" s="90"/>
      <c r="DRP8" s="90"/>
      <c r="DRQ8" s="90"/>
      <c r="DRR8" s="90"/>
      <c r="DRS8" s="90"/>
      <c r="DRT8" s="90"/>
      <c r="DRU8" s="90"/>
      <c r="DRV8" s="90"/>
      <c r="DRW8" s="90"/>
      <c r="DRX8" s="90"/>
      <c r="DRY8" s="90"/>
      <c r="DRZ8" s="90"/>
      <c r="DSA8" s="90"/>
      <c r="DSB8" s="90"/>
      <c r="DSC8" s="90"/>
      <c r="DSD8" s="90"/>
      <c r="DSE8" s="90"/>
      <c r="DSF8" s="90"/>
      <c r="DSG8" s="90"/>
      <c r="DSH8" s="90"/>
      <c r="DSI8" s="90"/>
      <c r="DSJ8" s="90"/>
      <c r="DSK8" s="90"/>
      <c r="DSL8" s="90"/>
      <c r="DSM8" s="90"/>
      <c r="DSN8" s="90"/>
      <c r="DSO8" s="90"/>
      <c r="DSP8" s="90"/>
      <c r="DSQ8" s="90"/>
      <c r="DSR8" s="90"/>
      <c r="DSS8" s="90"/>
      <c r="DST8" s="90"/>
      <c r="DSU8" s="90"/>
      <c r="DSV8" s="90"/>
      <c r="DSW8" s="90"/>
      <c r="DSX8" s="90"/>
      <c r="DSY8" s="91"/>
      <c r="DSZ8" s="91"/>
      <c r="DTA8" s="91"/>
      <c r="DTB8" s="91"/>
      <c r="DTC8" s="91"/>
      <c r="DTD8" s="91"/>
      <c r="DTE8" s="90"/>
      <c r="DTF8" s="90"/>
      <c r="DTG8" s="90"/>
      <c r="DTH8" s="90"/>
      <c r="DTI8" s="90"/>
      <c r="DTJ8" s="90"/>
      <c r="DTK8" s="90"/>
      <c r="DTL8" s="90"/>
      <c r="DTM8" s="90"/>
      <c r="DTN8" s="90"/>
      <c r="DTO8" s="90"/>
      <c r="DTP8" s="90"/>
      <c r="DTQ8" s="90"/>
      <c r="DTR8" s="90"/>
      <c r="DTS8" s="91"/>
      <c r="DTT8" s="90"/>
      <c r="DTU8" s="90"/>
      <c r="DTV8" s="90"/>
      <c r="DTW8" s="90"/>
      <c r="DTX8" s="90"/>
      <c r="DTY8" s="90"/>
      <c r="DTZ8" s="90"/>
      <c r="DUA8" s="90"/>
      <c r="DUB8" s="90"/>
      <c r="DUC8" s="90"/>
      <c r="DUD8" s="90"/>
      <c r="DUE8" s="90"/>
      <c r="DUF8" s="90"/>
      <c r="DUG8" s="90"/>
      <c r="DUH8" s="90"/>
      <c r="DUI8" s="90"/>
      <c r="DUJ8" s="90"/>
      <c r="DUK8" s="90"/>
      <c r="DUL8" s="90"/>
      <c r="DUM8" s="90"/>
      <c r="DUN8" s="90"/>
      <c r="DUO8" s="90"/>
      <c r="DUP8" s="90"/>
      <c r="DUQ8" s="90"/>
      <c r="DUR8" s="90"/>
      <c r="DUS8" s="90"/>
      <c r="DUT8" s="90"/>
      <c r="DUU8" s="90"/>
      <c r="DUV8" s="90"/>
      <c r="DUW8" s="90"/>
      <c r="DUX8" s="90"/>
      <c r="DUY8" s="90"/>
      <c r="DUZ8" s="90"/>
      <c r="DVA8" s="90"/>
      <c r="DVB8" s="90"/>
      <c r="DVC8" s="90"/>
      <c r="DVD8" s="90"/>
      <c r="DVE8" s="90"/>
      <c r="DVF8" s="90"/>
      <c r="DVG8" s="90"/>
      <c r="DVH8" s="90"/>
      <c r="DVI8" s="90"/>
      <c r="DVJ8" s="90"/>
      <c r="DVK8" s="91"/>
      <c r="DVL8" s="91"/>
      <c r="DVM8" s="91"/>
      <c r="DVN8" s="91"/>
      <c r="DVO8" s="91"/>
      <c r="DVP8" s="91"/>
      <c r="DVQ8" s="90"/>
      <c r="DVR8" s="90"/>
      <c r="DVS8" s="90"/>
      <c r="DVT8" s="90"/>
      <c r="DVU8" s="90"/>
      <c r="DVV8" s="90"/>
      <c r="DVW8" s="90"/>
      <c r="DVX8" s="90"/>
      <c r="DVY8" s="90"/>
      <c r="DVZ8" s="90"/>
      <c r="DWA8" s="90"/>
      <c r="DWB8" s="90"/>
      <c r="DWC8" s="90"/>
      <c r="DWD8" s="90"/>
      <c r="DWE8" s="91"/>
      <c r="DWF8" s="90"/>
      <c r="DWG8" s="90"/>
      <c r="DWH8" s="90"/>
      <c r="DWI8" s="90"/>
      <c r="DWJ8" s="90"/>
      <c r="DWK8" s="90"/>
      <c r="DWL8" s="90"/>
      <c r="DWM8" s="90"/>
      <c r="DWN8" s="90"/>
      <c r="DWO8" s="90"/>
      <c r="DWP8" s="90"/>
      <c r="DWQ8" s="90"/>
      <c r="DWR8" s="90"/>
      <c r="DWS8" s="90"/>
      <c r="DWT8" s="90"/>
      <c r="DWU8" s="90"/>
      <c r="DWV8" s="90"/>
      <c r="DWW8" s="90"/>
      <c r="DWX8" s="90"/>
      <c r="DWY8" s="90"/>
      <c r="DWZ8" s="90"/>
      <c r="DXA8" s="90"/>
      <c r="DXB8" s="90"/>
      <c r="DXC8" s="90"/>
      <c r="DXD8" s="90"/>
      <c r="DXE8" s="90"/>
      <c r="DXF8" s="90"/>
      <c r="DXG8" s="90"/>
      <c r="DXH8" s="90"/>
      <c r="DXI8" s="90"/>
      <c r="DXJ8" s="90"/>
      <c r="DXK8" s="90"/>
      <c r="DXL8" s="90"/>
      <c r="DXM8" s="90"/>
      <c r="DXN8" s="90"/>
      <c r="DXO8" s="90"/>
      <c r="DXP8" s="90"/>
      <c r="DXQ8" s="90"/>
      <c r="DXR8" s="90"/>
      <c r="DXS8" s="90"/>
      <c r="DXT8" s="90"/>
      <c r="DXU8" s="90"/>
      <c r="DXV8" s="90"/>
      <c r="DXW8" s="91"/>
      <c r="DXX8" s="91"/>
      <c r="DXY8" s="91"/>
      <c r="DXZ8" s="91"/>
      <c r="DYA8" s="91"/>
      <c r="DYB8" s="91"/>
      <c r="DYC8" s="90"/>
      <c r="DYD8" s="90"/>
      <c r="DYE8" s="90"/>
      <c r="DYF8" s="90"/>
      <c r="DYG8" s="90"/>
      <c r="DYH8" s="90"/>
      <c r="DYI8" s="90"/>
      <c r="DYJ8" s="90"/>
      <c r="DYK8" s="90"/>
      <c r="DYL8" s="90"/>
      <c r="DYM8" s="90"/>
      <c r="DYN8" s="90"/>
      <c r="DYO8" s="90"/>
      <c r="DYP8" s="90"/>
      <c r="DYQ8" s="91"/>
      <c r="DYR8" s="90"/>
      <c r="DYS8" s="90"/>
      <c r="DYT8" s="90"/>
      <c r="DYU8" s="90"/>
      <c r="DYV8" s="90"/>
      <c r="DYW8" s="90"/>
      <c r="DYX8" s="90"/>
      <c r="DYY8" s="90"/>
      <c r="DYZ8" s="90"/>
      <c r="DZA8" s="90"/>
      <c r="DZB8" s="90"/>
      <c r="DZC8" s="90"/>
      <c r="DZD8" s="90"/>
      <c r="DZE8" s="90"/>
      <c r="DZF8" s="90"/>
      <c r="DZG8" s="90"/>
      <c r="DZH8" s="90"/>
      <c r="DZI8" s="90"/>
      <c r="DZJ8" s="90"/>
      <c r="DZK8" s="90"/>
      <c r="DZL8" s="90"/>
      <c r="DZM8" s="90"/>
      <c r="DZN8" s="90"/>
      <c r="DZO8" s="90"/>
      <c r="DZP8" s="90"/>
      <c r="DZQ8" s="90"/>
      <c r="DZR8" s="90"/>
      <c r="DZS8" s="90"/>
      <c r="DZT8" s="90"/>
      <c r="DZU8" s="90"/>
      <c r="DZV8" s="90"/>
      <c r="DZW8" s="90"/>
      <c r="DZX8" s="90"/>
      <c r="DZY8" s="90"/>
      <c r="DZZ8" s="90"/>
      <c r="EAA8" s="90"/>
      <c r="EAB8" s="90"/>
      <c r="EAC8" s="90"/>
      <c r="EAD8" s="90"/>
      <c r="EAE8" s="90"/>
      <c r="EAF8" s="90"/>
      <c r="EAG8" s="90"/>
      <c r="EAH8" s="90"/>
      <c r="EAI8" s="91"/>
      <c r="EAJ8" s="91"/>
      <c r="EAK8" s="91"/>
      <c r="EAL8" s="91"/>
      <c r="EAM8" s="91"/>
      <c r="EAN8" s="91"/>
      <c r="EAO8" s="90"/>
      <c r="EAP8" s="90"/>
      <c r="EAQ8" s="90"/>
      <c r="EAR8" s="90"/>
      <c r="EAS8" s="90"/>
      <c r="EAT8" s="90"/>
      <c r="EAU8" s="90"/>
      <c r="EAV8" s="90"/>
      <c r="EAW8" s="90"/>
      <c r="EAX8" s="90"/>
      <c r="EAY8" s="90"/>
      <c r="EAZ8" s="90"/>
      <c r="EBA8" s="90"/>
      <c r="EBB8" s="90"/>
      <c r="EBC8" s="91"/>
      <c r="EBD8" s="90"/>
      <c r="EBE8" s="90"/>
      <c r="EBF8" s="90"/>
      <c r="EBG8" s="90"/>
      <c r="EBH8" s="90"/>
      <c r="EBI8" s="90"/>
      <c r="EBJ8" s="90"/>
      <c r="EBK8" s="90"/>
      <c r="EBL8" s="90"/>
      <c r="EBM8" s="90"/>
      <c r="EBN8" s="90"/>
      <c r="EBO8" s="90"/>
      <c r="EBP8" s="90"/>
      <c r="EBQ8" s="90"/>
      <c r="EBR8" s="90"/>
      <c r="EBS8" s="90"/>
      <c r="EBT8" s="90"/>
      <c r="EBU8" s="90"/>
      <c r="EBV8" s="90"/>
      <c r="EBW8" s="90"/>
      <c r="EBX8" s="90"/>
      <c r="EBY8" s="90"/>
      <c r="EBZ8" s="90"/>
      <c r="ECA8" s="90"/>
      <c r="ECB8" s="90"/>
      <c r="ECC8" s="90"/>
      <c r="ECD8" s="90"/>
      <c r="ECE8" s="90"/>
      <c r="ECF8" s="90"/>
      <c r="ECG8" s="90"/>
      <c r="ECH8" s="90"/>
      <c r="ECI8" s="90"/>
      <c r="ECJ8" s="90"/>
      <c r="ECK8" s="90"/>
      <c r="ECL8" s="90"/>
      <c r="ECM8" s="90"/>
      <c r="ECN8" s="90"/>
      <c r="ECO8" s="90"/>
      <c r="ECP8" s="90"/>
      <c r="ECQ8" s="90"/>
      <c r="ECR8" s="90"/>
      <c r="ECS8" s="90"/>
      <c r="ECT8" s="90"/>
      <c r="ECU8" s="91"/>
      <c r="ECV8" s="91"/>
      <c r="ECW8" s="91"/>
      <c r="ECX8" s="91"/>
      <c r="ECY8" s="91"/>
      <c r="ECZ8" s="91"/>
      <c r="EDA8" s="90"/>
      <c r="EDB8" s="90"/>
      <c r="EDC8" s="90"/>
      <c r="EDD8" s="90"/>
      <c r="EDE8" s="90"/>
      <c r="EDF8" s="90"/>
      <c r="EDG8" s="90"/>
      <c r="EDH8" s="90"/>
      <c r="EDI8" s="90"/>
      <c r="EDJ8" s="90"/>
      <c r="EDK8" s="90"/>
      <c r="EDL8" s="90"/>
      <c r="EDM8" s="90"/>
      <c r="EDN8" s="90"/>
      <c r="EDO8" s="91"/>
      <c r="EDP8" s="90"/>
      <c r="EDQ8" s="90"/>
      <c r="EDR8" s="90"/>
      <c r="EDS8" s="90"/>
      <c r="EDT8" s="90"/>
      <c r="EDU8" s="90"/>
      <c r="EDV8" s="90"/>
      <c r="EDW8" s="90"/>
      <c r="EDX8" s="90"/>
      <c r="EDY8" s="90"/>
      <c r="EDZ8" s="90"/>
      <c r="EEA8" s="90"/>
      <c r="EEB8" s="90"/>
      <c r="EEC8" s="90"/>
      <c r="EED8" s="90"/>
      <c r="EEE8" s="90"/>
      <c r="EEF8" s="90"/>
      <c r="EEG8" s="90"/>
      <c r="EEH8" s="90"/>
      <c r="EEI8" s="90"/>
      <c r="EEJ8" s="90"/>
      <c r="EEK8" s="90"/>
      <c r="EEL8" s="90"/>
      <c r="EEM8" s="90"/>
      <c r="EEN8" s="90"/>
      <c r="EEO8" s="90"/>
      <c r="EEP8" s="90"/>
      <c r="EEQ8" s="90"/>
      <c r="EER8" s="90"/>
      <c r="EES8" s="90"/>
      <c r="EET8" s="90"/>
      <c r="EEU8" s="90"/>
      <c r="EEV8" s="90"/>
      <c r="EEW8" s="90"/>
      <c r="EEX8" s="90"/>
      <c r="EEY8" s="90"/>
      <c r="EEZ8" s="90"/>
      <c r="EFA8" s="90"/>
      <c r="EFB8" s="90"/>
      <c r="EFC8" s="90"/>
      <c r="EFD8" s="90"/>
      <c r="EFE8" s="90"/>
      <c r="EFF8" s="90"/>
      <c r="EFG8" s="91"/>
      <c r="EFH8" s="91"/>
      <c r="EFI8" s="91"/>
      <c r="EFJ8" s="91"/>
      <c r="EFK8" s="91"/>
      <c r="EFL8" s="91"/>
      <c r="EFM8" s="90"/>
      <c r="EFN8" s="90"/>
      <c r="EFO8" s="90"/>
      <c r="EFP8" s="90"/>
      <c r="EFQ8" s="90"/>
      <c r="EFR8" s="90"/>
      <c r="EFS8" s="90"/>
      <c r="EFT8" s="90"/>
      <c r="EFU8" s="90"/>
      <c r="EFV8" s="90"/>
      <c r="EFW8" s="90"/>
      <c r="EFX8" s="90"/>
      <c r="EFY8" s="90"/>
      <c r="EFZ8" s="90"/>
      <c r="EGA8" s="91"/>
      <c r="EGB8" s="90"/>
      <c r="EGC8" s="90"/>
      <c r="EGD8" s="90"/>
      <c r="EGE8" s="90"/>
      <c r="EGF8" s="90"/>
      <c r="EGG8" s="90"/>
      <c r="EGH8" s="90"/>
      <c r="EGI8" s="90"/>
      <c r="EGJ8" s="90"/>
      <c r="EGK8" s="90"/>
      <c r="EGL8" s="90"/>
      <c r="EGM8" s="90"/>
      <c r="EGN8" s="90"/>
      <c r="EGO8" s="90"/>
      <c r="EGP8" s="90"/>
      <c r="EGQ8" s="90"/>
      <c r="EGR8" s="90"/>
      <c r="EGS8" s="90"/>
      <c r="EGT8" s="90"/>
      <c r="EGU8" s="90"/>
      <c r="EGV8" s="90"/>
      <c r="EGW8" s="90"/>
      <c r="EGX8" s="90"/>
      <c r="EGY8" s="90"/>
      <c r="EGZ8" s="90"/>
      <c r="EHA8" s="90"/>
      <c r="EHB8" s="90"/>
      <c r="EHC8" s="90"/>
      <c r="EHD8" s="90"/>
      <c r="EHE8" s="90"/>
      <c r="EHF8" s="90"/>
      <c r="EHG8" s="90"/>
      <c r="EHH8" s="90"/>
      <c r="EHI8" s="90"/>
      <c r="EHJ8" s="90"/>
      <c r="EHK8" s="90"/>
      <c r="EHL8" s="90"/>
      <c r="EHM8" s="90"/>
      <c r="EHN8" s="90"/>
      <c r="EHO8" s="90"/>
      <c r="EHP8" s="90"/>
      <c r="EHQ8" s="90"/>
      <c r="EHR8" s="90"/>
      <c r="EHS8" s="91"/>
      <c r="EHT8" s="91"/>
      <c r="EHU8" s="91"/>
      <c r="EHV8" s="91"/>
      <c r="EHW8" s="91"/>
      <c r="EHX8" s="91"/>
      <c r="EHY8" s="90"/>
      <c r="EHZ8" s="90"/>
      <c r="EIA8" s="90"/>
      <c r="EIB8" s="90"/>
      <c r="EIC8" s="90"/>
      <c r="EID8" s="90"/>
      <c r="EIE8" s="90"/>
      <c r="EIF8" s="90"/>
      <c r="EIG8" s="90"/>
      <c r="EIH8" s="90"/>
      <c r="EII8" s="90"/>
      <c r="EIJ8" s="90"/>
      <c r="EIK8" s="90"/>
      <c r="EIL8" s="90"/>
      <c r="EIM8" s="91"/>
      <c r="EIN8" s="90"/>
      <c r="EIO8" s="90"/>
      <c r="EIP8" s="90"/>
      <c r="EIQ8" s="90"/>
      <c r="EIR8" s="90"/>
      <c r="EIS8" s="90"/>
      <c r="EIT8" s="90"/>
      <c r="EIU8" s="90"/>
      <c r="EIV8" s="90"/>
      <c r="EIW8" s="90"/>
      <c r="EIX8" s="90"/>
      <c r="EIY8" s="90"/>
      <c r="EIZ8" s="90"/>
      <c r="EJA8" s="90"/>
      <c r="EJB8" s="90"/>
      <c r="EJC8" s="90"/>
      <c r="EJD8" s="90"/>
      <c r="EJE8" s="90"/>
      <c r="EJF8" s="90"/>
      <c r="EJG8" s="90"/>
      <c r="EJH8" s="90"/>
      <c r="EJI8" s="90"/>
      <c r="EJJ8" s="90"/>
      <c r="EJK8" s="90"/>
      <c r="EJL8" s="90"/>
      <c r="EJM8" s="90"/>
      <c r="EJN8" s="90"/>
      <c r="EJO8" s="90"/>
      <c r="EJP8" s="90"/>
      <c r="EJQ8" s="90"/>
      <c r="EJR8" s="90"/>
      <c r="EJS8" s="90"/>
      <c r="EJT8" s="90"/>
      <c r="EJU8" s="90"/>
      <c r="EJV8" s="90"/>
      <c r="EJW8" s="90"/>
      <c r="EJX8" s="90"/>
      <c r="EJY8" s="90"/>
      <c r="EJZ8" s="90"/>
      <c r="EKA8" s="90"/>
      <c r="EKB8" s="90"/>
      <c r="EKC8" s="90"/>
      <c r="EKD8" s="90"/>
      <c r="EKE8" s="91"/>
      <c r="EKF8" s="91"/>
      <c r="EKG8" s="91"/>
      <c r="EKH8" s="91"/>
      <c r="EKI8" s="91"/>
      <c r="EKJ8" s="91"/>
      <c r="EKK8" s="90"/>
      <c r="EKL8" s="90"/>
      <c r="EKM8" s="90"/>
      <c r="EKN8" s="90"/>
      <c r="EKO8" s="90"/>
      <c r="EKP8" s="90"/>
      <c r="EKQ8" s="90"/>
      <c r="EKR8" s="90"/>
      <c r="EKS8" s="90"/>
      <c r="EKT8" s="90"/>
      <c r="EKU8" s="90"/>
      <c r="EKV8" s="90"/>
      <c r="EKW8" s="90"/>
      <c r="EKX8" s="90"/>
      <c r="EKY8" s="91"/>
      <c r="EKZ8" s="90"/>
      <c r="ELA8" s="90"/>
      <c r="ELB8" s="90"/>
      <c r="ELC8" s="90"/>
      <c r="ELD8" s="90"/>
      <c r="ELE8" s="90"/>
      <c r="ELF8" s="90"/>
      <c r="ELG8" s="90"/>
      <c r="ELH8" s="90"/>
      <c r="ELI8" s="90"/>
      <c r="ELJ8" s="90"/>
      <c r="ELK8" s="90"/>
      <c r="ELL8" s="90"/>
      <c r="ELM8" s="90"/>
      <c r="ELN8" s="90"/>
      <c r="ELO8" s="90"/>
      <c r="ELP8" s="90"/>
      <c r="ELQ8" s="90"/>
      <c r="ELR8" s="90"/>
      <c r="ELS8" s="90"/>
      <c r="ELT8" s="90"/>
      <c r="ELU8" s="90"/>
      <c r="ELV8" s="90"/>
      <c r="ELW8" s="90"/>
      <c r="ELX8" s="90"/>
      <c r="ELY8" s="90"/>
      <c r="ELZ8" s="90"/>
      <c r="EMA8" s="90"/>
      <c r="EMB8" s="90"/>
      <c r="EMC8" s="90"/>
      <c r="EMD8" s="90"/>
      <c r="EME8" s="90"/>
      <c r="EMF8" s="90"/>
      <c r="EMG8" s="90"/>
      <c r="EMH8" s="90"/>
      <c r="EMI8" s="90"/>
      <c r="EMJ8" s="90"/>
      <c r="EMK8" s="90"/>
      <c r="EML8" s="90"/>
      <c r="EMM8" s="90"/>
      <c r="EMN8" s="90"/>
      <c r="EMO8" s="90"/>
      <c r="EMP8" s="90"/>
      <c r="EMQ8" s="91"/>
      <c r="EMR8" s="91"/>
      <c r="EMS8" s="91"/>
      <c r="EMT8" s="91"/>
      <c r="EMU8" s="91"/>
      <c r="EMV8" s="91"/>
      <c r="EMW8" s="90"/>
      <c r="EMX8" s="90"/>
      <c r="EMY8" s="90"/>
      <c r="EMZ8" s="90"/>
      <c r="ENA8" s="90"/>
      <c r="ENB8" s="90"/>
      <c r="ENC8" s="90"/>
      <c r="END8" s="90"/>
      <c r="ENE8" s="90"/>
      <c r="ENF8" s="90"/>
      <c r="ENG8" s="90"/>
      <c r="ENH8" s="90"/>
      <c r="ENI8" s="90"/>
      <c r="ENJ8" s="90"/>
      <c r="ENK8" s="91"/>
      <c r="ENL8" s="90"/>
      <c r="ENM8" s="90"/>
      <c r="ENN8" s="90"/>
      <c r="ENO8" s="90"/>
      <c r="ENP8" s="90"/>
      <c r="ENQ8" s="90"/>
      <c r="ENR8" s="90"/>
      <c r="ENS8" s="90"/>
      <c r="ENT8" s="90"/>
      <c r="ENU8" s="90"/>
      <c r="ENV8" s="90"/>
      <c r="ENW8" s="90"/>
      <c r="ENX8" s="90"/>
      <c r="ENY8" s="90"/>
      <c r="ENZ8" s="90"/>
      <c r="EOA8" s="90"/>
      <c r="EOB8" s="90"/>
      <c r="EOC8" s="90"/>
      <c r="EOD8" s="90"/>
      <c r="EOE8" s="90"/>
      <c r="EOF8" s="90"/>
      <c r="EOG8" s="90"/>
      <c r="EOH8" s="90"/>
      <c r="EOI8" s="90"/>
      <c r="EOJ8" s="90"/>
      <c r="EOK8" s="90"/>
      <c r="EOL8" s="90"/>
      <c r="EOM8" s="90"/>
      <c r="EON8" s="90"/>
      <c r="EOO8" s="90"/>
      <c r="EOP8" s="90"/>
      <c r="EOQ8" s="90"/>
      <c r="EOR8" s="90"/>
      <c r="EOS8" s="90"/>
      <c r="EOT8" s="90"/>
      <c r="EOU8" s="90"/>
      <c r="EOV8" s="90"/>
      <c r="EOW8" s="90"/>
      <c r="EOX8" s="90"/>
      <c r="EOY8" s="90"/>
      <c r="EOZ8" s="90"/>
      <c r="EPA8" s="90"/>
      <c r="EPB8" s="90"/>
      <c r="EPC8" s="91"/>
      <c r="EPD8" s="91"/>
      <c r="EPE8" s="91"/>
      <c r="EPF8" s="91"/>
      <c r="EPG8" s="91"/>
      <c r="EPH8" s="91"/>
      <c r="EPI8" s="90"/>
      <c r="EPJ8" s="90"/>
      <c r="EPK8" s="90"/>
      <c r="EPL8" s="90"/>
      <c r="EPM8" s="90"/>
      <c r="EPN8" s="90"/>
      <c r="EPO8" s="90"/>
      <c r="EPP8" s="90"/>
      <c r="EPQ8" s="90"/>
      <c r="EPR8" s="90"/>
      <c r="EPS8" s="90"/>
      <c r="EPT8" s="90"/>
      <c r="EPU8" s="90"/>
      <c r="EPV8" s="90"/>
      <c r="EPW8" s="91"/>
      <c r="EPX8" s="90"/>
      <c r="EPY8" s="90"/>
      <c r="EPZ8" s="90"/>
      <c r="EQA8" s="90"/>
      <c r="EQB8" s="90"/>
      <c r="EQC8" s="90"/>
      <c r="EQD8" s="90"/>
      <c r="EQE8" s="90"/>
      <c r="EQF8" s="90"/>
      <c r="EQG8" s="90"/>
      <c r="EQH8" s="90"/>
      <c r="EQI8" s="90"/>
      <c r="EQJ8" s="90"/>
      <c r="EQK8" s="90"/>
      <c r="EQL8" s="90"/>
      <c r="EQM8" s="90"/>
      <c r="EQN8" s="90"/>
      <c r="EQO8" s="90"/>
      <c r="EQP8" s="90"/>
      <c r="EQQ8" s="90"/>
      <c r="EQR8" s="90"/>
      <c r="EQS8" s="90"/>
      <c r="EQT8" s="90"/>
      <c r="EQU8" s="90"/>
      <c r="EQV8" s="90"/>
      <c r="EQW8" s="90"/>
      <c r="EQX8" s="90"/>
      <c r="EQY8" s="90"/>
      <c r="EQZ8" s="90"/>
      <c r="ERA8" s="90"/>
      <c r="ERB8" s="90"/>
      <c r="ERC8" s="90"/>
      <c r="ERD8" s="90"/>
      <c r="ERE8" s="90"/>
      <c r="ERF8" s="90"/>
      <c r="ERG8" s="90"/>
      <c r="ERH8" s="90"/>
      <c r="ERI8" s="90"/>
      <c r="ERJ8" s="90"/>
      <c r="ERK8" s="90"/>
      <c r="ERL8" s="90"/>
      <c r="ERM8" s="90"/>
      <c r="ERN8" s="90"/>
      <c r="ERO8" s="91"/>
      <c r="ERP8" s="91"/>
      <c r="ERQ8" s="91"/>
      <c r="ERR8" s="91"/>
      <c r="ERS8" s="91"/>
      <c r="ERT8" s="91"/>
      <c r="ERU8" s="90"/>
      <c r="ERV8" s="90"/>
      <c r="ERW8" s="90"/>
      <c r="ERX8" s="90"/>
      <c r="ERY8" s="90"/>
      <c r="ERZ8" s="90"/>
      <c r="ESA8" s="90"/>
      <c r="ESB8" s="90"/>
      <c r="ESC8" s="90"/>
      <c r="ESD8" s="90"/>
      <c r="ESE8" s="90"/>
      <c r="ESF8" s="90"/>
      <c r="ESG8" s="90"/>
      <c r="ESH8" s="90"/>
      <c r="ESI8" s="91"/>
      <c r="ESJ8" s="90"/>
      <c r="ESK8" s="90"/>
      <c r="ESL8" s="90"/>
      <c r="ESM8" s="90"/>
      <c r="ESN8" s="90"/>
      <c r="ESO8" s="90"/>
      <c r="ESP8" s="90"/>
      <c r="ESQ8" s="90"/>
      <c r="ESR8" s="90"/>
      <c r="ESS8" s="90"/>
      <c r="EST8" s="90"/>
      <c r="ESU8" s="90"/>
      <c r="ESV8" s="90"/>
      <c r="ESW8" s="90"/>
      <c r="ESX8" s="90"/>
      <c r="ESY8" s="90"/>
      <c r="ESZ8" s="90"/>
      <c r="ETA8" s="90"/>
      <c r="ETB8" s="90"/>
      <c r="ETC8" s="90"/>
      <c r="ETD8" s="90"/>
      <c r="ETE8" s="90"/>
      <c r="ETF8" s="90"/>
      <c r="ETG8" s="90"/>
      <c r="ETH8" s="90"/>
      <c r="ETI8" s="90"/>
      <c r="ETJ8" s="90"/>
      <c r="ETK8" s="90"/>
      <c r="ETL8" s="90"/>
      <c r="ETM8" s="90"/>
      <c r="ETN8" s="90"/>
      <c r="ETO8" s="90"/>
      <c r="ETP8" s="90"/>
      <c r="ETQ8" s="90"/>
      <c r="ETR8" s="90"/>
      <c r="ETS8" s="90"/>
      <c r="ETT8" s="90"/>
      <c r="ETU8" s="90"/>
      <c r="ETV8" s="90"/>
      <c r="ETW8" s="90"/>
      <c r="ETX8" s="90"/>
      <c r="ETY8" s="90"/>
      <c r="ETZ8" s="90"/>
      <c r="EUA8" s="91"/>
      <c r="EUB8" s="91"/>
      <c r="EUC8" s="91"/>
      <c r="EUD8" s="91"/>
      <c r="EUE8" s="91"/>
      <c r="EUF8" s="91"/>
      <c r="EUG8" s="90"/>
      <c r="EUH8" s="90"/>
      <c r="EUI8" s="90"/>
      <c r="EUJ8" s="90"/>
      <c r="EUK8" s="90"/>
      <c r="EUL8" s="90"/>
      <c r="EUM8" s="90"/>
      <c r="EUN8" s="90"/>
      <c r="EUO8" s="90"/>
      <c r="EUP8" s="90"/>
      <c r="EUQ8" s="90"/>
      <c r="EUR8" s="90"/>
      <c r="EUS8" s="90"/>
      <c r="EUT8" s="90"/>
      <c r="EUU8" s="91"/>
      <c r="EUV8" s="90"/>
      <c r="EUW8" s="90"/>
      <c r="EUX8" s="90"/>
      <c r="EUY8" s="90"/>
      <c r="EUZ8" s="90"/>
      <c r="EVA8" s="90"/>
      <c r="EVB8" s="90"/>
      <c r="EVC8" s="90"/>
      <c r="EVD8" s="90"/>
      <c r="EVE8" s="90"/>
      <c r="EVF8" s="90"/>
      <c r="EVG8" s="90"/>
      <c r="EVH8" s="90"/>
      <c r="EVI8" s="90"/>
      <c r="EVJ8" s="90"/>
      <c r="EVK8" s="90"/>
      <c r="EVL8" s="90"/>
      <c r="EVM8" s="90"/>
      <c r="EVN8" s="90"/>
      <c r="EVO8" s="90"/>
      <c r="EVP8" s="90"/>
      <c r="EVQ8" s="90"/>
      <c r="EVR8" s="90"/>
      <c r="EVS8" s="90"/>
      <c r="EVT8" s="90"/>
      <c r="EVU8" s="90"/>
      <c r="EVV8" s="90"/>
      <c r="EVW8" s="90"/>
      <c r="EVX8" s="90"/>
      <c r="EVY8" s="90"/>
      <c r="EVZ8" s="90"/>
      <c r="EWA8" s="90"/>
      <c r="EWB8" s="90"/>
      <c r="EWC8" s="90"/>
      <c r="EWD8" s="90"/>
      <c r="EWE8" s="90"/>
      <c r="EWF8" s="90"/>
      <c r="EWG8" s="90"/>
      <c r="EWH8" s="90"/>
      <c r="EWI8" s="90"/>
      <c r="EWJ8" s="90"/>
      <c r="EWK8" s="90"/>
      <c r="EWL8" s="90"/>
      <c r="EWM8" s="91"/>
      <c r="EWN8" s="91"/>
      <c r="EWO8" s="91"/>
      <c r="EWP8" s="91"/>
      <c r="EWQ8" s="91"/>
      <c r="EWR8" s="91"/>
      <c r="EWS8" s="90"/>
      <c r="EWT8" s="90"/>
      <c r="EWU8" s="90"/>
      <c r="EWV8" s="90"/>
      <c r="EWW8" s="90"/>
      <c r="EWX8" s="90"/>
      <c r="EWY8" s="90"/>
      <c r="EWZ8" s="90"/>
      <c r="EXA8" s="90"/>
      <c r="EXB8" s="90"/>
      <c r="EXC8" s="90"/>
      <c r="EXD8" s="90"/>
      <c r="EXE8" s="90"/>
      <c r="EXF8" s="90"/>
      <c r="EXG8" s="91"/>
      <c r="EXH8" s="90"/>
      <c r="EXI8" s="90"/>
      <c r="EXJ8" s="90"/>
      <c r="EXK8" s="90"/>
      <c r="EXL8" s="90"/>
      <c r="EXM8" s="90"/>
      <c r="EXN8" s="90"/>
      <c r="EXO8" s="90"/>
      <c r="EXP8" s="90"/>
      <c r="EXQ8" s="90"/>
      <c r="EXR8" s="90"/>
      <c r="EXS8" s="90"/>
      <c r="EXT8" s="90"/>
      <c r="EXU8" s="90"/>
      <c r="EXV8" s="90"/>
      <c r="EXW8" s="90"/>
      <c r="EXX8" s="90"/>
      <c r="EXY8" s="90"/>
      <c r="EXZ8" s="90"/>
      <c r="EYA8" s="90"/>
      <c r="EYB8" s="90"/>
      <c r="EYC8" s="90"/>
      <c r="EYD8" s="90"/>
      <c r="EYE8" s="90"/>
      <c r="EYF8" s="90"/>
      <c r="EYG8" s="90"/>
      <c r="EYH8" s="90"/>
      <c r="EYI8" s="90"/>
      <c r="EYJ8" s="90"/>
      <c r="EYK8" s="90"/>
      <c r="EYL8" s="90"/>
      <c r="EYM8" s="90"/>
      <c r="EYN8" s="90"/>
      <c r="EYO8" s="90"/>
      <c r="EYP8" s="90"/>
      <c r="EYQ8" s="90"/>
      <c r="EYR8" s="90"/>
      <c r="EYS8" s="90"/>
      <c r="EYT8" s="90"/>
      <c r="EYU8" s="90"/>
      <c r="EYV8" s="90"/>
      <c r="EYW8" s="90"/>
      <c r="EYX8" s="90"/>
      <c r="EYY8" s="91"/>
      <c r="EYZ8" s="91"/>
      <c r="EZA8" s="91"/>
      <c r="EZB8" s="91"/>
      <c r="EZC8" s="91"/>
      <c r="EZD8" s="91"/>
      <c r="EZE8" s="90"/>
      <c r="EZF8" s="90"/>
      <c r="EZG8" s="90"/>
      <c r="EZH8" s="90"/>
      <c r="EZI8" s="90"/>
      <c r="EZJ8" s="90"/>
      <c r="EZK8" s="90"/>
      <c r="EZL8" s="90"/>
      <c r="EZM8" s="90"/>
      <c r="EZN8" s="90"/>
      <c r="EZO8" s="90"/>
      <c r="EZP8" s="90"/>
      <c r="EZQ8" s="90"/>
      <c r="EZR8" s="90"/>
      <c r="EZS8" s="91"/>
      <c r="EZT8" s="90"/>
      <c r="EZU8" s="90"/>
      <c r="EZV8" s="90"/>
      <c r="EZW8" s="90"/>
      <c r="EZX8" s="90"/>
      <c r="EZY8" s="90"/>
      <c r="EZZ8" s="90"/>
      <c r="FAA8" s="90"/>
      <c r="FAB8" s="90"/>
      <c r="FAC8" s="90"/>
      <c r="FAD8" s="90"/>
      <c r="FAE8" s="90"/>
      <c r="FAF8" s="90"/>
      <c r="FAG8" s="90"/>
      <c r="FAH8" s="90"/>
      <c r="FAI8" s="90"/>
      <c r="FAJ8" s="90"/>
      <c r="FAK8" s="90"/>
      <c r="FAL8" s="90"/>
      <c r="FAM8" s="90"/>
      <c r="FAN8" s="90"/>
      <c r="FAO8" s="90"/>
      <c r="FAP8" s="90"/>
      <c r="FAQ8" s="90"/>
      <c r="FAR8" s="90"/>
      <c r="FAS8" s="90"/>
      <c r="FAT8" s="90"/>
      <c r="FAU8" s="90"/>
      <c r="FAV8" s="90"/>
      <c r="FAW8" s="90"/>
      <c r="FAX8" s="90"/>
      <c r="FAY8" s="90"/>
      <c r="FAZ8" s="90"/>
      <c r="FBA8" s="90"/>
      <c r="FBB8" s="90"/>
      <c r="FBC8" s="90"/>
      <c r="FBD8" s="90"/>
      <c r="FBE8" s="90"/>
      <c r="FBF8" s="90"/>
      <c r="FBG8" s="90"/>
      <c r="FBH8" s="90"/>
      <c r="FBI8" s="90"/>
      <c r="FBJ8" s="90"/>
      <c r="FBK8" s="91"/>
      <c r="FBL8" s="91"/>
      <c r="FBM8" s="91"/>
      <c r="FBN8" s="91"/>
      <c r="FBO8" s="91"/>
      <c r="FBP8" s="91"/>
      <c r="FBQ8" s="90"/>
      <c r="FBR8" s="90"/>
      <c r="FBS8" s="90"/>
      <c r="FBT8" s="90"/>
      <c r="FBU8" s="90"/>
      <c r="FBV8" s="90"/>
      <c r="FBW8" s="90"/>
      <c r="FBX8" s="90"/>
      <c r="FBY8" s="90"/>
      <c r="FBZ8" s="90"/>
      <c r="FCA8" s="90"/>
      <c r="FCB8" s="90"/>
      <c r="FCC8" s="90"/>
      <c r="FCD8" s="90"/>
      <c r="FCE8" s="91"/>
      <c r="FCF8" s="90"/>
      <c r="FCG8" s="90"/>
      <c r="FCH8" s="90"/>
      <c r="FCI8" s="90"/>
      <c r="FCJ8" s="90"/>
      <c r="FCK8" s="90"/>
      <c r="FCL8" s="90"/>
      <c r="FCM8" s="90"/>
      <c r="FCN8" s="90"/>
      <c r="FCO8" s="90"/>
      <c r="FCP8" s="90"/>
      <c r="FCQ8" s="90"/>
      <c r="FCR8" s="90"/>
      <c r="FCS8" s="90"/>
      <c r="FCT8" s="90"/>
      <c r="FCU8" s="90"/>
      <c r="FCV8" s="90"/>
      <c r="FCW8" s="90"/>
      <c r="FCX8" s="90"/>
      <c r="FCY8" s="90"/>
      <c r="FCZ8" s="90"/>
      <c r="FDA8" s="90"/>
      <c r="FDB8" s="90"/>
      <c r="FDC8" s="90"/>
      <c r="FDD8" s="90"/>
      <c r="FDE8" s="90"/>
      <c r="FDF8" s="90"/>
      <c r="FDG8" s="90"/>
      <c r="FDH8" s="90"/>
      <c r="FDI8" s="90"/>
      <c r="FDJ8" s="90"/>
      <c r="FDK8" s="90"/>
      <c r="FDL8" s="90"/>
      <c r="FDM8" s="90"/>
      <c r="FDN8" s="90"/>
      <c r="FDO8" s="90"/>
      <c r="FDP8" s="90"/>
      <c r="FDQ8" s="90"/>
      <c r="FDR8" s="90"/>
      <c r="FDS8" s="90"/>
      <c r="FDT8" s="90"/>
      <c r="FDU8" s="90"/>
      <c r="FDV8" s="90"/>
      <c r="FDW8" s="91"/>
      <c r="FDX8" s="91"/>
      <c r="FDY8" s="91"/>
      <c r="FDZ8" s="91"/>
      <c r="FEA8" s="91"/>
      <c r="FEB8" s="91"/>
      <c r="FEC8" s="90"/>
      <c r="FED8" s="90"/>
      <c r="FEE8" s="90"/>
      <c r="FEF8" s="90"/>
      <c r="FEG8" s="90"/>
      <c r="FEH8" s="90"/>
      <c r="FEI8" s="90"/>
      <c r="FEJ8" s="90"/>
      <c r="FEK8" s="90"/>
      <c r="FEL8" s="90"/>
      <c r="FEM8" s="90"/>
      <c r="FEN8" s="90"/>
      <c r="FEO8" s="90"/>
      <c r="FEP8" s="90"/>
      <c r="FEQ8" s="91"/>
      <c r="FER8" s="90"/>
      <c r="FES8" s="90"/>
      <c r="FET8" s="90"/>
      <c r="FEU8" s="90"/>
      <c r="FEV8" s="90"/>
      <c r="FEW8" s="90"/>
      <c r="FEX8" s="90"/>
      <c r="FEY8" s="90"/>
      <c r="FEZ8" s="90"/>
      <c r="FFA8" s="90"/>
      <c r="FFB8" s="90"/>
      <c r="FFC8" s="90"/>
      <c r="FFD8" s="90"/>
      <c r="FFE8" s="90"/>
      <c r="FFF8" s="90"/>
      <c r="FFG8" s="90"/>
      <c r="FFH8" s="90"/>
      <c r="FFI8" s="90"/>
      <c r="FFJ8" s="90"/>
      <c r="FFK8" s="90"/>
      <c r="FFL8" s="90"/>
      <c r="FFM8" s="90"/>
      <c r="FFN8" s="90"/>
      <c r="FFO8" s="90"/>
      <c r="FFP8" s="90"/>
      <c r="FFQ8" s="90"/>
      <c r="FFR8" s="90"/>
      <c r="FFS8" s="90"/>
      <c r="FFT8" s="90"/>
      <c r="FFU8" s="90"/>
      <c r="FFV8" s="90"/>
      <c r="FFW8" s="90"/>
      <c r="FFX8" s="90"/>
      <c r="FFY8" s="90"/>
      <c r="FFZ8" s="90"/>
      <c r="FGA8" s="90"/>
      <c r="FGB8" s="90"/>
      <c r="FGC8" s="90"/>
      <c r="FGD8" s="90"/>
      <c r="FGE8" s="90"/>
      <c r="FGF8" s="90"/>
      <c r="FGG8" s="90"/>
      <c r="FGH8" s="90"/>
      <c r="FGI8" s="91"/>
      <c r="FGJ8" s="91"/>
      <c r="FGK8" s="91"/>
      <c r="FGL8" s="91"/>
      <c r="FGM8" s="91"/>
      <c r="FGN8" s="91"/>
      <c r="FGO8" s="90"/>
      <c r="FGP8" s="90"/>
      <c r="FGQ8" s="90"/>
      <c r="FGR8" s="90"/>
      <c r="FGS8" s="90"/>
      <c r="FGT8" s="90"/>
      <c r="FGU8" s="90"/>
      <c r="FGV8" s="90"/>
      <c r="FGW8" s="90"/>
      <c r="FGX8" s="90"/>
      <c r="FGY8" s="90"/>
      <c r="FGZ8" s="90"/>
      <c r="FHA8" s="90"/>
      <c r="FHB8" s="90"/>
      <c r="FHC8" s="91"/>
      <c r="FHD8" s="90"/>
      <c r="FHE8" s="90"/>
      <c r="FHF8" s="90"/>
      <c r="FHG8" s="90"/>
      <c r="FHH8" s="90"/>
      <c r="FHI8" s="90"/>
      <c r="FHJ8" s="90"/>
      <c r="FHK8" s="90"/>
      <c r="FHL8" s="90"/>
      <c r="FHM8" s="90"/>
      <c r="FHN8" s="90"/>
      <c r="FHO8" s="90"/>
      <c r="FHP8" s="90"/>
      <c r="FHQ8" s="90"/>
      <c r="FHR8" s="90"/>
      <c r="FHS8" s="90"/>
      <c r="FHT8" s="90"/>
      <c r="FHU8" s="90"/>
      <c r="FHV8" s="90"/>
      <c r="FHW8" s="90"/>
      <c r="FHX8" s="90"/>
      <c r="FHY8" s="90"/>
      <c r="FHZ8" s="90"/>
      <c r="FIA8" s="90"/>
      <c r="FIB8" s="90"/>
      <c r="FIC8" s="90"/>
      <c r="FID8" s="90"/>
      <c r="FIE8" s="90"/>
      <c r="FIF8" s="90"/>
      <c r="FIG8" s="90"/>
      <c r="FIH8" s="90"/>
      <c r="FII8" s="90"/>
      <c r="FIJ8" s="90"/>
      <c r="FIK8" s="90"/>
      <c r="FIL8" s="90"/>
      <c r="FIM8" s="90"/>
      <c r="FIN8" s="90"/>
      <c r="FIO8" s="90"/>
      <c r="FIP8" s="90"/>
      <c r="FIQ8" s="90"/>
      <c r="FIR8" s="90"/>
      <c r="FIS8" s="90"/>
      <c r="FIT8" s="90"/>
      <c r="FIU8" s="91"/>
      <c r="FIV8" s="91"/>
      <c r="FIW8" s="91"/>
      <c r="FIX8" s="91"/>
      <c r="FIY8" s="91"/>
      <c r="FIZ8" s="91"/>
      <c r="FJA8" s="90"/>
      <c r="FJB8" s="90"/>
      <c r="FJC8" s="90"/>
      <c r="FJD8" s="90"/>
      <c r="FJE8" s="90"/>
      <c r="FJF8" s="90"/>
      <c r="FJG8" s="90"/>
      <c r="FJH8" s="90"/>
      <c r="FJI8" s="90"/>
      <c r="FJJ8" s="90"/>
      <c r="FJK8" s="90"/>
      <c r="FJL8" s="90"/>
      <c r="FJM8" s="90"/>
      <c r="FJN8" s="90"/>
      <c r="FJO8" s="91"/>
      <c r="FJP8" s="90"/>
      <c r="FJQ8" s="90"/>
      <c r="FJR8" s="90"/>
      <c r="FJS8" s="90"/>
      <c r="FJT8" s="90"/>
      <c r="FJU8" s="90"/>
      <c r="FJV8" s="90"/>
      <c r="FJW8" s="90"/>
      <c r="FJX8" s="90"/>
      <c r="FJY8" s="90"/>
      <c r="FJZ8" s="90"/>
      <c r="FKA8" s="90"/>
      <c r="FKB8" s="90"/>
      <c r="FKC8" s="90"/>
      <c r="FKD8" s="90"/>
      <c r="FKE8" s="90"/>
      <c r="FKF8" s="90"/>
      <c r="FKG8" s="90"/>
      <c r="FKH8" s="90"/>
      <c r="FKI8" s="90"/>
      <c r="FKJ8" s="90"/>
      <c r="FKK8" s="90"/>
      <c r="FKL8" s="90"/>
      <c r="FKM8" s="90"/>
      <c r="FKN8" s="90"/>
      <c r="FKO8" s="90"/>
      <c r="FKP8" s="90"/>
      <c r="FKQ8" s="90"/>
      <c r="FKR8" s="90"/>
      <c r="FKS8" s="90"/>
      <c r="FKT8" s="90"/>
      <c r="FKU8" s="90"/>
      <c r="FKV8" s="90"/>
      <c r="FKW8" s="90"/>
      <c r="FKX8" s="90"/>
      <c r="FKY8" s="90"/>
      <c r="FKZ8" s="90"/>
      <c r="FLA8" s="90"/>
      <c r="FLB8" s="90"/>
      <c r="FLC8" s="90"/>
      <c r="FLD8" s="90"/>
      <c r="FLE8" s="90"/>
      <c r="FLF8" s="90"/>
      <c r="FLG8" s="91"/>
      <c r="FLH8" s="91"/>
      <c r="FLI8" s="91"/>
      <c r="FLJ8" s="91"/>
      <c r="FLK8" s="91"/>
      <c r="FLL8" s="91"/>
      <c r="FLM8" s="90"/>
      <c r="FLN8" s="90"/>
      <c r="FLO8" s="90"/>
      <c r="FLP8" s="90"/>
      <c r="FLQ8" s="90"/>
      <c r="FLR8" s="90"/>
      <c r="FLS8" s="90"/>
      <c r="FLT8" s="90"/>
      <c r="FLU8" s="90"/>
      <c r="FLV8" s="90"/>
      <c r="FLW8" s="90"/>
      <c r="FLX8" s="90"/>
      <c r="FLY8" s="90"/>
      <c r="FLZ8" s="90"/>
      <c r="FMA8" s="91"/>
      <c r="FMB8" s="90"/>
      <c r="FMC8" s="90"/>
      <c r="FMD8" s="90"/>
      <c r="FME8" s="90"/>
      <c r="FMF8" s="90"/>
      <c r="FMG8" s="90"/>
      <c r="FMH8" s="90"/>
      <c r="FMI8" s="90"/>
      <c r="FMJ8" s="90"/>
      <c r="FMK8" s="90"/>
      <c r="FML8" s="90"/>
      <c r="FMM8" s="90"/>
      <c r="FMN8" s="90"/>
      <c r="FMO8" s="90"/>
      <c r="FMP8" s="90"/>
      <c r="FMQ8" s="90"/>
      <c r="FMR8" s="90"/>
      <c r="FMS8" s="90"/>
      <c r="FMT8" s="90"/>
      <c r="FMU8" s="90"/>
      <c r="FMV8" s="90"/>
      <c r="FMW8" s="90"/>
      <c r="FMX8" s="90"/>
      <c r="FMY8" s="90"/>
      <c r="FMZ8" s="90"/>
      <c r="FNA8" s="90"/>
      <c r="FNB8" s="90"/>
      <c r="FNC8" s="90"/>
      <c r="FND8" s="90"/>
      <c r="FNE8" s="90"/>
      <c r="FNF8" s="90"/>
      <c r="FNG8" s="90"/>
      <c r="FNH8" s="90"/>
      <c r="FNI8" s="90"/>
      <c r="FNJ8" s="90"/>
      <c r="FNK8" s="90"/>
      <c r="FNL8" s="90"/>
      <c r="FNM8" s="90"/>
      <c r="FNN8" s="90"/>
      <c r="FNO8" s="90"/>
      <c r="FNP8" s="90"/>
      <c r="FNQ8" s="90"/>
      <c r="FNR8" s="90"/>
      <c r="FNS8" s="91"/>
      <c r="FNT8" s="91"/>
      <c r="FNU8" s="91"/>
      <c r="FNV8" s="91"/>
      <c r="FNW8" s="91"/>
      <c r="FNX8" s="91"/>
      <c r="FNY8" s="90"/>
      <c r="FNZ8" s="90"/>
      <c r="FOA8" s="90"/>
      <c r="FOB8" s="90"/>
      <c r="FOC8" s="90"/>
      <c r="FOD8" s="90"/>
      <c r="FOE8" s="90"/>
      <c r="FOF8" s="90"/>
      <c r="FOG8" s="90"/>
      <c r="FOH8" s="90"/>
      <c r="FOI8" s="90"/>
      <c r="FOJ8" s="90"/>
      <c r="FOK8" s="90"/>
      <c r="FOL8" s="90"/>
      <c r="FOM8" s="91"/>
      <c r="FON8" s="90"/>
      <c r="FOO8" s="90"/>
      <c r="FOP8" s="90"/>
      <c r="FOQ8" s="90"/>
      <c r="FOR8" s="90"/>
      <c r="FOS8" s="90"/>
      <c r="FOT8" s="90"/>
      <c r="FOU8" s="90"/>
      <c r="FOV8" s="90"/>
      <c r="FOW8" s="90"/>
      <c r="FOX8" s="90"/>
      <c r="FOY8" s="90"/>
      <c r="FOZ8" s="90"/>
      <c r="FPA8" s="90"/>
      <c r="FPB8" s="90"/>
      <c r="FPC8" s="90"/>
      <c r="FPD8" s="90"/>
      <c r="FPE8" s="90"/>
      <c r="FPF8" s="90"/>
      <c r="FPG8" s="90"/>
      <c r="FPH8" s="90"/>
      <c r="FPI8" s="90"/>
      <c r="FPJ8" s="90"/>
      <c r="FPK8" s="90"/>
      <c r="FPL8" s="90"/>
      <c r="FPM8" s="90"/>
      <c r="FPN8" s="90"/>
      <c r="FPO8" s="90"/>
      <c r="FPP8" s="90"/>
      <c r="FPQ8" s="90"/>
      <c r="FPR8" s="90"/>
      <c r="FPS8" s="90"/>
      <c r="FPT8" s="90"/>
      <c r="FPU8" s="90"/>
      <c r="FPV8" s="90"/>
      <c r="FPW8" s="90"/>
      <c r="FPX8" s="90"/>
      <c r="FPY8" s="90"/>
      <c r="FPZ8" s="90"/>
      <c r="FQA8" s="90"/>
      <c r="FQB8" s="90"/>
      <c r="FQC8" s="90"/>
      <c r="FQD8" s="90"/>
      <c r="FQE8" s="91"/>
      <c r="FQF8" s="91"/>
      <c r="FQG8" s="91"/>
      <c r="FQH8" s="91"/>
      <c r="FQI8" s="91"/>
      <c r="FQJ8" s="91"/>
      <c r="FQK8" s="90"/>
      <c r="FQL8" s="90"/>
      <c r="FQM8" s="90"/>
      <c r="FQN8" s="90"/>
      <c r="FQO8" s="90"/>
      <c r="FQP8" s="90"/>
      <c r="FQQ8" s="90"/>
      <c r="FQR8" s="90"/>
      <c r="FQS8" s="90"/>
      <c r="FQT8" s="90"/>
      <c r="FQU8" s="90"/>
      <c r="FQV8" s="90"/>
      <c r="FQW8" s="90"/>
      <c r="FQX8" s="90"/>
      <c r="FQY8" s="91"/>
      <c r="FQZ8" s="90"/>
      <c r="FRA8" s="90"/>
      <c r="FRB8" s="90"/>
      <c r="FRC8" s="90"/>
      <c r="FRD8" s="90"/>
      <c r="FRE8" s="90"/>
      <c r="FRF8" s="90"/>
      <c r="FRG8" s="90"/>
      <c r="FRH8" s="90"/>
      <c r="FRI8" s="90"/>
      <c r="FRJ8" s="90"/>
      <c r="FRK8" s="90"/>
      <c r="FRL8" s="90"/>
      <c r="FRM8" s="90"/>
      <c r="FRN8" s="90"/>
      <c r="FRO8" s="90"/>
      <c r="FRP8" s="90"/>
      <c r="FRQ8" s="90"/>
      <c r="FRR8" s="90"/>
      <c r="FRS8" s="90"/>
      <c r="FRT8" s="90"/>
      <c r="FRU8" s="90"/>
      <c r="FRV8" s="90"/>
      <c r="FRW8" s="90"/>
      <c r="FRX8" s="90"/>
      <c r="FRY8" s="90"/>
      <c r="FRZ8" s="90"/>
      <c r="FSA8" s="90"/>
      <c r="FSB8" s="90"/>
      <c r="FSC8" s="90"/>
      <c r="FSD8" s="90"/>
      <c r="FSE8" s="90"/>
      <c r="FSF8" s="90"/>
      <c r="FSG8" s="90"/>
      <c r="FSH8" s="90"/>
      <c r="FSI8" s="90"/>
      <c r="FSJ8" s="90"/>
      <c r="FSK8" s="90"/>
      <c r="FSL8" s="90"/>
      <c r="FSM8" s="90"/>
      <c r="FSN8" s="90"/>
      <c r="FSO8" s="90"/>
      <c r="FSP8" s="90"/>
      <c r="FSQ8" s="91"/>
      <c r="FSR8" s="91"/>
      <c r="FSS8" s="91"/>
      <c r="FST8" s="91"/>
      <c r="FSU8" s="91"/>
      <c r="FSV8" s="91"/>
      <c r="FSW8" s="90"/>
      <c r="FSX8" s="90"/>
      <c r="FSY8" s="90"/>
      <c r="FSZ8" s="90"/>
      <c r="FTA8" s="90"/>
      <c r="FTB8" s="90"/>
      <c r="FTC8" s="90"/>
      <c r="FTD8" s="90"/>
      <c r="FTE8" s="90"/>
      <c r="FTF8" s="90"/>
      <c r="FTG8" s="90"/>
      <c r="FTH8" s="90"/>
      <c r="FTI8" s="90"/>
      <c r="FTJ8" s="90"/>
      <c r="FTK8" s="91"/>
      <c r="FTL8" s="90"/>
      <c r="FTM8" s="90"/>
      <c r="FTN8" s="90"/>
      <c r="FTO8" s="90"/>
      <c r="FTP8" s="90"/>
      <c r="FTQ8" s="90"/>
      <c r="FTR8" s="90"/>
      <c r="FTS8" s="90"/>
      <c r="FTT8" s="90"/>
      <c r="FTU8" s="90"/>
      <c r="FTV8" s="90"/>
      <c r="FTW8" s="90"/>
      <c r="FTX8" s="90"/>
      <c r="FTY8" s="90"/>
      <c r="FTZ8" s="90"/>
      <c r="FUA8" s="90"/>
      <c r="FUB8" s="90"/>
      <c r="FUC8" s="90"/>
      <c r="FUD8" s="90"/>
      <c r="FUE8" s="90"/>
      <c r="FUF8" s="90"/>
      <c r="FUG8" s="90"/>
      <c r="FUH8" s="90"/>
      <c r="FUI8" s="90"/>
      <c r="FUJ8" s="90"/>
      <c r="FUK8" s="90"/>
      <c r="FUL8" s="90"/>
      <c r="FUM8" s="90"/>
      <c r="FUN8" s="90"/>
      <c r="FUO8" s="90"/>
      <c r="FUP8" s="90"/>
      <c r="FUQ8" s="90"/>
      <c r="FUR8" s="90"/>
      <c r="FUS8" s="90"/>
      <c r="FUT8" s="90"/>
      <c r="FUU8" s="90"/>
      <c r="FUV8" s="90"/>
      <c r="FUW8" s="90"/>
      <c r="FUX8" s="90"/>
      <c r="FUY8" s="90"/>
      <c r="FUZ8" s="90"/>
      <c r="FVA8" s="90"/>
      <c r="FVB8" s="90"/>
      <c r="FVC8" s="91"/>
      <c r="FVD8" s="91"/>
      <c r="FVE8" s="91"/>
      <c r="FVF8" s="91"/>
      <c r="FVG8" s="91"/>
      <c r="FVH8" s="91"/>
      <c r="FVI8" s="90"/>
      <c r="FVJ8" s="90"/>
      <c r="FVK8" s="90"/>
      <c r="FVL8" s="90"/>
      <c r="FVM8" s="90"/>
      <c r="FVN8" s="90"/>
      <c r="FVO8" s="90"/>
      <c r="FVP8" s="90"/>
      <c r="FVQ8" s="90"/>
      <c r="FVR8" s="90"/>
      <c r="FVS8" s="90"/>
      <c r="FVT8" s="90"/>
      <c r="FVU8" s="90"/>
      <c r="FVV8" s="90"/>
      <c r="FVW8" s="91"/>
      <c r="FVX8" s="90"/>
      <c r="FVY8" s="90"/>
      <c r="FVZ8" s="90"/>
      <c r="FWA8" s="90"/>
      <c r="FWB8" s="90"/>
      <c r="FWC8" s="90"/>
      <c r="FWD8" s="90"/>
      <c r="FWE8" s="90"/>
      <c r="FWF8" s="90"/>
      <c r="FWG8" s="90"/>
      <c r="FWH8" s="90"/>
      <c r="FWI8" s="90"/>
      <c r="FWJ8" s="90"/>
      <c r="FWK8" s="90"/>
      <c r="FWL8" s="90"/>
      <c r="FWM8" s="90"/>
      <c r="FWN8" s="90"/>
      <c r="FWO8" s="90"/>
      <c r="FWP8" s="90"/>
      <c r="FWQ8" s="90"/>
      <c r="FWR8" s="90"/>
      <c r="FWS8" s="90"/>
      <c r="FWT8" s="90"/>
      <c r="FWU8" s="90"/>
      <c r="FWV8" s="90"/>
      <c r="FWW8" s="90"/>
      <c r="FWX8" s="90"/>
      <c r="FWY8" s="90"/>
      <c r="FWZ8" s="90"/>
      <c r="FXA8" s="90"/>
      <c r="FXB8" s="90"/>
      <c r="FXC8" s="90"/>
      <c r="FXD8" s="90"/>
      <c r="FXE8" s="90"/>
      <c r="FXF8" s="90"/>
      <c r="FXG8" s="90"/>
      <c r="FXH8" s="90"/>
      <c r="FXI8" s="90"/>
      <c r="FXJ8" s="90"/>
      <c r="FXK8" s="90"/>
      <c r="FXL8" s="90"/>
      <c r="FXM8" s="90"/>
      <c r="FXN8" s="90"/>
      <c r="FXO8" s="91"/>
      <c r="FXP8" s="91"/>
      <c r="FXQ8" s="91"/>
      <c r="FXR8" s="91"/>
      <c r="FXS8" s="91"/>
      <c r="FXT8" s="91"/>
      <c r="FXU8" s="90"/>
      <c r="FXV8" s="90"/>
      <c r="FXW8" s="90"/>
      <c r="FXX8" s="90"/>
      <c r="FXY8" s="90"/>
      <c r="FXZ8" s="90"/>
      <c r="FYA8" s="90"/>
      <c r="FYB8" s="90"/>
      <c r="FYC8" s="90"/>
      <c r="FYD8" s="90"/>
      <c r="FYE8" s="90"/>
      <c r="FYF8" s="90"/>
      <c r="FYG8" s="90"/>
      <c r="FYH8" s="90"/>
      <c r="FYI8" s="91"/>
      <c r="FYJ8" s="90"/>
      <c r="FYK8" s="90"/>
      <c r="FYL8" s="90"/>
      <c r="FYM8" s="90"/>
      <c r="FYN8" s="90"/>
      <c r="FYO8" s="90"/>
      <c r="FYP8" s="90"/>
      <c r="FYQ8" s="90"/>
      <c r="FYR8" s="90"/>
      <c r="FYS8" s="90"/>
      <c r="FYT8" s="90"/>
      <c r="FYU8" s="90"/>
      <c r="FYV8" s="90"/>
      <c r="FYW8" s="90"/>
      <c r="FYX8" s="90"/>
      <c r="FYY8" s="90"/>
      <c r="FYZ8" s="90"/>
      <c r="FZA8" s="90"/>
      <c r="FZB8" s="90"/>
      <c r="FZC8" s="90"/>
      <c r="FZD8" s="90"/>
      <c r="FZE8" s="90"/>
      <c r="FZF8" s="90"/>
      <c r="FZG8" s="90"/>
      <c r="FZH8" s="90"/>
      <c r="FZI8" s="90"/>
      <c r="FZJ8" s="90"/>
      <c r="FZK8" s="90"/>
      <c r="FZL8" s="90"/>
      <c r="FZM8" s="90"/>
      <c r="FZN8" s="90"/>
      <c r="FZO8" s="90"/>
      <c r="FZP8" s="90"/>
      <c r="FZQ8" s="90"/>
      <c r="FZR8" s="90"/>
      <c r="FZS8" s="90"/>
      <c r="FZT8" s="90"/>
      <c r="FZU8" s="90"/>
      <c r="FZV8" s="90"/>
      <c r="FZW8" s="90"/>
      <c r="FZX8" s="90"/>
      <c r="FZY8" s="90"/>
      <c r="FZZ8" s="90"/>
      <c r="GAA8" s="91"/>
      <c r="GAB8" s="91"/>
      <c r="GAC8" s="91"/>
      <c r="GAD8" s="91"/>
      <c r="GAE8" s="91"/>
      <c r="GAF8" s="91"/>
      <c r="GAG8" s="90"/>
      <c r="GAH8" s="90"/>
      <c r="GAI8" s="90"/>
      <c r="GAJ8" s="90"/>
      <c r="GAK8" s="90"/>
      <c r="GAL8" s="90"/>
      <c r="GAM8" s="90"/>
      <c r="GAN8" s="90"/>
      <c r="GAO8" s="90"/>
      <c r="GAP8" s="90"/>
      <c r="GAQ8" s="90"/>
      <c r="GAR8" s="90"/>
      <c r="GAS8" s="90"/>
      <c r="GAT8" s="90"/>
      <c r="GAU8" s="91"/>
      <c r="GAV8" s="90"/>
      <c r="GAW8" s="90"/>
      <c r="GAX8" s="90"/>
      <c r="GAY8" s="90"/>
      <c r="GAZ8" s="90"/>
      <c r="GBA8" s="90"/>
      <c r="GBB8" s="90"/>
      <c r="GBC8" s="90"/>
      <c r="GBD8" s="90"/>
      <c r="GBE8" s="90"/>
      <c r="GBF8" s="90"/>
      <c r="GBG8" s="90"/>
      <c r="GBH8" s="90"/>
      <c r="GBI8" s="90"/>
      <c r="GBJ8" s="90"/>
      <c r="GBK8" s="90"/>
      <c r="GBL8" s="90"/>
      <c r="GBM8" s="90"/>
      <c r="GBN8" s="90"/>
      <c r="GBO8" s="90"/>
      <c r="GBP8" s="90"/>
      <c r="GBQ8" s="90"/>
      <c r="GBR8" s="90"/>
      <c r="GBS8" s="90"/>
      <c r="GBT8" s="90"/>
      <c r="GBU8" s="90"/>
      <c r="GBV8" s="90"/>
      <c r="GBW8" s="90"/>
      <c r="GBX8" s="90"/>
      <c r="GBY8" s="90"/>
      <c r="GBZ8" s="90"/>
      <c r="GCA8" s="90"/>
      <c r="GCB8" s="90"/>
      <c r="GCC8" s="90"/>
      <c r="GCD8" s="90"/>
      <c r="GCE8" s="90"/>
      <c r="GCF8" s="90"/>
      <c r="GCG8" s="90"/>
      <c r="GCH8" s="90"/>
      <c r="GCI8" s="90"/>
      <c r="GCJ8" s="90"/>
      <c r="GCK8" s="90"/>
      <c r="GCL8" s="90"/>
      <c r="GCM8" s="91"/>
      <c r="GCN8" s="91"/>
      <c r="GCO8" s="91"/>
      <c r="GCP8" s="91"/>
      <c r="GCQ8" s="91"/>
      <c r="GCR8" s="91"/>
      <c r="GCS8" s="90"/>
      <c r="GCT8" s="90"/>
      <c r="GCU8" s="90"/>
      <c r="GCV8" s="90"/>
      <c r="GCW8" s="90"/>
      <c r="GCX8" s="90"/>
      <c r="GCY8" s="90"/>
      <c r="GCZ8" s="90"/>
      <c r="GDA8" s="90"/>
      <c r="GDB8" s="90"/>
      <c r="GDC8" s="90"/>
      <c r="GDD8" s="90"/>
      <c r="GDE8" s="90"/>
      <c r="GDF8" s="90"/>
      <c r="GDG8" s="91"/>
      <c r="GDH8" s="90"/>
      <c r="GDI8" s="90"/>
      <c r="GDJ8" s="90"/>
      <c r="GDK8" s="90"/>
      <c r="GDL8" s="90"/>
      <c r="GDM8" s="90"/>
      <c r="GDN8" s="90"/>
      <c r="GDO8" s="90"/>
      <c r="GDP8" s="90"/>
      <c r="GDQ8" s="90"/>
      <c r="GDR8" s="90"/>
      <c r="GDS8" s="90"/>
      <c r="GDT8" s="90"/>
      <c r="GDU8" s="90"/>
      <c r="GDV8" s="90"/>
      <c r="GDW8" s="90"/>
      <c r="GDX8" s="90"/>
      <c r="GDY8" s="90"/>
      <c r="GDZ8" s="90"/>
      <c r="GEA8" s="90"/>
      <c r="GEB8" s="90"/>
      <c r="GEC8" s="90"/>
      <c r="GED8" s="90"/>
      <c r="GEE8" s="90"/>
      <c r="GEF8" s="90"/>
      <c r="GEG8" s="90"/>
      <c r="GEH8" s="90"/>
      <c r="GEI8" s="90"/>
      <c r="GEJ8" s="90"/>
      <c r="GEK8" s="90"/>
      <c r="GEL8" s="90"/>
      <c r="GEM8" s="90"/>
      <c r="GEN8" s="90"/>
      <c r="GEO8" s="90"/>
      <c r="GEP8" s="90"/>
      <c r="GEQ8" s="90"/>
      <c r="GER8" s="90"/>
      <c r="GES8" s="90"/>
      <c r="GET8" s="90"/>
      <c r="GEU8" s="90"/>
      <c r="GEV8" s="90"/>
      <c r="GEW8" s="90"/>
      <c r="GEX8" s="90"/>
      <c r="GEY8" s="91"/>
      <c r="GEZ8" s="91"/>
      <c r="GFA8" s="91"/>
      <c r="GFB8" s="91"/>
      <c r="GFC8" s="91"/>
      <c r="GFD8" s="91"/>
      <c r="GFE8" s="90"/>
      <c r="GFF8" s="90"/>
      <c r="GFG8" s="90"/>
      <c r="GFH8" s="90"/>
      <c r="GFI8" s="90"/>
      <c r="GFJ8" s="90"/>
      <c r="GFK8" s="90"/>
      <c r="GFL8" s="90"/>
      <c r="GFM8" s="90"/>
      <c r="GFN8" s="90"/>
      <c r="GFO8" s="90"/>
      <c r="GFP8" s="90"/>
      <c r="GFQ8" s="90"/>
      <c r="GFR8" s="90"/>
      <c r="GFS8" s="91"/>
      <c r="GFT8" s="90"/>
      <c r="GFU8" s="90"/>
      <c r="GFV8" s="90"/>
      <c r="GFW8" s="90"/>
      <c r="GFX8" s="90"/>
      <c r="GFY8" s="90"/>
      <c r="GFZ8" s="90"/>
      <c r="GGA8" s="90"/>
      <c r="GGB8" s="90"/>
      <c r="GGC8" s="90"/>
      <c r="GGD8" s="90"/>
      <c r="GGE8" s="90"/>
      <c r="GGF8" s="90"/>
      <c r="GGG8" s="90"/>
      <c r="GGH8" s="90"/>
      <c r="GGI8" s="90"/>
      <c r="GGJ8" s="90"/>
      <c r="GGK8" s="90"/>
      <c r="GGL8" s="90"/>
      <c r="GGM8" s="90"/>
      <c r="GGN8" s="90"/>
      <c r="GGO8" s="90"/>
      <c r="GGP8" s="90"/>
      <c r="GGQ8" s="90"/>
      <c r="GGR8" s="90"/>
      <c r="GGS8" s="90"/>
      <c r="GGT8" s="90"/>
      <c r="GGU8" s="90"/>
      <c r="GGV8" s="90"/>
      <c r="GGW8" s="90"/>
      <c r="GGX8" s="90"/>
      <c r="GGY8" s="90"/>
      <c r="GGZ8" s="90"/>
      <c r="GHA8" s="90"/>
      <c r="GHB8" s="90"/>
      <c r="GHC8" s="90"/>
      <c r="GHD8" s="90"/>
      <c r="GHE8" s="90"/>
      <c r="GHF8" s="90"/>
      <c r="GHG8" s="90"/>
      <c r="GHH8" s="90"/>
      <c r="GHI8" s="90"/>
      <c r="GHJ8" s="90"/>
      <c r="GHK8" s="91"/>
      <c r="GHL8" s="91"/>
      <c r="GHM8" s="91"/>
      <c r="GHN8" s="91"/>
      <c r="GHO8" s="91"/>
      <c r="GHP8" s="91"/>
      <c r="GHQ8" s="90"/>
      <c r="GHR8" s="90"/>
      <c r="GHS8" s="90"/>
      <c r="GHT8" s="90"/>
      <c r="GHU8" s="90"/>
      <c r="GHV8" s="90"/>
      <c r="GHW8" s="90"/>
      <c r="GHX8" s="90"/>
      <c r="GHY8" s="90"/>
      <c r="GHZ8" s="90"/>
      <c r="GIA8" s="90"/>
      <c r="GIB8" s="90"/>
      <c r="GIC8" s="90"/>
      <c r="GID8" s="90"/>
      <c r="GIE8" s="91"/>
      <c r="GIF8" s="90"/>
      <c r="GIG8" s="90"/>
      <c r="GIH8" s="90"/>
      <c r="GII8" s="90"/>
      <c r="GIJ8" s="90"/>
      <c r="GIK8" s="90"/>
      <c r="GIL8" s="90"/>
      <c r="GIM8" s="90"/>
      <c r="GIN8" s="90"/>
      <c r="GIO8" s="90"/>
      <c r="GIP8" s="90"/>
      <c r="GIQ8" s="90"/>
      <c r="GIR8" s="90"/>
      <c r="GIS8" s="90"/>
      <c r="GIT8" s="90"/>
      <c r="GIU8" s="90"/>
      <c r="GIV8" s="90"/>
      <c r="GIW8" s="90"/>
      <c r="GIX8" s="90"/>
      <c r="GIY8" s="90"/>
      <c r="GIZ8" s="90"/>
      <c r="GJA8" s="90"/>
      <c r="GJB8" s="90"/>
      <c r="GJC8" s="90"/>
      <c r="GJD8" s="90"/>
      <c r="GJE8" s="90"/>
      <c r="GJF8" s="90"/>
      <c r="GJG8" s="90"/>
      <c r="GJH8" s="90"/>
      <c r="GJI8" s="90"/>
      <c r="GJJ8" s="90"/>
      <c r="GJK8" s="90"/>
      <c r="GJL8" s="90"/>
      <c r="GJM8" s="90"/>
      <c r="GJN8" s="90"/>
      <c r="GJO8" s="90"/>
      <c r="GJP8" s="90"/>
      <c r="GJQ8" s="90"/>
      <c r="GJR8" s="90"/>
      <c r="GJS8" s="90"/>
      <c r="GJT8" s="90"/>
      <c r="GJU8" s="90"/>
      <c r="GJV8" s="90"/>
      <c r="GJW8" s="91"/>
      <c r="GJX8" s="91"/>
      <c r="GJY8" s="91"/>
      <c r="GJZ8" s="91"/>
      <c r="GKA8" s="91"/>
      <c r="GKB8" s="91"/>
      <c r="GKC8" s="90"/>
      <c r="GKD8" s="90"/>
      <c r="GKE8" s="90"/>
      <c r="GKF8" s="90"/>
      <c r="GKG8" s="90"/>
      <c r="GKH8" s="90"/>
      <c r="GKI8" s="90"/>
      <c r="GKJ8" s="90"/>
      <c r="GKK8" s="90"/>
      <c r="GKL8" s="90"/>
      <c r="GKM8" s="90"/>
      <c r="GKN8" s="90"/>
      <c r="GKO8" s="90"/>
      <c r="GKP8" s="90"/>
      <c r="GKQ8" s="91"/>
      <c r="GKR8" s="90"/>
      <c r="GKS8" s="90"/>
      <c r="GKT8" s="90"/>
      <c r="GKU8" s="90"/>
      <c r="GKV8" s="90"/>
      <c r="GKW8" s="90"/>
      <c r="GKX8" s="90"/>
      <c r="GKY8" s="90"/>
      <c r="GKZ8" s="90"/>
      <c r="GLA8" s="90"/>
      <c r="GLB8" s="90"/>
      <c r="GLC8" s="90"/>
      <c r="GLD8" s="90"/>
      <c r="GLE8" s="90"/>
      <c r="GLF8" s="90"/>
      <c r="GLG8" s="90"/>
      <c r="GLH8" s="90"/>
      <c r="GLI8" s="90"/>
      <c r="GLJ8" s="90"/>
      <c r="GLK8" s="90"/>
      <c r="GLL8" s="90"/>
      <c r="GLM8" s="90"/>
      <c r="GLN8" s="90"/>
      <c r="GLO8" s="90"/>
      <c r="GLP8" s="90"/>
      <c r="GLQ8" s="90"/>
      <c r="GLR8" s="90"/>
      <c r="GLS8" s="90"/>
      <c r="GLT8" s="90"/>
      <c r="GLU8" s="90"/>
      <c r="GLV8" s="90"/>
      <c r="GLW8" s="90"/>
      <c r="GLX8" s="90"/>
      <c r="GLY8" s="90"/>
      <c r="GLZ8" s="90"/>
      <c r="GMA8" s="90"/>
      <c r="GMB8" s="90"/>
      <c r="GMC8" s="90"/>
      <c r="GMD8" s="90"/>
      <c r="GME8" s="90"/>
      <c r="GMF8" s="90"/>
      <c r="GMG8" s="90"/>
      <c r="GMH8" s="90"/>
      <c r="GMI8" s="91"/>
      <c r="GMJ8" s="91"/>
      <c r="GMK8" s="91"/>
      <c r="GML8" s="91"/>
      <c r="GMM8" s="91"/>
      <c r="GMN8" s="91"/>
      <c r="GMO8" s="90"/>
      <c r="GMP8" s="90"/>
      <c r="GMQ8" s="90"/>
      <c r="GMR8" s="90"/>
      <c r="GMS8" s="90"/>
      <c r="GMT8" s="90"/>
      <c r="GMU8" s="90"/>
      <c r="GMV8" s="90"/>
      <c r="GMW8" s="90"/>
      <c r="GMX8" s="90"/>
      <c r="GMY8" s="90"/>
      <c r="GMZ8" s="90"/>
      <c r="GNA8" s="90"/>
      <c r="GNB8" s="90"/>
      <c r="GNC8" s="91"/>
      <c r="GND8" s="90"/>
      <c r="GNE8" s="90"/>
      <c r="GNF8" s="90"/>
      <c r="GNG8" s="90"/>
      <c r="GNH8" s="90"/>
      <c r="GNI8" s="90"/>
      <c r="GNJ8" s="90"/>
      <c r="GNK8" s="90"/>
      <c r="GNL8" s="90"/>
      <c r="GNM8" s="90"/>
      <c r="GNN8" s="90"/>
      <c r="GNO8" s="90"/>
      <c r="GNP8" s="90"/>
      <c r="GNQ8" s="90"/>
      <c r="GNR8" s="90"/>
      <c r="GNS8" s="90"/>
      <c r="GNT8" s="90"/>
      <c r="GNU8" s="90"/>
      <c r="GNV8" s="90"/>
      <c r="GNW8" s="90"/>
      <c r="GNX8" s="90"/>
      <c r="GNY8" s="90"/>
      <c r="GNZ8" s="90"/>
      <c r="GOA8" s="90"/>
      <c r="GOB8" s="90"/>
      <c r="GOC8" s="90"/>
      <c r="GOD8" s="90"/>
      <c r="GOE8" s="90"/>
      <c r="GOF8" s="90"/>
      <c r="GOG8" s="90"/>
      <c r="GOH8" s="90"/>
      <c r="GOI8" s="90"/>
      <c r="GOJ8" s="90"/>
      <c r="GOK8" s="90"/>
      <c r="GOL8" s="90"/>
      <c r="GOM8" s="90"/>
      <c r="GON8" s="90"/>
      <c r="GOO8" s="90"/>
      <c r="GOP8" s="90"/>
      <c r="GOQ8" s="90"/>
      <c r="GOR8" s="90"/>
      <c r="GOS8" s="90"/>
      <c r="GOT8" s="90"/>
      <c r="GOU8" s="91"/>
      <c r="GOV8" s="91"/>
      <c r="GOW8" s="91"/>
      <c r="GOX8" s="91"/>
      <c r="GOY8" s="91"/>
      <c r="GOZ8" s="91"/>
      <c r="GPA8" s="90"/>
      <c r="GPB8" s="90"/>
      <c r="GPC8" s="90"/>
      <c r="GPD8" s="90"/>
      <c r="GPE8" s="90"/>
      <c r="GPF8" s="90"/>
      <c r="GPG8" s="90"/>
      <c r="GPH8" s="90"/>
      <c r="GPI8" s="90"/>
      <c r="GPJ8" s="90"/>
      <c r="GPK8" s="90"/>
      <c r="GPL8" s="90"/>
      <c r="GPM8" s="90"/>
      <c r="GPN8" s="90"/>
      <c r="GPO8" s="91"/>
      <c r="GPP8" s="90"/>
      <c r="GPQ8" s="90"/>
      <c r="GPR8" s="90"/>
      <c r="GPS8" s="90"/>
      <c r="GPT8" s="90"/>
      <c r="GPU8" s="90"/>
      <c r="GPV8" s="90"/>
      <c r="GPW8" s="90"/>
      <c r="GPX8" s="90"/>
      <c r="GPY8" s="90"/>
      <c r="GPZ8" s="90"/>
      <c r="GQA8" s="90"/>
      <c r="GQB8" s="90"/>
      <c r="GQC8" s="90"/>
      <c r="GQD8" s="90"/>
      <c r="GQE8" s="90"/>
      <c r="GQF8" s="90"/>
      <c r="GQG8" s="90"/>
      <c r="GQH8" s="90"/>
      <c r="GQI8" s="90"/>
      <c r="GQJ8" s="90"/>
      <c r="GQK8" s="90"/>
      <c r="GQL8" s="90"/>
      <c r="GQM8" s="90"/>
      <c r="GQN8" s="90"/>
      <c r="GQO8" s="90"/>
      <c r="GQP8" s="90"/>
      <c r="GQQ8" s="90"/>
      <c r="GQR8" s="90"/>
      <c r="GQS8" s="90"/>
      <c r="GQT8" s="90"/>
      <c r="GQU8" s="90"/>
      <c r="GQV8" s="90"/>
      <c r="GQW8" s="90"/>
      <c r="GQX8" s="90"/>
      <c r="GQY8" s="90"/>
      <c r="GQZ8" s="90"/>
      <c r="GRA8" s="90"/>
      <c r="GRB8" s="90"/>
      <c r="GRC8" s="90"/>
      <c r="GRD8" s="90"/>
      <c r="GRE8" s="90"/>
      <c r="GRF8" s="90"/>
      <c r="GRG8" s="91"/>
      <c r="GRH8" s="91"/>
      <c r="GRI8" s="91"/>
      <c r="GRJ8" s="91"/>
      <c r="GRK8" s="91"/>
      <c r="GRL8" s="91"/>
      <c r="GRM8" s="90"/>
      <c r="GRN8" s="90"/>
      <c r="GRO8" s="90"/>
      <c r="GRP8" s="90"/>
      <c r="GRQ8" s="90"/>
      <c r="GRR8" s="90"/>
      <c r="GRS8" s="90"/>
      <c r="GRT8" s="90"/>
      <c r="GRU8" s="90"/>
      <c r="GRV8" s="90"/>
      <c r="GRW8" s="90"/>
      <c r="GRX8" s="90"/>
      <c r="GRY8" s="90"/>
      <c r="GRZ8" s="90"/>
      <c r="GSA8" s="91"/>
      <c r="GSB8" s="90"/>
      <c r="GSC8" s="90"/>
      <c r="GSD8" s="90"/>
      <c r="GSE8" s="90"/>
      <c r="GSF8" s="90"/>
      <c r="GSG8" s="90"/>
      <c r="GSH8" s="90"/>
      <c r="GSI8" s="90"/>
      <c r="GSJ8" s="90"/>
      <c r="GSK8" s="90"/>
      <c r="GSL8" s="90"/>
      <c r="GSM8" s="90"/>
      <c r="GSN8" s="90"/>
      <c r="GSO8" s="90"/>
      <c r="GSP8" s="90"/>
      <c r="GSQ8" s="90"/>
      <c r="GSR8" s="90"/>
      <c r="GSS8" s="90"/>
      <c r="GST8" s="90"/>
      <c r="GSU8" s="90"/>
      <c r="GSV8" s="90"/>
      <c r="GSW8" s="90"/>
      <c r="GSX8" s="90"/>
      <c r="GSY8" s="90"/>
      <c r="GSZ8" s="90"/>
      <c r="GTA8" s="90"/>
      <c r="GTB8" s="90"/>
      <c r="GTC8" s="90"/>
      <c r="GTD8" s="90"/>
      <c r="GTE8" s="90"/>
      <c r="GTF8" s="90"/>
      <c r="GTG8" s="90"/>
      <c r="GTH8" s="90"/>
      <c r="GTI8" s="90"/>
      <c r="GTJ8" s="90"/>
      <c r="GTK8" s="90"/>
      <c r="GTL8" s="90"/>
      <c r="GTM8" s="90"/>
      <c r="GTN8" s="90"/>
      <c r="GTO8" s="90"/>
      <c r="GTP8" s="90"/>
      <c r="GTQ8" s="90"/>
      <c r="GTR8" s="90"/>
      <c r="GTS8" s="91"/>
      <c r="GTT8" s="91"/>
      <c r="GTU8" s="91"/>
      <c r="GTV8" s="91"/>
      <c r="GTW8" s="91"/>
      <c r="GTX8" s="91"/>
      <c r="GTY8" s="90"/>
      <c r="GTZ8" s="90"/>
      <c r="GUA8" s="90"/>
      <c r="GUB8" s="90"/>
      <c r="GUC8" s="90"/>
      <c r="GUD8" s="90"/>
      <c r="GUE8" s="90"/>
      <c r="GUF8" s="90"/>
      <c r="GUG8" s="90"/>
      <c r="GUH8" s="90"/>
      <c r="GUI8" s="90"/>
      <c r="GUJ8" s="90"/>
      <c r="GUK8" s="90"/>
      <c r="GUL8" s="90"/>
      <c r="GUM8" s="91"/>
      <c r="GUN8" s="90"/>
      <c r="GUO8" s="90"/>
      <c r="GUP8" s="90"/>
      <c r="GUQ8" s="90"/>
      <c r="GUR8" s="90"/>
      <c r="GUS8" s="90"/>
      <c r="GUT8" s="90"/>
      <c r="GUU8" s="90"/>
      <c r="GUV8" s="90"/>
      <c r="GUW8" s="90"/>
      <c r="GUX8" s="90"/>
      <c r="GUY8" s="90"/>
      <c r="GUZ8" s="90"/>
      <c r="GVA8" s="90"/>
      <c r="GVB8" s="90"/>
      <c r="GVC8" s="90"/>
      <c r="GVD8" s="90"/>
      <c r="GVE8" s="90"/>
      <c r="GVF8" s="90"/>
      <c r="GVG8" s="90"/>
      <c r="GVH8" s="90"/>
      <c r="GVI8" s="90"/>
      <c r="GVJ8" s="90"/>
      <c r="GVK8" s="90"/>
      <c r="GVL8" s="90"/>
      <c r="GVM8" s="90"/>
      <c r="GVN8" s="90"/>
      <c r="GVO8" s="90"/>
      <c r="GVP8" s="90"/>
      <c r="GVQ8" s="90"/>
      <c r="GVR8" s="90"/>
      <c r="GVS8" s="90"/>
      <c r="GVT8" s="90"/>
      <c r="GVU8" s="90"/>
      <c r="GVV8" s="90"/>
      <c r="GVW8" s="90"/>
      <c r="GVX8" s="90"/>
      <c r="GVY8" s="90"/>
      <c r="GVZ8" s="90"/>
      <c r="GWA8" s="90"/>
      <c r="GWB8" s="90"/>
      <c r="GWC8" s="90"/>
      <c r="GWD8" s="90"/>
      <c r="GWE8" s="91"/>
      <c r="GWF8" s="91"/>
      <c r="GWG8" s="91"/>
      <c r="GWH8" s="91"/>
      <c r="GWI8" s="91"/>
      <c r="GWJ8" s="91"/>
      <c r="GWK8" s="90"/>
      <c r="GWL8" s="90"/>
      <c r="GWM8" s="90"/>
      <c r="GWN8" s="90"/>
      <c r="GWO8" s="90"/>
      <c r="GWP8" s="90"/>
      <c r="GWQ8" s="90"/>
      <c r="GWR8" s="90"/>
      <c r="GWS8" s="90"/>
      <c r="GWT8" s="90"/>
      <c r="GWU8" s="90"/>
      <c r="GWV8" s="90"/>
      <c r="GWW8" s="90"/>
      <c r="GWX8" s="90"/>
      <c r="GWY8" s="91"/>
      <c r="GWZ8" s="90"/>
      <c r="GXA8" s="90"/>
      <c r="GXB8" s="90"/>
      <c r="GXC8" s="90"/>
      <c r="GXD8" s="90"/>
      <c r="GXE8" s="90"/>
      <c r="GXF8" s="90"/>
      <c r="GXG8" s="90"/>
      <c r="GXH8" s="90"/>
      <c r="GXI8" s="90"/>
      <c r="GXJ8" s="90"/>
      <c r="GXK8" s="90"/>
      <c r="GXL8" s="90"/>
      <c r="GXM8" s="90"/>
      <c r="GXN8" s="90"/>
      <c r="GXO8" s="90"/>
      <c r="GXP8" s="90"/>
      <c r="GXQ8" s="90"/>
      <c r="GXR8" s="90"/>
      <c r="GXS8" s="90"/>
      <c r="GXT8" s="90"/>
      <c r="GXU8" s="90"/>
      <c r="GXV8" s="90"/>
      <c r="GXW8" s="90"/>
      <c r="GXX8" s="90"/>
      <c r="GXY8" s="90"/>
      <c r="GXZ8" s="90"/>
      <c r="GYA8" s="90"/>
      <c r="GYB8" s="90"/>
      <c r="GYC8" s="90"/>
      <c r="GYD8" s="90"/>
      <c r="GYE8" s="90"/>
      <c r="GYF8" s="90"/>
      <c r="GYG8" s="90"/>
      <c r="GYH8" s="90"/>
      <c r="GYI8" s="90"/>
      <c r="GYJ8" s="90"/>
      <c r="GYK8" s="90"/>
      <c r="GYL8" s="90"/>
      <c r="GYM8" s="90"/>
      <c r="GYN8" s="90"/>
      <c r="GYO8" s="90"/>
      <c r="GYP8" s="90"/>
      <c r="GYQ8" s="91"/>
      <c r="GYR8" s="91"/>
      <c r="GYS8" s="91"/>
      <c r="GYT8" s="91"/>
      <c r="GYU8" s="91"/>
      <c r="GYV8" s="91"/>
      <c r="GYW8" s="90"/>
      <c r="GYX8" s="90"/>
      <c r="GYY8" s="90"/>
      <c r="GYZ8" s="90"/>
      <c r="GZA8" s="90"/>
      <c r="GZB8" s="90"/>
      <c r="GZC8" s="90"/>
      <c r="GZD8" s="90"/>
      <c r="GZE8" s="90"/>
      <c r="GZF8" s="90"/>
      <c r="GZG8" s="90"/>
      <c r="GZH8" s="90"/>
      <c r="GZI8" s="90"/>
      <c r="GZJ8" s="90"/>
      <c r="GZK8" s="91"/>
      <c r="GZL8" s="90"/>
      <c r="GZM8" s="90"/>
      <c r="GZN8" s="90"/>
      <c r="GZO8" s="90"/>
      <c r="GZP8" s="90"/>
      <c r="GZQ8" s="90"/>
      <c r="GZR8" s="90"/>
      <c r="GZS8" s="90"/>
      <c r="GZT8" s="90"/>
      <c r="GZU8" s="90"/>
      <c r="GZV8" s="90"/>
      <c r="GZW8" s="90"/>
      <c r="GZX8" s="90"/>
      <c r="GZY8" s="90"/>
      <c r="GZZ8" s="90"/>
      <c r="HAA8" s="90"/>
      <c r="HAB8" s="90"/>
      <c r="HAC8" s="90"/>
      <c r="HAD8" s="90"/>
      <c r="HAE8" s="90"/>
      <c r="HAF8" s="90"/>
      <c r="HAG8" s="90"/>
      <c r="HAH8" s="90"/>
      <c r="HAI8" s="90"/>
      <c r="HAJ8" s="90"/>
      <c r="HAK8" s="90"/>
      <c r="HAL8" s="90"/>
      <c r="HAM8" s="90"/>
      <c r="HAN8" s="90"/>
      <c r="HAO8" s="90"/>
      <c r="HAP8" s="90"/>
      <c r="HAQ8" s="90"/>
      <c r="HAR8" s="90"/>
      <c r="HAS8" s="90"/>
      <c r="HAT8" s="90"/>
      <c r="HAU8" s="90"/>
      <c r="HAV8" s="90"/>
      <c r="HAW8" s="90"/>
      <c r="HAX8" s="90"/>
      <c r="HAY8" s="90"/>
      <c r="HAZ8" s="90"/>
      <c r="HBA8" s="90"/>
      <c r="HBB8" s="90"/>
      <c r="HBC8" s="91"/>
      <c r="HBD8" s="91"/>
      <c r="HBE8" s="91"/>
      <c r="HBF8" s="91"/>
      <c r="HBG8" s="91"/>
      <c r="HBH8" s="91"/>
      <c r="HBI8" s="90"/>
      <c r="HBJ8" s="90"/>
      <c r="HBK8" s="90"/>
      <c r="HBL8" s="90"/>
      <c r="HBM8" s="90"/>
      <c r="HBN8" s="90"/>
      <c r="HBO8" s="90"/>
      <c r="HBP8" s="90"/>
      <c r="HBQ8" s="90"/>
      <c r="HBR8" s="90"/>
      <c r="HBS8" s="90"/>
      <c r="HBT8" s="90"/>
      <c r="HBU8" s="90"/>
      <c r="HBV8" s="90"/>
      <c r="HBW8" s="91"/>
      <c r="HBX8" s="90"/>
      <c r="HBY8" s="90"/>
      <c r="HBZ8" s="90"/>
      <c r="HCA8" s="90"/>
      <c r="HCB8" s="90"/>
      <c r="HCC8" s="90"/>
      <c r="HCD8" s="90"/>
      <c r="HCE8" s="90"/>
      <c r="HCF8" s="90"/>
      <c r="HCG8" s="90"/>
      <c r="HCH8" s="90"/>
      <c r="HCI8" s="90"/>
      <c r="HCJ8" s="90"/>
      <c r="HCK8" s="90"/>
      <c r="HCL8" s="90"/>
      <c r="HCM8" s="90"/>
      <c r="HCN8" s="90"/>
      <c r="HCO8" s="90"/>
      <c r="HCP8" s="90"/>
      <c r="HCQ8" s="90"/>
      <c r="HCR8" s="90"/>
      <c r="HCS8" s="90"/>
      <c r="HCT8" s="90"/>
      <c r="HCU8" s="90"/>
      <c r="HCV8" s="90"/>
      <c r="HCW8" s="90"/>
      <c r="HCX8" s="90"/>
      <c r="HCY8" s="90"/>
      <c r="HCZ8" s="90"/>
      <c r="HDA8" s="90"/>
      <c r="HDB8" s="90"/>
      <c r="HDC8" s="90"/>
      <c r="HDD8" s="90"/>
      <c r="HDE8" s="90"/>
      <c r="HDF8" s="90"/>
      <c r="HDG8" s="90"/>
      <c r="HDH8" s="90"/>
      <c r="HDI8" s="90"/>
      <c r="HDJ8" s="90"/>
      <c r="HDK8" s="90"/>
      <c r="HDL8" s="90"/>
      <c r="HDM8" s="90"/>
      <c r="HDN8" s="90"/>
      <c r="HDO8" s="91"/>
      <c r="HDP8" s="91"/>
      <c r="HDQ8" s="91"/>
      <c r="HDR8" s="91"/>
      <c r="HDS8" s="91"/>
      <c r="HDT8" s="91"/>
      <c r="HDU8" s="90"/>
      <c r="HDV8" s="90"/>
      <c r="HDW8" s="90"/>
      <c r="HDX8" s="90"/>
      <c r="HDY8" s="90"/>
      <c r="HDZ8" s="90"/>
      <c r="HEA8" s="90"/>
      <c r="HEB8" s="90"/>
      <c r="HEC8" s="90"/>
      <c r="HED8" s="90"/>
      <c r="HEE8" s="90"/>
      <c r="HEF8" s="90"/>
      <c r="HEG8" s="90"/>
      <c r="HEH8" s="90"/>
      <c r="HEI8" s="91"/>
      <c r="HEJ8" s="90"/>
      <c r="HEK8" s="90"/>
      <c r="HEL8" s="90"/>
      <c r="HEM8" s="90"/>
      <c r="HEN8" s="90"/>
      <c r="HEO8" s="90"/>
      <c r="HEP8" s="90"/>
      <c r="HEQ8" s="90"/>
      <c r="HER8" s="90"/>
      <c r="HES8" s="90"/>
      <c r="HET8" s="90"/>
      <c r="HEU8" s="90"/>
      <c r="HEV8" s="90"/>
      <c r="HEW8" s="90"/>
      <c r="HEX8" s="90"/>
      <c r="HEY8" s="90"/>
      <c r="HEZ8" s="90"/>
      <c r="HFA8" s="90"/>
      <c r="HFB8" s="90"/>
      <c r="HFC8" s="90"/>
      <c r="HFD8" s="90"/>
      <c r="HFE8" s="90"/>
      <c r="HFF8" s="90"/>
      <c r="HFG8" s="90"/>
      <c r="HFH8" s="90"/>
      <c r="HFI8" s="90"/>
      <c r="HFJ8" s="90"/>
      <c r="HFK8" s="90"/>
      <c r="HFL8" s="90"/>
      <c r="HFM8" s="90"/>
      <c r="HFN8" s="90"/>
      <c r="HFO8" s="90"/>
      <c r="HFP8" s="90"/>
      <c r="HFQ8" s="90"/>
      <c r="HFR8" s="90"/>
      <c r="HFS8" s="90"/>
      <c r="HFT8" s="90"/>
      <c r="HFU8" s="90"/>
      <c r="HFV8" s="90"/>
      <c r="HFW8" s="90"/>
      <c r="HFX8" s="90"/>
      <c r="HFY8" s="90"/>
      <c r="HFZ8" s="90"/>
      <c r="HGA8" s="91"/>
      <c r="HGB8" s="91"/>
      <c r="HGC8" s="91"/>
      <c r="HGD8" s="91"/>
      <c r="HGE8" s="91"/>
      <c r="HGF8" s="91"/>
      <c r="HGG8" s="90"/>
      <c r="HGH8" s="90"/>
      <c r="HGI8" s="90"/>
      <c r="HGJ8" s="90"/>
      <c r="HGK8" s="90"/>
      <c r="HGL8" s="90"/>
      <c r="HGM8" s="90"/>
      <c r="HGN8" s="90"/>
      <c r="HGO8" s="90"/>
      <c r="HGP8" s="90"/>
      <c r="HGQ8" s="90"/>
      <c r="HGR8" s="90"/>
      <c r="HGS8" s="90"/>
      <c r="HGT8" s="90"/>
      <c r="HGU8" s="91"/>
      <c r="HGV8" s="90"/>
      <c r="HGW8" s="90"/>
      <c r="HGX8" s="90"/>
      <c r="HGY8" s="90"/>
      <c r="HGZ8" s="90"/>
      <c r="HHA8" s="90"/>
      <c r="HHB8" s="90"/>
      <c r="HHC8" s="90"/>
      <c r="HHD8" s="90"/>
      <c r="HHE8" s="90"/>
      <c r="HHF8" s="90"/>
      <c r="HHG8" s="90"/>
      <c r="HHH8" s="90"/>
      <c r="HHI8" s="90"/>
      <c r="HHJ8" s="90"/>
      <c r="HHK8" s="90"/>
      <c r="HHL8" s="90"/>
      <c r="HHM8" s="90"/>
      <c r="HHN8" s="90"/>
      <c r="HHO8" s="90"/>
      <c r="HHP8" s="90"/>
      <c r="HHQ8" s="90"/>
      <c r="HHR8" s="90"/>
      <c r="HHS8" s="90"/>
      <c r="HHT8" s="90"/>
      <c r="HHU8" s="90"/>
      <c r="HHV8" s="90"/>
      <c r="HHW8" s="90"/>
      <c r="HHX8" s="90"/>
      <c r="HHY8" s="90"/>
      <c r="HHZ8" s="90"/>
      <c r="HIA8" s="90"/>
      <c r="HIB8" s="90"/>
      <c r="HIC8" s="90"/>
      <c r="HID8" s="90"/>
      <c r="HIE8" s="90"/>
      <c r="HIF8" s="90"/>
      <c r="HIG8" s="90"/>
      <c r="HIH8" s="90"/>
      <c r="HII8" s="90"/>
      <c r="HIJ8" s="90"/>
      <c r="HIK8" s="90"/>
      <c r="HIL8" s="90"/>
      <c r="HIM8" s="91"/>
      <c r="HIN8" s="91"/>
      <c r="HIO8" s="91"/>
      <c r="HIP8" s="91"/>
      <c r="HIQ8" s="91"/>
      <c r="HIR8" s="91"/>
      <c r="HIS8" s="90"/>
      <c r="HIT8" s="90"/>
      <c r="HIU8" s="90"/>
      <c r="HIV8" s="90"/>
      <c r="HIW8" s="90"/>
      <c r="HIX8" s="90"/>
      <c r="HIY8" s="90"/>
      <c r="HIZ8" s="90"/>
      <c r="HJA8" s="90"/>
      <c r="HJB8" s="90"/>
      <c r="HJC8" s="90"/>
      <c r="HJD8" s="90"/>
      <c r="HJE8" s="90"/>
      <c r="HJF8" s="90"/>
      <c r="HJG8" s="91"/>
      <c r="HJH8" s="90"/>
      <c r="HJI8" s="90"/>
      <c r="HJJ8" s="90"/>
      <c r="HJK8" s="90"/>
      <c r="HJL8" s="90"/>
      <c r="HJM8" s="90"/>
      <c r="HJN8" s="90"/>
      <c r="HJO8" s="90"/>
      <c r="HJP8" s="90"/>
      <c r="HJQ8" s="90"/>
      <c r="HJR8" s="90"/>
      <c r="HJS8" s="90"/>
      <c r="HJT8" s="90"/>
      <c r="HJU8" s="90"/>
      <c r="HJV8" s="90"/>
      <c r="HJW8" s="90"/>
      <c r="HJX8" s="90"/>
      <c r="HJY8" s="90"/>
      <c r="HJZ8" s="90"/>
      <c r="HKA8" s="90"/>
      <c r="HKB8" s="90"/>
      <c r="HKC8" s="90"/>
      <c r="HKD8" s="90"/>
      <c r="HKE8" s="90"/>
      <c r="HKF8" s="90"/>
      <c r="HKG8" s="90"/>
      <c r="HKH8" s="90"/>
      <c r="HKI8" s="90"/>
      <c r="HKJ8" s="90"/>
      <c r="HKK8" s="90"/>
      <c r="HKL8" s="90"/>
      <c r="HKM8" s="90"/>
      <c r="HKN8" s="90"/>
      <c r="HKO8" s="90"/>
      <c r="HKP8" s="90"/>
      <c r="HKQ8" s="90"/>
      <c r="HKR8" s="90"/>
      <c r="HKS8" s="90"/>
      <c r="HKT8" s="90"/>
      <c r="HKU8" s="90"/>
      <c r="HKV8" s="90"/>
      <c r="HKW8" s="90"/>
      <c r="HKX8" s="90"/>
      <c r="HKY8" s="91"/>
      <c r="HKZ8" s="91"/>
      <c r="HLA8" s="91"/>
      <c r="HLB8" s="91"/>
      <c r="HLC8" s="91"/>
      <c r="HLD8" s="91"/>
      <c r="HLE8" s="90"/>
      <c r="HLF8" s="90"/>
      <c r="HLG8" s="90"/>
      <c r="HLH8" s="90"/>
      <c r="HLI8" s="90"/>
      <c r="HLJ8" s="90"/>
      <c r="HLK8" s="90"/>
      <c r="HLL8" s="90"/>
      <c r="HLM8" s="90"/>
      <c r="HLN8" s="90"/>
      <c r="HLO8" s="90"/>
      <c r="HLP8" s="90"/>
      <c r="HLQ8" s="90"/>
      <c r="HLR8" s="90"/>
      <c r="HLS8" s="91"/>
      <c r="HLT8" s="90"/>
      <c r="HLU8" s="90"/>
      <c r="HLV8" s="90"/>
      <c r="HLW8" s="90"/>
      <c r="HLX8" s="90"/>
      <c r="HLY8" s="90"/>
      <c r="HLZ8" s="90"/>
      <c r="HMA8" s="90"/>
      <c r="HMB8" s="90"/>
      <c r="HMC8" s="90"/>
      <c r="HMD8" s="90"/>
      <c r="HME8" s="90"/>
      <c r="HMF8" s="90"/>
      <c r="HMG8" s="90"/>
      <c r="HMH8" s="90"/>
      <c r="HMI8" s="90"/>
      <c r="HMJ8" s="90"/>
      <c r="HMK8" s="90"/>
      <c r="HML8" s="90"/>
      <c r="HMM8" s="90"/>
      <c r="HMN8" s="90"/>
      <c r="HMO8" s="90"/>
      <c r="HMP8" s="90"/>
      <c r="HMQ8" s="90"/>
      <c r="HMR8" s="90"/>
      <c r="HMS8" s="90"/>
      <c r="HMT8" s="90"/>
      <c r="HMU8" s="90"/>
      <c r="HMV8" s="90"/>
      <c r="HMW8" s="90"/>
      <c r="HMX8" s="90"/>
      <c r="HMY8" s="90"/>
      <c r="HMZ8" s="90"/>
      <c r="HNA8" s="90"/>
      <c r="HNB8" s="90"/>
      <c r="HNC8" s="90"/>
      <c r="HND8" s="90"/>
      <c r="HNE8" s="90"/>
      <c r="HNF8" s="90"/>
      <c r="HNG8" s="90"/>
      <c r="HNH8" s="90"/>
      <c r="HNI8" s="90"/>
      <c r="HNJ8" s="90"/>
      <c r="HNK8" s="91"/>
      <c r="HNL8" s="91"/>
      <c r="HNM8" s="91"/>
      <c r="HNN8" s="91"/>
      <c r="HNO8" s="91"/>
      <c r="HNP8" s="91"/>
      <c r="HNQ8" s="90"/>
      <c r="HNR8" s="90"/>
      <c r="HNS8" s="90"/>
      <c r="HNT8" s="90"/>
      <c r="HNU8" s="90"/>
      <c r="HNV8" s="90"/>
      <c r="HNW8" s="90"/>
      <c r="HNX8" s="90"/>
      <c r="HNY8" s="90"/>
      <c r="HNZ8" s="90"/>
      <c r="HOA8" s="90"/>
      <c r="HOB8" s="90"/>
      <c r="HOC8" s="90"/>
      <c r="HOD8" s="90"/>
      <c r="HOE8" s="91"/>
      <c r="HOF8" s="90"/>
      <c r="HOG8" s="90"/>
      <c r="HOH8" s="90"/>
      <c r="HOI8" s="90"/>
      <c r="HOJ8" s="90"/>
      <c r="HOK8" s="90"/>
      <c r="HOL8" s="90"/>
      <c r="HOM8" s="90"/>
      <c r="HON8" s="90"/>
      <c r="HOO8" s="90"/>
      <c r="HOP8" s="90"/>
      <c r="HOQ8" s="90"/>
      <c r="HOR8" s="90"/>
      <c r="HOS8" s="90"/>
      <c r="HOT8" s="90"/>
      <c r="HOU8" s="90"/>
      <c r="HOV8" s="90"/>
      <c r="HOW8" s="90"/>
      <c r="HOX8" s="90"/>
      <c r="HOY8" s="90"/>
      <c r="HOZ8" s="90"/>
      <c r="HPA8" s="90"/>
      <c r="HPB8" s="90"/>
      <c r="HPC8" s="90"/>
      <c r="HPD8" s="90"/>
      <c r="HPE8" s="90"/>
      <c r="HPF8" s="90"/>
      <c r="HPG8" s="90"/>
      <c r="HPH8" s="90"/>
      <c r="HPI8" s="90"/>
      <c r="HPJ8" s="90"/>
      <c r="HPK8" s="90"/>
      <c r="HPL8" s="90"/>
      <c r="HPM8" s="90"/>
      <c r="HPN8" s="90"/>
      <c r="HPO8" s="90"/>
      <c r="HPP8" s="90"/>
      <c r="HPQ8" s="90"/>
      <c r="HPR8" s="90"/>
      <c r="HPS8" s="90"/>
      <c r="HPT8" s="90"/>
      <c r="HPU8" s="90"/>
      <c r="HPV8" s="90"/>
      <c r="HPW8" s="91"/>
      <c r="HPX8" s="91"/>
      <c r="HPY8" s="91"/>
      <c r="HPZ8" s="91"/>
      <c r="HQA8" s="91"/>
      <c r="HQB8" s="91"/>
      <c r="HQC8" s="90"/>
      <c r="HQD8" s="90"/>
      <c r="HQE8" s="90"/>
      <c r="HQF8" s="90"/>
      <c r="HQG8" s="90"/>
      <c r="HQH8" s="90"/>
      <c r="HQI8" s="90"/>
      <c r="HQJ8" s="90"/>
      <c r="HQK8" s="90"/>
      <c r="HQL8" s="90"/>
      <c r="HQM8" s="90"/>
      <c r="HQN8" s="90"/>
      <c r="HQO8" s="90"/>
      <c r="HQP8" s="90"/>
      <c r="HQQ8" s="91"/>
      <c r="HQR8" s="90"/>
      <c r="HQS8" s="90"/>
      <c r="HQT8" s="90"/>
      <c r="HQU8" s="90"/>
      <c r="HQV8" s="90"/>
      <c r="HQW8" s="90"/>
      <c r="HQX8" s="90"/>
      <c r="HQY8" s="90"/>
      <c r="HQZ8" s="90"/>
      <c r="HRA8" s="90"/>
      <c r="HRB8" s="90"/>
      <c r="HRC8" s="90"/>
      <c r="HRD8" s="90"/>
      <c r="HRE8" s="90"/>
      <c r="HRF8" s="90"/>
      <c r="HRG8" s="90"/>
      <c r="HRH8" s="90"/>
      <c r="HRI8" s="90"/>
      <c r="HRJ8" s="90"/>
      <c r="HRK8" s="90"/>
      <c r="HRL8" s="90"/>
      <c r="HRM8" s="90"/>
      <c r="HRN8" s="90"/>
      <c r="HRO8" s="90"/>
      <c r="HRP8" s="90"/>
      <c r="HRQ8" s="90"/>
      <c r="HRR8" s="90"/>
      <c r="HRS8" s="90"/>
      <c r="HRT8" s="90"/>
      <c r="HRU8" s="90"/>
      <c r="HRV8" s="90"/>
      <c r="HRW8" s="90"/>
      <c r="HRX8" s="90"/>
      <c r="HRY8" s="90"/>
      <c r="HRZ8" s="90"/>
      <c r="HSA8" s="90"/>
      <c r="HSB8" s="90"/>
      <c r="HSC8" s="90"/>
      <c r="HSD8" s="90"/>
      <c r="HSE8" s="90"/>
      <c r="HSF8" s="90"/>
      <c r="HSG8" s="90"/>
      <c r="HSH8" s="90"/>
      <c r="HSI8" s="91"/>
      <c r="HSJ8" s="91"/>
      <c r="HSK8" s="91"/>
      <c r="HSL8" s="91"/>
      <c r="HSM8" s="91"/>
      <c r="HSN8" s="91"/>
      <c r="HSO8" s="90"/>
      <c r="HSP8" s="90"/>
      <c r="HSQ8" s="90"/>
      <c r="HSR8" s="90"/>
      <c r="HSS8" s="90"/>
      <c r="HST8" s="90"/>
      <c r="HSU8" s="90"/>
      <c r="HSV8" s="90"/>
      <c r="HSW8" s="90"/>
      <c r="HSX8" s="90"/>
      <c r="HSY8" s="90"/>
      <c r="HSZ8" s="90"/>
      <c r="HTA8" s="90"/>
      <c r="HTB8" s="90"/>
      <c r="HTC8" s="91"/>
      <c r="HTD8" s="90"/>
      <c r="HTE8" s="90"/>
      <c r="HTF8" s="90"/>
      <c r="HTG8" s="90"/>
      <c r="HTH8" s="90"/>
      <c r="HTI8" s="90"/>
      <c r="HTJ8" s="90"/>
      <c r="HTK8" s="90"/>
      <c r="HTL8" s="90"/>
      <c r="HTM8" s="90"/>
      <c r="HTN8" s="90"/>
      <c r="HTO8" s="90"/>
      <c r="HTP8" s="90"/>
      <c r="HTQ8" s="90"/>
      <c r="HTR8" s="90"/>
      <c r="HTS8" s="90"/>
      <c r="HTT8" s="90"/>
      <c r="HTU8" s="90"/>
      <c r="HTV8" s="90"/>
      <c r="HTW8" s="90"/>
      <c r="HTX8" s="90"/>
      <c r="HTY8" s="90"/>
      <c r="HTZ8" s="90"/>
      <c r="HUA8" s="90"/>
      <c r="HUB8" s="90"/>
      <c r="HUC8" s="90"/>
      <c r="HUD8" s="90"/>
      <c r="HUE8" s="90"/>
      <c r="HUF8" s="90"/>
      <c r="HUG8" s="90"/>
      <c r="HUH8" s="90"/>
      <c r="HUI8" s="90"/>
      <c r="HUJ8" s="90"/>
      <c r="HUK8" s="90"/>
      <c r="HUL8" s="90"/>
      <c r="HUM8" s="90"/>
      <c r="HUN8" s="90"/>
      <c r="HUO8" s="90"/>
      <c r="HUP8" s="90"/>
      <c r="HUQ8" s="90"/>
      <c r="HUR8" s="90"/>
      <c r="HUS8" s="90"/>
      <c r="HUT8" s="90"/>
      <c r="HUU8" s="91"/>
      <c r="HUV8" s="91"/>
      <c r="HUW8" s="91"/>
      <c r="HUX8" s="91"/>
      <c r="HUY8" s="91"/>
      <c r="HUZ8" s="91"/>
      <c r="HVA8" s="90"/>
      <c r="HVB8" s="90"/>
      <c r="HVC8" s="90"/>
      <c r="HVD8" s="90"/>
      <c r="HVE8" s="90"/>
      <c r="HVF8" s="90"/>
      <c r="HVG8" s="90"/>
      <c r="HVH8" s="90"/>
      <c r="HVI8" s="90"/>
      <c r="HVJ8" s="90"/>
      <c r="HVK8" s="90"/>
      <c r="HVL8" s="90"/>
      <c r="HVM8" s="90"/>
      <c r="HVN8" s="90"/>
      <c r="HVO8" s="91"/>
      <c r="HVP8" s="90"/>
      <c r="HVQ8" s="90"/>
      <c r="HVR8" s="90"/>
      <c r="HVS8" s="90"/>
      <c r="HVT8" s="90"/>
      <c r="HVU8" s="90"/>
      <c r="HVV8" s="90"/>
      <c r="HVW8" s="90"/>
      <c r="HVX8" s="90"/>
      <c r="HVY8" s="90"/>
      <c r="HVZ8" s="90"/>
      <c r="HWA8" s="90"/>
      <c r="HWB8" s="90"/>
      <c r="HWC8" s="90"/>
      <c r="HWD8" s="90"/>
      <c r="HWE8" s="90"/>
      <c r="HWF8" s="90"/>
      <c r="HWG8" s="90"/>
      <c r="HWH8" s="90"/>
      <c r="HWI8" s="90"/>
      <c r="HWJ8" s="90"/>
      <c r="HWK8" s="90"/>
      <c r="HWL8" s="90"/>
      <c r="HWM8" s="90"/>
      <c r="HWN8" s="90"/>
      <c r="HWO8" s="90"/>
      <c r="HWP8" s="90"/>
      <c r="HWQ8" s="90"/>
      <c r="HWR8" s="90"/>
      <c r="HWS8" s="90"/>
      <c r="HWT8" s="90"/>
      <c r="HWU8" s="90"/>
      <c r="HWV8" s="90"/>
      <c r="HWW8" s="90"/>
      <c r="HWX8" s="90"/>
      <c r="HWY8" s="90"/>
      <c r="HWZ8" s="90"/>
      <c r="HXA8" s="90"/>
      <c r="HXB8" s="90"/>
      <c r="HXC8" s="90"/>
      <c r="HXD8" s="90"/>
      <c r="HXE8" s="90"/>
      <c r="HXF8" s="90"/>
      <c r="HXG8" s="91"/>
      <c r="HXH8" s="91"/>
      <c r="HXI8" s="91"/>
      <c r="HXJ8" s="91"/>
      <c r="HXK8" s="91"/>
      <c r="HXL8" s="91"/>
      <c r="HXM8" s="90"/>
      <c r="HXN8" s="90"/>
      <c r="HXO8" s="90"/>
      <c r="HXP8" s="90"/>
      <c r="HXQ8" s="90"/>
      <c r="HXR8" s="90"/>
      <c r="HXS8" s="90"/>
      <c r="HXT8" s="90"/>
      <c r="HXU8" s="90"/>
      <c r="HXV8" s="90"/>
      <c r="HXW8" s="90"/>
      <c r="HXX8" s="90"/>
      <c r="HXY8" s="90"/>
      <c r="HXZ8" s="90"/>
      <c r="HYA8" s="91"/>
      <c r="HYB8" s="90"/>
      <c r="HYC8" s="90"/>
      <c r="HYD8" s="90"/>
      <c r="HYE8" s="90"/>
      <c r="HYF8" s="90"/>
      <c r="HYG8" s="90"/>
      <c r="HYH8" s="90"/>
      <c r="HYI8" s="90"/>
      <c r="HYJ8" s="90"/>
      <c r="HYK8" s="90"/>
      <c r="HYL8" s="90"/>
      <c r="HYM8" s="90"/>
      <c r="HYN8" s="90"/>
      <c r="HYO8" s="90"/>
      <c r="HYP8" s="90"/>
      <c r="HYQ8" s="90"/>
      <c r="HYR8" s="90"/>
      <c r="HYS8" s="90"/>
      <c r="HYT8" s="90"/>
      <c r="HYU8" s="90"/>
      <c r="HYV8" s="90"/>
      <c r="HYW8" s="90"/>
      <c r="HYX8" s="90"/>
      <c r="HYY8" s="90"/>
      <c r="HYZ8" s="90"/>
      <c r="HZA8" s="90"/>
      <c r="HZB8" s="90"/>
      <c r="HZC8" s="90"/>
      <c r="HZD8" s="90"/>
      <c r="HZE8" s="90"/>
      <c r="HZF8" s="90"/>
      <c r="HZG8" s="90"/>
      <c r="HZH8" s="90"/>
      <c r="HZI8" s="90"/>
      <c r="HZJ8" s="90"/>
      <c r="HZK8" s="90"/>
      <c r="HZL8" s="90"/>
      <c r="HZM8" s="90"/>
      <c r="HZN8" s="90"/>
      <c r="HZO8" s="90"/>
      <c r="HZP8" s="90"/>
      <c r="HZQ8" s="90"/>
      <c r="HZR8" s="90"/>
      <c r="HZS8" s="91"/>
      <c r="HZT8" s="91"/>
      <c r="HZU8" s="91"/>
      <c r="HZV8" s="91"/>
      <c r="HZW8" s="91"/>
      <c r="HZX8" s="91"/>
      <c r="HZY8" s="90"/>
      <c r="HZZ8" s="90"/>
      <c r="IAA8" s="90"/>
      <c r="IAB8" s="90"/>
      <c r="IAC8" s="90"/>
      <c r="IAD8" s="90"/>
      <c r="IAE8" s="90"/>
      <c r="IAF8" s="90"/>
      <c r="IAG8" s="90"/>
      <c r="IAH8" s="90"/>
      <c r="IAI8" s="90"/>
      <c r="IAJ8" s="90"/>
      <c r="IAK8" s="90"/>
      <c r="IAL8" s="90"/>
      <c r="IAM8" s="91"/>
      <c r="IAN8" s="90"/>
      <c r="IAO8" s="90"/>
      <c r="IAP8" s="90"/>
      <c r="IAQ8" s="90"/>
      <c r="IAR8" s="90"/>
      <c r="IAS8" s="90"/>
      <c r="IAT8" s="90"/>
      <c r="IAU8" s="90"/>
      <c r="IAV8" s="90"/>
      <c r="IAW8" s="90"/>
      <c r="IAX8" s="90"/>
      <c r="IAY8" s="90"/>
      <c r="IAZ8" s="90"/>
      <c r="IBA8" s="90"/>
      <c r="IBB8" s="90"/>
      <c r="IBC8" s="90"/>
      <c r="IBD8" s="90"/>
      <c r="IBE8" s="90"/>
      <c r="IBF8" s="90"/>
      <c r="IBG8" s="90"/>
      <c r="IBH8" s="90"/>
      <c r="IBI8" s="90"/>
      <c r="IBJ8" s="90"/>
      <c r="IBK8" s="90"/>
      <c r="IBL8" s="90"/>
      <c r="IBM8" s="90"/>
      <c r="IBN8" s="90"/>
      <c r="IBO8" s="90"/>
      <c r="IBP8" s="90"/>
      <c r="IBQ8" s="90"/>
      <c r="IBR8" s="90"/>
      <c r="IBS8" s="90"/>
      <c r="IBT8" s="90"/>
      <c r="IBU8" s="90"/>
      <c r="IBV8" s="90"/>
      <c r="IBW8" s="90"/>
      <c r="IBX8" s="90"/>
      <c r="IBY8" s="90"/>
      <c r="IBZ8" s="90"/>
      <c r="ICA8" s="90"/>
      <c r="ICB8" s="90"/>
      <c r="ICC8" s="90"/>
      <c r="ICD8" s="90"/>
      <c r="ICE8" s="91"/>
      <c r="ICF8" s="91"/>
      <c r="ICG8" s="91"/>
      <c r="ICH8" s="91"/>
      <c r="ICI8" s="91"/>
      <c r="ICJ8" s="91"/>
      <c r="ICK8" s="90"/>
      <c r="ICL8" s="90"/>
      <c r="ICM8" s="90"/>
      <c r="ICN8" s="90"/>
      <c r="ICO8" s="90"/>
      <c r="ICP8" s="90"/>
      <c r="ICQ8" s="90"/>
      <c r="ICR8" s="90"/>
      <c r="ICS8" s="90"/>
      <c r="ICT8" s="90"/>
      <c r="ICU8" s="90"/>
      <c r="ICV8" s="90"/>
      <c r="ICW8" s="90"/>
      <c r="ICX8" s="90"/>
      <c r="ICY8" s="91"/>
      <c r="ICZ8" s="90"/>
      <c r="IDA8" s="90"/>
      <c r="IDB8" s="90"/>
      <c r="IDC8" s="90"/>
      <c r="IDD8" s="90"/>
      <c r="IDE8" s="90"/>
      <c r="IDF8" s="90"/>
      <c r="IDG8" s="90"/>
      <c r="IDH8" s="90"/>
      <c r="IDI8" s="90"/>
      <c r="IDJ8" s="90"/>
      <c r="IDK8" s="90"/>
      <c r="IDL8" s="90"/>
      <c r="IDM8" s="90"/>
      <c r="IDN8" s="90"/>
      <c r="IDO8" s="90"/>
      <c r="IDP8" s="90"/>
      <c r="IDQ8" s="90"/>
      <c r="IDR8" s="90"/>
      <c r="IDS8" s="90"/>
      <c r="IDT8" s="90"/>
      <c r="IDU8" s="90"/>
      <c r="IDV8" s="90"/>
      <c r="IDW8" s="90"/>
      <c r="IDX8" s="90"/>
      <c r="IDY8" s="90"/>
      <c r="IDZ8" s="90"/>
      <c r="IEA8" s="90"/>
      <c r="IEB8" s="90"/>
      <c r="IEC8" s="90"/>
      <c r="IED8" s="90"/>
      <c r="IEE8" s="90"/>
      <c r="IEF8" s="90"/>
      <c r="IEG8" s="90"/>
      <c r="IEH8" s="90"/>
      <c r="IEI8" s="90"/>
      <c r="IEJ8" s="90"/>
      <c r="IEK8" s="90"/>
      <c r="IEL8" s="90"/>
      <c r="IEM8" s="90"/>
      <c r="IEN8" s="90"/>
      <c r="IEO8" s="90"/>
      <c r="IEP8" s="90"/>
      <c r="IEQ8" s="91"/>
      <c r="IER8" s="91"/>
      <c r="IES8" s="91"/>
      <c r="IET8" s="91"/>
      <c r="IEU8" s="91"/>
      <c r="IEV8" s="91"/>
      <c r="IEW8" s="90"/>
      <c r="IEX8" s="90"/>
      <c r="IEY8" s="90"/>
      <c r="IEZ8" s="90"/>
      <c r="IFA8" s="90"/>
      <c r="IFB8" s="90"/>
      <c r="IFC8" s="90"/>
      <c r="IFD8" s="90"/>
      <c r="IFE8" s="90"/>
      <c r="IFF8" s="90"/>
      <c r="IFG8" s="90"/>
      <c r="IFH8" s="90"/>
      <c r="IFI8" s="90"/>
      <c r="IFJ8" s="90"/>
      <c r="IFK8" s="91"/>
      <c r="IFL8" s="90"/>
      <c r="IFM8" s="90"/>
      <c r="IFN8" s="90"/>
      <c r="IFO8" s="90"/>
      <c r="IFP8" s="90"/>
      <c r="IFQ8" s="90"/>
      <c r="IFR8" s="90"/>
      <c r="IFS8" s="90"/>
      <c r="IFT8" s="90"/>
      <c r="IFU8" s="90"/>
      <c r="IFV8" s="90"/>
      <c r="IFW8" s="90"/>
      <c r="IFX8" s="90"/>
      <c r="IFY8" s="90"/>
      <c r="IFZ8" s="90"/>
      <c r="IGA8" s="90"/>
      <c r="IGB8" s="90"/>
      <c r="IGC8" s="90"/>
      <c r="IGD8" s="90"/>
      <c r="IGE8" s="90"/>
      <c r="IGF8" s="90"/>
      <c r="IGG8" s="90"/>
      <c r="IGH8" s="90"/>
      <c r="IGI8" s="90"/>
      <c r="IGJ8" s="90"/>
      <c r="IGK8" s="90"/>
      <c r="IGL8" s="90"/>
      <c r="IGM8" s="90"/>
      <c r="IGN8" s="90"/>
      <c r="IGO8" s="90"/>
      <c r="IGP8" s="90"/>
      <c r="IGQ8" s="90"/>
      <c r="IGR8" s="90"/>
      <c r="IGS8" s="90"/>
      <c r="IGT8" s="90"/>
      <c r="IGU8" s="90"/>
      <c r="IGV8" s="90"/>
      <c r="IGW8" s="90"/>
      <c r="IGX8" s="90"/>
      <c r="IGY8" s="90"/>
      <c r="IGZ8" s="90"/>
      <c r="IHA8" s="90"/>
      <c r="IHB8" s="90"/>
      <c r="IHC8" s="91"/>
      <c r="IHD8" s="91"/>
      <c r="IHE8" s="91"/>
      <c r="IHF8" s="91"/>
      <c r="IHG8" s="91"/>
      <c r="IHH8" s="91"/>
      <c r="IHI8" s="90"/>
      <c r="IHJ8" s="90"/>
      <c r="IHK8" s="90"/>
      <c r="IHL8" s="90"/>
      <c r="IHM8" s="90"/>
      <c r="IHN8" s="90"/>
      <c r="IHO8" s="90"/>
      <c r="IHP8" s="90"/>
      <c r="IHQ8" s="90"/>
      <c r="IHR8" s="90"/>
      <c r="IHS8" s="90"/>
      <c r="IHT8" s="90"/>
      <c r="IHU8" s="90"/>
      <c r="IHV8" s="90"/>
      <c r="IHW8" s="91"/>
      <c r="IHX8" s="90"/>
      <c r="IHY8" s="90"/>
      <c r="IHZ8" s="90"/>
      <c r="IIA8" s="90"/>
      <c r="IIB8" s="90"/>
      <c r="IIC8" s="90"/>
      <c r="IID8" s="90"/>
      <c r="IIE8" s="90"/>
      <c r="IIF8" s="90"/>
      <c r="IIG8" s="90"/>
      <c r="IIH8" s="90"/>
      <c r="III8" s="90"/>
      <c r="IIJ8" s="90"/>
      <c r="IIK8" s="90"/>
      <c r="IIL8" s="90"/>
      <c r="IIM8" s="90"/>
      <c r="IIN8" s="90"/>
      <c r="IIO8" s="90"/>
      <c r="IIP8" s="90"/>
      <c r="IIQ8" s="90"/>
      <c r="IIR8" s="90"/>
      <c r="IIS8" s="90"/>
      <c r="IIT8" s="90"/>
      <c r="IIU8" s="90"/>
      <c r="IIV8" s="90"/>
      <c r="IIW8" s="90"/>
      <c r="IIX8" s="90"/>
      <c r="IIY8" s="90"/>
      <c r="IIZ8" s="90"/>
      <c r="IJA8" s="90"/>
      <c r="IJB8" s="90"/>
      <c r="IJC8" s="90"/>
      <c r="IJD8" s="90"/>
      <c r="IJE8" s="90"/>
      <c r="IJF8" s="90"/>
      <c r="IJG8" s="90"/>
      <c r="IJH8" s="90"/>
      <c r="IJI8" s="90"/>
      <c r="IJJ8" s="90"/>
      <c r="IJK8" s="90"/>
      <c r="IJL8" s="90"/>
      <c r="IJM8" s="90"/>
      <c r="IJN8" s="90"/>
      <c r="IJO8" s="91"/>
      <c r="IJP8" s="91"/>
      <c r="IJQ8" s="91"/>
      <c r="IJR8" s="91"/>
      <c r="IJS8" s="91"/>
      <c r="IJT8" s="91"/>
      <c r="IJU8" s="90"/>
      <c r="IJV8" s="90"/>
      <c r="IJW8" s="90"/>
      <c r="IJX8" s="90"/>
      <c r="IJY8" s="90"/>
      <c r="IJZ8" s="90"/>
      <c r="IKA8" s="90"/>
      <c r="IKB8" s="90"/>
      <c r="IKC8" s="90"/>
      <c r="IKD8" s="90"/>
      <c r="IKE8" s="90"/>
      <c r="IKF8" s="90"/>
      <c r="IKG8" s="90"/>
      <c r="IKH8" s="90"/>
      <c r="IKI8" s="91"/>
      <c r="IKJ8" s="90"/>
      <c r="IKK8" s="90"/>
      <c r="IKL8" s="90"/>
      <c r="IKM8" s="90"/>
      <c r="IKN8" s="90"/>
      <c r="IKO8" s="90"/>
      <c r="IKP8" s="90"/>
      <c r="IKQ8" s="90"/>
      <c r="IKR8" s="90"/>
      <c r="IKS8" s="90"/>
      <c r="IKT8" s="90"/>
      <c r="IKU8" s="90"/>
      <c r="IKV8" s="90"/>
      <c r="IKW8" s="90"/>
      <c r="IKX8" s="90"/>
      <c r="IKY8" s="90"/>
      <c r="IKZ8" s="90"/>
      <c r="ILA8" s="90"/>
      <c r="ILB8" s="90"/>
      <c r="ILC8" s="90"/>
      <c r="ILD8" s="90"/>
      <c r="ILE8" s="90"/>
      <c r="ILF8" s="90"/>
      <c r="ILG8" s="90"/>
      <c r="ILH8" s="90"/>
      <c r="ILI8" s="90"/>
      <c r="ILJ8" s="90"/>
      <c r="ILK8" s="90"/>
      <c r="ILL8" s="90"/>
      <c r="ILM8" s="90"/>
      <c r="ILN8" s="90"/>
      <c r="ILO8" s="90"/>
      <c r="ILP8" s="90"/>
      <c r="ILQ8" s="90"/>
      <c r="ILR8" s="90"/>
      <c r="ILS8" s="90"/>
      <c r="ILT8" s="90"/>
      <c r="ILU8" s="90"/>
      <c r="ILV8" s="90"/>
      <c r="ILW8" s="90"/>
      <c r="ILX8" s="90"/>
      <c r="ILY8" s="90"/>
      <c r="ILZ8" s="90"/>
      <c r="IMA8" s="91"/>
      <c r="IMB8" s="91"/>
      <c r="IMC8" s="91"/>
      <c r="IMD8" s="91"/>
      <c r="IME8" s="91"/>
      <c r="IMF8" s="91"/>
      <c r="IMG8" s="90"/>
      <c r="IMH8" s="90"/>
      <c r="IMI8" s="90"/>
      <c r="IMJ8" s="90"/>
      <c r="IMK8" s="90"/>
      <c r="IML8" s="90"/>
      <c r="IMM8" s="90"/>
      <c r="IMN8" s="90"/>
      <c r="IMO8" s="90"/>
      <c r="IMP8" s="90"/>
      <c r="IMQ8" s="90"/>
      <c r="IMR8" s="90"/>
      <c r="IMS8" s="90"/>
      <c r="IMT8" s="90"/>
      <c r="IMU8" s="91"/>
      <c r="IMV8" s="90"/>
      <c r="IMW8" s="90"/>
      <c r="IMX8" s="90"/>
      <c r="IMY8" s="90"/>
      <c r="IMZ8" s="90"/>
      <c r="INA8" s="90"/>
      <c r="INB8" s="90"/>
      <c r="INC8" s="90"/>
      <c r="IND8" s="90"/>
      <c r="INE8" s="90"/>
      <c r="INF8" s="90"/>
      <c r="ING8" s="90"/>
      <c r="INH8" s="90"/>
      <c r="INI8" s="90"/>
      <c r="INJ8" s="90"/>
      <c r="INK8" s="90"/>
      <c r="INL8" s="90"/>
      <c r="INM8" s="90"/>
      <c r="INN8" s="90"/>
      <c r="INO8" s="90"/>
      <c r="INP8" s="90"/>
      <c r="INQ8" s="90"/>
      <c r="INR8" s="90"/>
      <c r="INS8" s="90"/>
      <c r="INT8" s="90"/>
      <c r="INU8" s="90"/>
      <c r="INV8" s="90"/>
      <c r="INW8" s="90"/>
      <c r="INX8" s="90"/>
      <c r="INY8" s="90"/>
      <c r="INZ8" s="90"/>
      <c r="IOA8" s="90"/>
      <c r="IOB8" s="90"/>
      <c r="IOC8" s="90"/>
      <c r="IOD8" s="90"/>
      <c r="IOE8" s="90"/>
      <c r="IOF8" s="90"/>
      <c r="IOG8" s="90"/>
      <c r="IOH8" s="90"/>
      <c r="IOI8" s="90"/>
      <c r="IOJ8" s="90"/>
      <c r="IOK8" s="90"/>
      <c r="IOL8" s="90"/>
      <c r="IOM8" s="91"/>
      <c r="ION8" s="91"/>
      <c r="IOO8" s="91"/>
      <c r="IOP8" s="91"/>
      <c r="IOQ8" s="91"/>
      <c r="IOR8" s="91"/>
      <c r="IOS8" s="90"/>
      <c r="IOT8" s="90"/>
      <c r="IOU8" s="90"/>
      <c r="IOV8" s="90"/>
      <c r="IOW8" s="90"/>
      <c r="IOX8" s="90"/>
      <c r="IOY8" s="90"/>
      <c r="IOZ8" s="90"/>
      <c r="IPA8" s="90"/>
      <c r="IPB8" s="90"/>
      <c r="IPC8" s="90"/>
      <c r="IPD8" s="90"/>
      <c r="IPE8" s="90"/>
      <c r="IPF8" s="90"/>
      <c r="IPG8" s="91"/>
      <c r="IPH8" s="90"/>
      <c r="IPI8" s="90"/>
      <c r="IPJ8" s="90"/>
      <c r="IPK8" s="90"/>
      <c r="IPL8" s="90"/>
      <c r="IPM8" s="90"/>
      <c r="IPN8" s="90"/>
      <c r="IPO8" s="90"/>
      <c r="IPP8" s="90"/>
      <c r="IPQ8" s="90"/>
      <c r="IPR8" s="90"/>
      <c r="IPS8" s="90"/>
      <c r="IPT8" s="90"/>
      <c r="IPU8" s="90"/>
      <c r="IPV8" s="90"/>
      <c r="IPW8" s="90"/>
      <c r="IPX8" s="90"/>
      <c r="IPY8" s="90"/>
      <c r="IPZ8" s="90"/>
      <c r="IQA8" s="90"/>
      <c r="IQB8" s="90"/>
      <c r="IQC8" s="90"/>
      <c r="IQD8" s="90"/>
      <c r="IQE8" s="90"/>
      <c r="IQF8" s="90"/>
      <c r="IQG8" s="90"/>
      <c r="IQH8" s="90"/>
      <c r="IQI8" s="90"/>
      <c r="IQJ8" s="90"/>
      <c r="IQK8" s="90"/>
      <c r="IQL8" s="90"/>
      <c r="IQM8" s="90"/>
      <c r="IQN8" s="90"/>
      <c r="IQO8" s="90"/>
      <c r="IQP8" s="90"/>
      <c r="IQQ8" s="90"/>
      <c r="IQR8" s="90"/>
      <c r="IQS8" s="90"/>
      <c r="IQT8" s="90"/>
      <c r="IQU8" s="90"/>
      <c r="IQV8" s="90"/>
      <c r="IQW8" s="90"/>
      <c r="IQX8" s="90"/>
      <c r="IQY8" s="91"/>
      <c r="IQZ8" s="91"/>
      <c r="IRA8" s="91"/>
      <c r="IRB8" s="91"/>
      <c r="IRC8" s="91"/>
      <c r="IRD8" s="91"/>
      <c r="IRE8" s="90"/>
      <c r="IRF8" s="90"/>
      <c r="IRG8" s="90"/>
      <c r="IRH8" s="90"/>
      <c r="IRI8" s="90"/>
      <c r="IRJ8" s="90"/>
      <c r="IRK8" s="90"/>
      <c r="IRL8" s="90"/>
      <c r="IRM8" s="90"/>
      <c r="IRN8" s="90"/>
      <c r="IRO8" s="90"/>
      <c r="IRP8" s="90"/>
      <c r="IRQ8" s="90"/>
      <c r="IRR8" s="90"/>
      <c r="IRS8" s="91"/>
      <c r="IRT8" s="90"/>
      <c r="IRU8" s="90"/>
      <c r="IRV8" s="90"/>
      <c r="IRW8" s="90"/>
      <c r="IRX8" s="90"/>
      <c r="IRY8" s="90"/>
      <c r="IRZ8" s="90"/>
      <c r="ISA8" s="90"/>
      <c r="ISB8" s="90"/>
      <c r="ISC8" s="90"/>
      <c r="ISD8" s="90"/>
      <c r="ISE8" s="90"/>
      <c r="ISF8" s="90"/>
      <c r="ISG8" s="90"/>
      <c r="ISH8" s="90"/>
      <c r="ISI8" s="90"/>
      <c r="ISJ8" s="90"/>
      <c r="ISK8" s="90"/>
      <c r="ISL8" s="90"/>
      <c r="ISM8" s="90"/>
      <c r="ISN8" s="90"/>
      <c r="ISO8" s="90"/>
      <c r="ISP8" s="90"/>
      <c r="ISQ8" s="90"/>
      <c r="ISR8" s="90"/>
      <c r="ISS8" s="90"/>
      <c r="IST8" s="90"/>
      <c r="ISU8" s="90"/>
      <c r="ISV8" s="90"/>
      <c r="ISW8" s="90"/>
      <c r="ISX8" s="90"/>
      <c r="ISY8" s="90"/>
      <c r="ISZ8" s="90"/>
      <c r="ITA8" s="90"/>
      <c r="ITB8" s="90"/>
      <c r="ITC8" s="90"/>
      <c r="ITD8" s="90"/>
      <c r="ITE8" s="90"/>
      <c r="ITF8" s="90"/>
      <c r="ITG8" s="90"/>
      <c r="ITH8" s="90"/>
      <c r="ITI8" s="90"/>
      <c r="ITJ8" s="90"/>
      <c r="ITK8" s="91"/>
      <c r="ITL8" s="91"/>
      <c r="ITM8" s="91"/>
      <c r="ITN8" s="91"/>
      <c r="ITO8" s="91"/>
      <c r="ITP8" s="91"/>
      <c r="ITQ8" s="90"/>
      <c r="ITR8" s="90"/>
      <c r="ITS8" s="90"/>
      <c r="ITT8" s="90"/>
      <c r="ITU8" s="90"/>
      <c r="ITV8" s="90"/>
      <c r="ITW8" s="90"/>
      <c r="ITX8" s="90"/>
      <c r="ITY8" s="90"/>
      <c r="ITZ8" s="90"/>
      <c r="IUA8" s="90"/>
      <c r="IUB8" s="90"/>
      <c r="IUC8" s="90"/>
      <c r="IUD8" s="90"/>
      <c r="IUE8" s="91"/>
      <c r="IUF8" s="90"/>
      <c r="IUG8" s="90"/>
      <c r="IUH8" s="90"/>
      <c r="IUI8" s="90"/>
      <c r="IUJ8" s="90"/>
      <c r="IUK8" s="90"/>
      <c r="IUL8" s="90"/>
      <c r="IUM8" s="90"/>
      <c r="IUN8" s="90"/>
      <c r="IUO8" s="90"/>
      <c r="IUP8" s="90"/>
      <c r="IUQ8" s="90"/>
      <c r="IUR8" s="90"/>
      <c r="IUS8" s="90"/>
      <c r="IUT8" s="90"/>
      <c r="IUU8" s="90"/>
      <c r="IUV8" s="90"/>
      <c r="IUW8" s="90"/>
      <c r="IUX8" s="90"/>
      <c r="IUY8" s="90"/>
      <c r="IUZ8" s="90"/>
      <c r="IVA8" s="90"/>
      <c r="IVB8" s="90"/>
      <c r="IVC8" s="90"/>
      <c r="IVD8" s="90"/>
      <c r="IVE8" s="90"/>
      <c r="IVF8" s="90"/>
      <c r="IVG8" s="90"/>
      <c r="IVH8" s="90"/>
      <c r="IVI8" s="90"/>
      <c r="IVJ8" s="90"/>
      <c r="IVK8" s="90"/>
      <c r="IVL8" s="90"/>
      <c r="IVM8" s="90"/>
      <c r="IVN8" s="90"/>
      <c r="IVO8" s="90"/>
      <c r="IVP8" s="90"/>
      <c r="IVQ8" s="90"/>
      <c r="IVR8" s="90"/>
      <c r="IVS8" s="90"/>
      <c r="IVT8" s="90"/>
      <c r="IVU8" s="90"/>
      <c r="IVV8" s="90"/>
      <c r="IVW8" s="91"/>
      <c r="IVX8" s="91"/>
      <c r="IVY8" s="91"/>
      <c r="IVZ8" s="91"/>
      <c r="IWA8" s="91"/>
      <c r="IWB8" s="91"/>
      <c r="IWC8" s="90"/>
      <c r="IWD8" s="90"/>
      <c r="IWE8" s="90"/>
      <c r="IWF8" s="90"/>
      <c r="IWG8" s="90"/>
      <c r="IWH8" s="90"/>
      <c r="IWI8" s="90"/>
      <c r="IWJ8" s="90"/>
      <c r="IWK8" s="90"/>
      <c r="IWL8" s="90"/>
      <c r="IWM8" s="90"/>
      <c r="IWN8" s="90"/>
      <c r="IWO8" s="90"/>
      <c r="IWP8" s="90"/>
      <c r="IWQ8" s="91"/>
      <c r="IWR8" s="90"/>
      <c r="IWS8" s="90"/>
      <c r="IWT8" s="90"/>
      <c r="IWU8" s="90"/>
      <c r="IWV8" s="90"/>
      <c r="IWW8" s="90"/>
      <c r="IWX8" s="90"/>
      <c r="IWY8" s="90"/>
      <c r="IWZ8" s="90"/>
      <c r="IXA8" s="90"/>
      <c r="IXB8" s="90"/>
      <c r="IXC8" s="90"/>
      <c r="IXD8" s="90"/>
      <c r="IXE8" s="90"/>
      <c r="IXF8" s="90"/>
      <c r="IXG8" s="90"/>
      <c r="IXH8" s="90"/>
      <c r="IXI8" s="90"/>
      <c r="IXJ8" s="90"/>
      <c r="IXK8" s="90"/>
      <c r="IXL8" s="90"/>
      <c r="IXM8" s="90"/>
      <c r="IXN8" s="90"/>
      <c r="IXO8" s="90"/>
      <c r="IXP8" s="90"/>
      <c r="IXQ8" s="90"/>
      <c r="IXR8" s="90"/>
      <c r="IXS8" s="90"/>
      <c r="IXT8" s="90"/>
      <c r="IXU8" s="90"/>
      <c r="IXV8" s="90"/>
      <c r="IXW8" s="90"/>
      <c r="IXX8" s="90"/>
      <c r="IXY8" s="90"/>
      <c r="IXZ8" s="90"/>
      <c r="IYA8" s="90"/>
      <c r="IYB8" s="90"/>
      <c r="IYC8" s="90"/>
      <c r="IYD8" s="90"/>
      <c r="IYE8" s="90"/>
      <c r="IYF8" s="90"/>
      <c r="IYG8" s="90"/>
      <c r="IYH8" s="90"/>
      <c r="IYI8" s="91"/>
      <c r="IYJ8" s="91"/>
      <c r="IYK8" s="91"/>
      <c r="IYL8" s="91"/>
      <c r="IYM8" s="91"/>
      <c r="IYN8" s="91"/>
      <c r="IYO8" s="90"/>
      <c r="IYP8" s="90"/>
      <c r="IYQ8" s="90"/>
      <c r="IYR8" s="90"/>
      <c r="IYS8" s="90"/>
      <c r="IYT8" s="90"/>
      <c r="IYU8" s="90"/>
      <c r="IYV8" s="90"/>
      <c r="IYW8" s="90"/>
      <c r="IYX8" s="90"/>
      <c r="IYY8" s="90"/>
      <c r="IYZ8" s="90"/>
      <c r="IZA8" s="90"/>
      <c r="IZB8" s="90"/>
      <c r="IZC8" s="91"/>
      <c r="IZD8" s="90"/>
      <c r="IZE8" s="90"/>
      <c r="IZF8" s="90"/>
      <c r="IZG8" s="90"/>
      <c r="IZH8" s="90"/>
      <c r="IZI8" s="90"/>
      <c r="IZJ8" s="90"/>
      <c r="IZK8" s="90"/>
      <c r="IZL8" s="90"/>
      <c r="IZM8" s="90"/>
      <c r="IZN8" s="90"/>
      <c r="IZO8" s="90"/>
      <c r="IZP8" s="90"/>
      <c r="IZQ8" s="90"/>
      <c r="IZR8" s="90"/>
      <c r="IZS8" s="90"/>
      <c r="IZT8" s="90"/>
      <c r="IZU8" s="90"/>
      <c r="IZV8" s="90"/>
      <c r="IZW8" s="90"/>
      <c r="IZX8" s="90"/>
      <c r="IZY8" s="90"/>
      <c r="IZZ8" s="90"/>
      <c r="JAA8" s="90"/>
      <c r="JAB8" s="90"/>
      <c r="JAC8" s="90"/>
      <c r="JAD8" s="90"/>
      <c r="JAE8" s="90"/>
      <c r="JAF8" s="90"/>
      <c r="JAG8" s="90"/>
      <c r="JAH8" s="90"/>
      <c r="JAI8" s="90"/>
      <c r="JAJ8" s="90"/>
      <c r="JAK8" s="90"/>
      <c r="JAL8" s="90"/>
      <c r="JAM8" s="90"/>
      <c r="JAN8" s="90"/>
      <c r="JAO8" s="90"/>
      <c r="JAP8" s="90"/>
      <c r="JAQ8" s="90"/>
      <c r="JAR8" s="90"/>
      <c r="JAS8" s="90"/>
      <c r="JAT8" s="90"/>
      <c r="JAU8" s="91"/>
      <c r="JAV8" s="91"/>
      <c r="JAW8" s="91"/>
      <c r="JAX8" s="91"/>
      <c r="JAY8" s="91"/>
      <c r="JAZ8" s="91"/>
      <c r="JBA8" s="90"/>
      <c r="JBB8" s="90"/>
      <c r="JBC8" s="90"/>
      <c r="JBD8" s="90"/>
      <c r="JBE8" s="90"/>
      <c r="JBF8" s="90"/>
      <c r="JBG8" s="90"/>
      <c r="JBH8" s="90"/>
      <c r="JBI8" s="90"/>
      <c r="JBJ8" s="90"/>
      <c r="JBK8" s="90"/>
      <c r="JBL8" s="90"/>
      <c r="JBM8" s="90"/>
      <c r="JBN8" s="90"/>
      <c r="JBO8" s="91"/>
      <c r="JBP8" s="90"/>
      <c r="JBQ8" s="90"/>
      <c r="JBR8" s="90"/>
      <c r="JBS8" s="90"/>
      <c r="JBT8" s="90"/>
      <c r="JBU8" s="90"/>
      <c r="JBV8" s="90"/>
      <c r="JBW8" s="90"/>
      <c r="JBX8" s="90"/>
      <c r="JBY8" s="90"/>
      <c r="JBZ8" s="90"/>
      <c r="JCA8" s="90"/>
      <c r="JCB8" s="90"/>
      <c r="JCC8" s="90"/>
      <c r="JCD8" s="90"/>
      <c r="JCE8" s="90"/>
      <c r="JCF8" s="90"/>
      <c r="JCG8" s="90"/>
      <c r="JCH8" s="90"/>
      <c r="JCI8" s="90"/>
      <c r="JCJ8" s="90"/>
      <c r="JCK8" s="90"/>
      <c r="JCL8" s="90"/>
      <c r="JCM8" s="90"/>
      <c r="JCN8" s="90"/>
      <c r="JCO8" s="90"/>
      <c r="JCP8" s="90"/>
      <c r="JCQ8" s="90"/>
      <c r="JCR8" s="90"/>
      <c r="JCS8" s="90"/>
      <c r="JCT8" s="90"/>
      <c r="JCU8" s="90"/>
      <c r="JCV8" s="90"/>
      <c r="JCW8" s="90"/>
      <c r="JCX8" s="90"/>
      <c r="JCY8" s="90"/>
      <c r="JCZ8" s="90"/>
      <c r="JDA8" s="90"/>
      <c r="JDB8" s="90"/>
      <c r="JDC8" s="90"/>
      <c r="JDD8" s="90"/>
      <c r="JDE8" s="90"/>
      <c r="JDF8" s="90"/>
      <c r="JDG8" s="91"/>
      <c r="JDH8" s="91"/>
      <c r="JDI8" s="91"/>
      <c r="JDJ8" s="91"/>
      <c r="JDK8" s="91"/>
      <c r="JDL8" s="91"/>
      <c r="JDM8" s="90"/>
      <c r="JDN8" s="90"/>
      <c r="JDO8" s="90"/>
      <c r="JDP8" s="90"/>
      <c r="JDQ8" s="90"/>
      <c r="JDR8" s="90"/>
      <c r="JDS8" s="90"/>
      <c r="JDT8" s="90"/>
      <c r="JDU8" s="90"/>
      <c r="JDV8" s="90"/>
      <c r="JDW8" s="90"/>
      <c r="JDX8" s="90"/>
      <c r="JDY8" s="90"/>
      <c r="JDZ8" s="90"/>
      <c r="JEA8" s="91"/>
      <c r="JEB8" s="90"/>
      <c r="JEC8" s="90"/>
      <c r="JED8" s="90"/>
      <c r="JEE8" s="90"/>
      <c r="JEF8" s="90"/>
      <c r="JEG8" s="90"/>
      <c r="JEH8" s="90"/>
      <c r="JEI8" s="90"/>
      <c r="JEJ8" s="90"/>
      <c r="JEK8" s="90"/>
      <c r="JEL8" s="90"/>
      <c r="JEM8" s="90"/>
      <c r="JEN8" s="90"/>
      <c r="JEO8" s="90"/>
      <c r="JEP8" s="90"/>
      <c r="JEQ8" s="90"/>
      <c r="JER8" s="90"/>
      <c r="JES8" s="90"/>
      <c r="JET8" s="90"/>
      <c r="JEU8" s="90"/>
      <c r="JEV8" s="90"/>
      <c r="JEW8" s="90"/>
      <c r="JEX8" s="90"/>
      <c r="JEY8" s="90"/>
      <c r="JEZ8" s="90"/>
      <c r="JFA8" s="90"/>
      <c r="JFB8" s="90"/>
      <c r="JFC8" s="90"/>
      <c r="JFD8" s="90"/>
      <c r="JFE8" s="90"/>
      <c r="JFF8" s="90"/>
      <c r="JFG8" s="90"/>
      <c r="JFH8" s="90"/>
      <c r="JFI8" s="90"/>
      <c r="JFJ8" s="90"/>
      <c r="JFK8" s="90"/>
      <c r="JFL8" s="90"/>
      <c r="JFM8" s="90"/>
      <c r="JFN8" s="90"/>
      <c r="JFO8" s="90"/>
      <c r="JFP8" s="90"/>
      <c r="JFQ8" s="90"/>
      <c r="JFR8" s="90"/>
      <c r="JFS8" s="91"/>
      <c r="JFT8" s="91"/>
      <c r="JFU8" s="91"/>
      <c r="JFV8" s="91"/>
      <c r="JFW8" s="91"/>
      <c r="JFX8" s="91"/>
      <c r="JFY8" s="90"/>
      <c r="JFZ8" s="90"/>
      <c r="JGA8" s="90"/>
      <c r="JGB8" s="90"/>
      <c r="JGC8" s="90"/>
      <c r="JGD8" s="90"/>
      <c r="JGE8" s="90"/>
      <c r="JGF8" s="90"/>
      <c r="JGG8" s="90"/>
      <c r="JGH8" s="90"/>
      <c r="JGI8" s="90"/>
      <c r="JGJ8" s="90"/>
      <c r="JGK8" s="90"/>
      <c r="JGL8" s="90"/>
      <c r="JGM8" s="91"/>
      <c r="JGN8" s="90"/>
      <c r="JGO8" s="90"/>
      <c r="JGP8" s="90"/>
      <c r="JGQ8" s="90"/>
      <c r="JGR8" s="90"/>
      <c r="JGS8" s="90"/>
      <c r="JGT8" s="90"/>
      <c r="JGU8" s="90"/>
      <c r="JGV8" s="90"/>
      <c r="JGW8" s="90"/>
      <c r="JGX8" s="90"/>
      <c r="JGY8" s="90"/>
      <c r="JGZ8" s="90"/>
      <c r="JHA8" s="90"/>
      <c r="JHB8" s="90"/>
      <c r="JHC8" s="90"/>
      <c r="JHD8" s="90"/>
      <c r="JHE8" s="90"/>
      <c r="JHF8" s="90"/>
      <c r="JHG8" s="90"/>
      <c r="JHH8" s="90"/>
      <c r="JHI8" s="90"/>
      <c r="JHJ8" s="90"/>
      <c r="JHK8" s="90"/>
      <c r="JHL8" s="90"/>
      <c r="JHM8" s="90"/>
      <c r="JHN8" s="90"/>
      <c r="JHO8" s="90"/>
      <c r="JHP8" s="90"/>
      <c r="JHQ8" s="90"/>
      <c r="JHR8" s="90"/>
      <c r="JHS8" s="90"/>
      <c r="JHT8" s="90"/>
      <c r="JHU8" s="90"/>
      <c r="JHV8" s="90"/>
      <c r="JHW8" s="90"/>
      <c r="JHX8" s="90"/>
      <c r="JHY8" s="90"/>
      <c r="JHZ8" s="90"/>
      <c r="JIA8" s="90"/>
      <c r="JIB8" s="90"/>
      <c r="JIC8" s="90"/>
      <c r="JID8" s="90"/>
      <c r="JIE8" s="91"/>
      <c r="JIF8" s="91"/>
      <c r="JIG8" s="91"/>
      <c r="JIH8" s="91"/>
      <c r="JII8" s="91"/>
      <c r="JIJ8" s="91"/>
      <c r="JIK8" s="90"/>
      <c r="JIL8" s="90"/>
      <c r="JIM8" s="90"/>
      <c r="JIN8" s="90"/>
      <c r="JIO8" s="90"/>
      <c r="JIP8" s="90"/>
      <c r="JIQ8" s="90"/>
      <c r="JIR8" s="90"/>
      <c r="JIS8" s="90"/>
      <c r="JIT8" s="90"/>
      <c r="JIU8" s="90"/>
      <c r="JIV8" s="90"/>
      <c r="JIW8" s="90"/>
      <c r="JIX8" s="90"/>
      <c r="JIY8" s="91"/>
      <c r="JIZ8" s="90"/>
      <c r="JJA8" s="90"/>
      <c r="JJB8" s="90"/>
      <c r="JJC8" s="90"/>
      <c r="JJD8" s="90"/>
      <c r="JJE8" s="90"/>
      <c r="JJF8" s="90"/>
      <c r="JJG8" s="90"/>
      <c r="JJH8" s="90"/>
      <c r="JJI8" s="90"/>
      <c r="JJJ8" s="90"/>
      <c r="JJK8" s="90"/>
      <c r="JJL8" s="90"/>
      <c r="JJM8" s="90"/>
      <c r="JJN8" s="90"/>
      <c r="JJO8" s="90"/>
      <c r="JJP8" s="90"/>
      <c r="JJQ8" s="90"/>
      <c r="JJR8" s="90"/>
      <c r="JJS8" s="90"/>
      <c r="JJT8" s="90"/>
      <c r="JJU8" s="90"/>
      <c r="JJV8" s="90"/>
      <c r="JJW8" s="90"/>
      <c r="JJX8" s="90"/>
      <c r="JJY8" s="90"/>
      <c r="JJZ8" s="90"/>
      <c r="JKA8" s="90"/>
      <c r="JKB8" s="90"/>
      <c r="JKC8" s="90"/>
      <c r="JKD8" s="90"/>
      <c r="JKE8" s="90"/>
      <c r="JKF8" s="90"/>
      <c r="JKG8" s="90"/>
      <c r="JKH8" s="90"/>
      <c r="JKI8" s="90"/>
      <c r="JKJ8" s="90"/>
      <c r="JKK8" s="90"/>
      <c r="JKL8" s="90"/>
      <c r="JKM8" s="90"/>
      <c r="JKN8" s="90"/>
      <c r="JKO8" s="90"/>
      <c r="JKP8" s="90"/>
      <c r="JKQ8" s="91"/>
      <c r="JKR8" s="91"/>
      <c r="JKS8" s="91"/>
      <c r="JKT8" s="91"/>
      <c r="JKU8" s="91"/>
      <c r="JKV8" s="91"/>
      <c r="JKW8" s="90"/>
      <c r="JKX8" s="90"/>
      <c r="JKY8" s="90"/>
      <c r="JKZ8" s="90"/>
      <c r="JLA8" s="90"/>
      <c r="JLB8" s="90"/>
      <c r="JLC8" s="90"/>
      <c r="JLD8" s="90"/>
      <c r="JLE8" s="90"/>
      <c r="JLF8" s="90"/>
      <c r="JLG8" s="90"/>
      <c r="JLH8" s="90"/>
      <c r="JLI8" s="90"/>
      <c r="JLJ8" s="90"/>
      <c r="JLK8" s="91"/>
      <c r="JLL8" s="90"/>
      <c r="JLM8" s="90"/>
      <c r="JLN8" s="90"/>
      <c r="JLO8" s="90"/>
      <c r="JLP8" s="90"/>
      <c r="JLQ8" s="90"/>
      <c r="JLR8" s="90"/>
      <c r="JLS8" s="90"/>
      <c r="JLT8" s="90"/>
      <c r="JLU8" s="90"/>
      <c r="JLV8" s="90"/>
      <c r="JLW8" s="90"/>
      <c r="JLX8" s="90"/>
      <c r="JLY8" s="90"/>
      <c r="JLZ8" s="90"/>
      <c r="JMA8" s="90"/>
      <c r="JMB8" s="90"/>
      <c r="JMC8" s="90"/>
      <c r="JMD8" s="90"/>
      <c r="JME8" s="90"/>
      <c r="JMF8" s="90"/>
      <c r="JMG8" s="90"/>
      <c r="JMH8" s="90"/>
      <c r="JMI8" s="90"/>
      <c r="JMJ8" s="90"/>
      <c r="JMK8" s="90"/>
      <c r="JML8" s="90"/>
      <c r="JMM8" s="90"/>
      <c r="JMN8" s="90"/>
      <c r="JMO8" s="90"/>
      <c r="JMP8" s="90"/>
      <c r="JMQ8" s="90"/>
      <c r="JMR8" s="90"/>
      <c r="JMS8" s="90"/>
      <c r="JMT8" s="90"/>
      <c r="JMU8" s="90"/>
      <c r="JMV8" s="90"/>
      <c r="JMW8" s="90"/>
      <c r="JMX8" s="90"/>
      <c r="JMY8" s="90"/>
      <c r="JMZ8" s="90"/>
      <c r="JNA8" s="90"/>
      <c r="JNB8" s="90"/>
      <c r="JNC8" s="91"/>
      <c r="JND8" s="91"/>
      <c r="JNE8" s="91"/>
      <c r="JNF8" s="91"/>
      <c r="JNG8" s="91"/>
      <c r="JNH8" s="91"/>
      <c r="JNI8" s="90"/>
      <c r="JNJ8" s="90"/>
      <c r="JNK8" s="90"/>
      <c r="JNL8" s="90"/>
      <c r="JNM8" s="90"/>
      <c r="JNN8" s="90"/>
      <c r="JNO8" s="90"/>
      <c r="JNP8" s="90"/>
      <c r="JNQ8" s="90"/>
      <c r="JNR8" s="90"/>
      <c r="JNS8" s="90"/>
      <c r="JNT8" s="90"/>
      <c r="JNU8" s="90"/>
      <c r="JNV8" s="90"/>
      <c r="JNW8" s="91"/>
      <c r="JNX8" s="90"/>
      <c r="JNY8" s="90"/>
      <c r="JNZ8" s="90"/>
      <c r="JOA8" s="90"/>
      <c r="JOB8" s="90"/>
      <c r="JOC8" s="90"/>
      <c r="JOD8" s="90"/>
      <c r="JOE8" s="90"/>
      <c r="JOF8" s="90"/>
      <c r="JOG8" s="90"/>
      <c r="JOH8" s="90"/>
      <c r="JOI8" s="90"/>
      <c r="JOJ8" s="90"/>
      <c r="JOK8" s="90"/>
      <c r="JOL8" s="90"/>
      <c r="JOM8" s="90"/>
      <c r="JON8" s="90"/>
      <c r="JOO8" s="90"/>
      <c r="JOP8" s="90"/>
      <c r="JOQ8" s="90"/>
      <c r="JOR8" s="90"/>
      <c r="JOS8" s="90"/>
      <c r="JOT8" s="90"/>
      <c r="JOU8" s="90"/>
      <c r="JOV8" s="90"/>
      <c r="JOW8" s="90"/>
      <c r="JOX8" s="90"/>
      <c r="JOY8" s="90"/>
      <c r="JOZ8" s="90"/>
      <c r="JPA8" s="90"/>
      <c r="JPB8" s="90"/>
      <c r="JPC8" s="90"/>
      <c r="JPD8" s="90"/>
      <c r="JPE8" s="90"/>
      <c r="JPF8" s="90"/>
      <c r="JPG8" s="90"/>
      <c r="JPH8" s="90"/>
      <c r="JPI8" s="90"/>
      <c r="JPJ8" s="90"/>
      <c r="JPK8" s="90"/>
      <c r="JPL8" s="90"/>
      <c r="JPM8" s="90"/>
      <c r="JPN8" s="90"/>
      <c r="JPO8" s="91"/>
      <c r="JPP8" s="91"/>
      <c r="JPQ8" s="91"/>
      <c r="JPR8" s="91"/>
      <c r="JPS8" s="91"/>
      <c r="JPT8" s="91"/>
      <c r="JPU8" s="90"/>
      <c r="JPV8" s="90"/>
      <c r="JPW8" s="90"/>
      <c r="JPX8" s="90"/>
      <c r="JPY8" s="90"/>
      <c r="JPZ8" s="90"/>
      <c r="JQA8" s="90"/>
      <c r="JQB8" s="90"/>
      <c r="JQC8" s="90"/>
      <c r="JQD8" s="90"/>
      <c r="JQE8" s="90"/>
      <c r="JQF8" s="90"/>
      <c r="JQG8" s="90"/>
      <c r="JQH8" s="90"/>
      <c r="JQI8" s="91"/>
      <c r="JQJ8" s="90"/>
      <c r="JQK8" s="90"/>
      <c r="JQL8" s="90"/>
      <c r="JQM8" s="90"/>
      <c r="JQN8" s="90"/>
      <c r="JQO8" s="90"/>
      <c r="JQP8" s="90"/>
      <c r="JQQ8" s="90"/>
      <c r="JQR8" s="90"/>
      <c r="JQS8" s="90"/>
      <c r="JQT8" s="90"/>
      <c r="JQU8" s="90"/>
      <c r="JQV8" s="90"/>
      <c r="JQW8" s="90"/>
      <c r="JQX8" s="90"/>
      <c r="JQY8" s="90"/>
      <c r="JQZ8" s="90"/>
      <c r="JRA8" s="90"/>
      <c r="JRB8" s="90"/>
      <c r="JRC8" s="90"/>
      <c r="JRD8" s="90"/>
      <c r="JRE8" s="90"/>
      <c r="JRF8" s="90"/>
      <c r="JRG8" s="90"/>
      <c r="JRH8" s="90"/>
      <c r="JRI8" s="90"/>
      <c r="JRJ8" s="90"/>
      <c r="JRK8" s="90"/>
      <c r="JRL8" s="90"/>
      <c r="JRM8" s="90"/>
      <c r="JRN8" s="90"/>
      <c r="JRO8" s="90"/>
      <c r="JRP8" s="90"/>
      <c r="JRQ8" s="90"/>
      <c r="JRR8" s="90"/>
      <c r="JRS8" s="90"/>
      <c r="JRT8" s="90"/>
      <c r="JRU8" s="90"/>
      <c r="JRV8" s="90"/>
      <c r="JRW8" s="90"/>
      <c r="JRX8" s="90"/>
      <c r="JRY8" s="90"/>
      <c r="JRZ8" s="90"/>
      <c r="JSA8" s="91"/>
      <c r="JSB8" s="91"/>
      <c r="JSC8" s="91"/>
      <c r="JSD8" s="91"/>
      <c r="JSE8" s="91"/>
      <c r="JSF8" s="91"/>
      <c r="JSG8" s="90"/>
      <c r="JSH8" s="90"/>
      <c r="JSI8" s="90"/>
      <c r="JSJ8" s="90"/>
      <c r="JSK8" s="90"/>
      <c r="JSL8" s="90"/>
      <c r="JSM8" s="90"/>
      <c r="JSN8" s="90"/>
      <c r="JSO8" s="90"/>
      <c r="JSP8" s="90"/>
      <c r="JSQ8" s="90"/>
      <c r="JSR8" s="90"/>
      <c r="JSS8" s="90"/>
      <c r="JST8" s="90"/>
      <c r="JSU8" s="91"/>
      <c r="JSV8" s="90"/>
      <c r="JSW8" s="90"/>
      <c r="JSX8" s="90"/>
      <c r="JSY8" s="90"/>
      <c r="JSZ8" s="90"/>
      <c r="JTA8" s="90"/>
      <c r="JTB8" s="90"/>
      <c r="JTC8" s="90"/>
      <c r="JTD8" s="90"/>
      <c r="JTE8" s="90"/>
      <c r="JTF8" s="90"/>
      <c r="JTG8" s="90"/>
      <c r="JTH8" s="90"/>
      <c r="JTI8" s="90"/>
      <c r="JTJ8" s="90"/>
      <c r="JTK8" s="90"/>
      <c r="JTL8" s="90"/>
      <c r="JTM8" s="90"/>
      <c r="JTN8" s="90"/>
      <c r="JTO8" s="90"/>
      <c r="JTP8" s="90"/>
      <c r="JTQ8" s="90"/>
      <c r="JTR8" s="90"/>
      <c r="JTS8" s="90"/>
      <c r="JTT8" s="90"/>
      <c r="JTU8" s="90"/>
      <c r="JTV8" s="90"/>
      <c r="JTW8" s="90"/>
      <c r="JTX8" s="90"/>
      <c r="JTY8" s="90"/>
      <c r="JTZ8" s="90"/>
      <c r="JUA8" s="90"/>
      <c r="JUB8" s="90"/>
      <c r="JUC8" s="90"/>
      <c r="JUD8" s="90"/>
      <c r="JUE8" s="90"/>
      <c r="JUF8" s="90"/>
      <c r="JUG8" s="90"/>
      <c r="JUH8" s="90"/>
      <c r="JUI8" s="90"/>
      <c r="JUJ8" s="90"/>
      <c r="JUK8" s="90"/>
      <c r="JUL8" s="90"/>
      <c r="JUM8" s="91"/>
      <c r="JUN8" s="91"/>
      <c r="JUO8" s="91"/>
      <c r="JUP8" s="91"/>
      <c r="JUQ8" s="91"/>
      <c r="JUR8" s="91"/>
      <c r="JUS8" s="90"/>
      <c r="JUT8" s="90"/>
      <c r="JUU8" s="90"/>
      <c r="JUV8" s="90"/>
      <c r="JUW8" s="90"/>
      <c r="JUX8" s="90"/>
      <c r="JUY8" s="90"/>
      <c r="JUZ8" s="90"/>
      <c r="JVA8" s="90"/>
      <c r="JVB8" s="90"/>
      <c r="JVC8" s="90"/>
      <c r="JVD8" s="90"/>
      <c r="JVE8" s="90"/>
      <c r="JVF8" s="90"/>
      <c r="JVG8" s="91"/>
      <c r="JVH8" s="90"/>
      <c r="JVI8" s="90"/>
      <c r="JVJ8" s="90"/>
      <c r="JVK8" s="90"/>
      <c r="JVL8" s="90"/>
      <c r="JVM8" s="90"/>
      <c r="JVN8" s="90"/>
      <c r="JVO8" s="90"/>
      <c r="JVP8" s="90"/>
      <c r="JVQ8" s="90"/>
      <c r="JVR8" s="90"/>
      <c r="JVS8" s="90"/>
      <c r="JVT8" s="90"/>
      <c r="JVU8" s="90"/>
      <c r="JVV8" s="90"/>
      <c r="JVW8" s="90"/>
      <c r="JVX8" s="90"/>
      <c r="JVY8" s="90"/>
      <c r="JVZ8" s="90"/>
      <c r="JWA8" s="90"/>
      <c r="JWB8" s="90"/>
      <c r="JWC8" s="90"/>
      <c r="JWD8" s="90"/>
      <c r="JWE8" s="90"/>
      <c r="JWF8" s="90"/>
      <c r="JWG8" s="90"/>
      <c r="JWH8" s="90"/>
      <c r="JWI8" s="90"/>
      <c r="JWJ8" s="90"/>
      <c r="JWK8" s="90"/>
      <c r="JWL8" s="90"/>
      <c r="JWM8" s="90"/>
      <c r="JWN8" s="90"/>
      <c r="JWO8" s="90"/>
      <c r="JWP8" s="90"/>
      <c r="JWQ8" s="90"/>
      <c r="JWR8" s="90"/>
      <c r="JWS8" s="90"/>
      <c r="JWT8" s="90"/>
      <c r="JWU8" s="90"/>
      <c r="JWV8" s="90"/>
      <c r="JWW8" s="90"/>
      <c r="JWX8" s="90"/>
      <c r="JWY8" s="91"/>
      <c r="JWZ8" s="91"/>
      <c r="JXA8" s="91"/>
      <c r="JXB8" s="91"/>
      <c r="JXC8" s="91"/>
      <c r="JXD8" s="91"/>
      <c r="JXE8" s="90"/>
      <c r="JXF8" s="90"/>
      <c r="JXG8" s="90"/>
      <c r="JXH8" s="90"/>
      <c r="JXI8" s="90"/>
      <c r="JXJ8" s="90"/>
      <c r="JXK8" s="90"/>
      <c r="JXL8" s="90"/>
      <c r="JXM8" s="90"/>
      <c r="JXN8" s="90"/>
      <c r="JXO8" s="90"/>
      <c r="JXP8" s="90"/>
      <c r="JXQ8" s="90"/>
      <c r="JXR8" s="90"/>
      <c r="JXS8" s="91"/>
      <c r="JXT8" s="90"/>
      <c r="JXU8" s="90"/>
      <c r="JXV8" s="90"/>
      <c r="JXW8" s="90"/>
      <c r="JXX8" s="90"/>
      <c r="JXY8" s="90"/>
      <c r="JXZ8" s="90"/>
      <c r="JYA8" s="90"/>
      <c r="JYB8" s="90"/>
      <c r="JYC8" s="90"/>
      <c r="JYD8" s="90"/>
      <c r="JYE8" s="90"/>
      <c r="JYF8" s="90"/>
      <c r="JYG8" s="90"/>
      <c r="JYH8" s="90"/>
      <c r="JYI8" s="90"/>
      <c r="JYJ8" s="90"/>
      <c r="JYK8" s="90"/>
      <c r="JYL8" s="90"/>
      <c r="JYM8" s="90"/>
      <c r="JYN8" s="90"/>
      <c r="JYO8" s="90"/>
      <c r="JYP8" s="90"/>
      <c r="JYQ8" s="90"/>
      <c r="JYR8" s="90"/>
      <c r="JYS8" s="90"/>
      <c r="JYT8" s="90"/>
      <c r="JYU8" s="90"/>
      <c r="JYV8" s="90"/>
      <c r="JYW8" s="90"/>
      <c r="JYX8" s="90"/>
      <c r="JYY8" s="90"/>
      <c r="JYZ8" s="90"/>
      <c r="JZA8" s="90"/>
      <c r="JZB8" s="90"/>
      <c r="JZC8" s="90"/>
      <c r="JZD8" s="90"/>
      <c r="JZE8" s="90"/>
      <c r="JZF8" s="90"/>
      <c r="JZG8" s="90"/>
      <c r="JZH8" s="90"/>
      <c r="JZI8" s="90"/>
      <c r="JZJ8" s="90"/>
      <c r="JZK8" s="91"/>
      <c r="JZL8" s="91"/>
      <c r="JZM8" s="91"/>
      <c r="JZN8" s="91"/>
      <c r="JZO8" s="91"/>
      <c r="JZP8" s="91"/>
      <c r="JZQ8" s="90"/>
      <c r="JZR8" s="90"/>
      <c r="JZS8" s="90"/>
      <c r="JZT8" s="90"/>
      <c r="JZU8" s="90"/>
      <c r="JZV8" s="90"/>
      <c r="JZW8" s="90"/>
      <c r="JZX8" s="90"/>
      <c r="JZY8" s="90"/>
      <c r="JZZ8" s="90"/>
      <c r="KAA8" s="90"/>
      <c r="KAB8" s="90"/>
      <c r="KAC8" s="90"/>
      <c r="KAD8" s="90"/>
      <c r="KAE8" s="91"/>
      <c r="KAF8" s="90"/>
      <c r="KAG8" s="90"/>
      <c r="KAH8" s="90"/>
      <c r="KAI8" s="90"/>
      <c r="KAJ8" s="90"/>
      <c r="KAK8" s="90"/>
      <c r="KAL8" s="90"/>
      <c r="KAM8" s="90"/>
      <c r="KAN8" s="90"/>
      <c r="KAO8" s="90"/>
      <c r="KAP8" s="90"/>
      <c r="KAQ8" s="90"/>
      <c r="KAR8" s="90"/>
      <c r="KAS8" s="90"/>
      <c r="KAT8" s="90"/>
      <c r="KAU8" s="90"/>
      <c r="KAV8" s="90"/>
      <c r="KAW8" s="90"/>
      <c r="KAX8" s="90"/>
      <c r="KAY8" s="90"/>
      <c r="KAZ8" s="90"/>
      <c r="KBA8" s="90"/>
      <c r="KBB8" s="90"/>
      <c r="KBC8" s="90"/>
      <c r="KBD8" s="90"/>
      <c r="KBE8" s="90"/>
      <c r="KBF8" s="90"/>
      <c r="KBG8" s="90"/>
      <c r="KBH8" s="90"/>
      <c r="KBI8" s="90"/>
      <c r="KBJ8" s="90"/>
      <c r="KBK8" s="90"/>
      <c r="KBL8" s="90"/>
      <c r="KBM8" s="90"/>
      <c r="KBN8" s="90"/>
      <c r="KBO8" s="90"/>
      <c r="KBP8" s="90"/>
      <c r="KBQ8" s="90"/>
      <c r="KBR8" s="90"/>
      <c r="KBS8" s="90"/>
      <c r="KBT8" s="90"/>
      <c r="KBU8" s="90"/>
      <c r="KBV8" s="90"/>
      <c r="KBW8" s="91"/>
      <c r="KBX8" s="91"/>
      <c r="KBY8" s="91"/>
      <c r="KBZ8" s="91"/>
      <c r="KCA8" s="91"/>
      <c r="KCB8" s="91"/>
      <c r="KCC8" s="90"/>
      <c r="KCD8" s="90"/>
      <c r="KCE8" s="90"/>
      <c r="KCF8" s="90"/>
      <c r="KCG8" s="90"/>
      <c r="KCH8" s="90"/>
      <c r="KCI8" s="90"/>
      <c r="KCJ8" s="90"/>
      <c r="KCK8" s="90"/>
      <c r="KCL8" s="90"/>
      <c r="KCM8" s="90"/>
      <c r="KCN8" s="90"/>
      <c r="KCO8" s="90"/>
      <c r="KCP8" s="90"/>
      <c r="KCQ8" s="91"/>
      <c r="KCR8" s="90"/>
      <c r="KCS8" s="90"/>
      <c r="KCT8" s="90"/>
      <c r="KCU8" s="90"/>
      <c r="KCV8" s="90"/>
      <c r="KCW8" s="90"/>
      <c r="KCX8" s="90"/>
      <c r="KCY8" s="90"/>
      <c r="KCZ8" s="90"/>
      <c r="KDA8" s="90"/>
      <c r="KDB8" s="90"/>
      <c r="KDC8" s="90"/>
      <c r="KDD8" s="90"/>
      <c r="KDE8" s="90"/>
      <c r="KDF8" s="90"/>
      <c r="KDG8" s="90"/>
      <c r="KDH8" s="90"/>
      <c r="KDI8" s="90"/>
      <c r="KDJ8" s="90"/>
      <c r="KDK8" s="90"/>
      <c r="KDL8" s="90"/>
      <c r="KDM8" s="90"/>
      <c r="KDN8" s="90"/>
      <c r="KDO8" s="90"/>
      <c r="KDP8" s="90"/>
      <c r="KDQ8" s="90"/>
      <c r="KDR8" s="90"/>
      <c r="KDS8" s="90"/>
      <c r="KDT8" s="90"/>
      <c r="KDU8" s="90"/>
      <c r="KDV8" s="90"/>
      <c r="KDW8" s="90"/>
      <c r="KDX8" s="90"/>
      <c r="KDY8" s="90"/>
      <c r="KDZ8" s="90"/>
      <c r="KEA8" s="90"/>
      <c r="KEB8" s="90"/>
      <c r="KEC8" s="90"/>
      <c r="KED8" s="90"/>
      <c r="KEE8" s="90"/>
      <c r="KEF8" s="90"/>
      <c r="KEG8" s="90"/>
      <c r="KEH8" s="90"/>
      <c r="KEI8" s="91"/>
      <c r="KEJ8" s="91"/>
      <c r="KEK8" s="91"/>
      <c r="KEL8" s="91"/>
      <c r="KEM8" s="91"/>
      <c r="KEN8" s="91"/>
      <c r="KEO8" s="90"/>
      <c r="KEP8" s="90"/>
      <c r="KEQ8" s="90"/>
      <c r="KER8" s="90"/>
      <c r="KES8" s="90"/>
      <c r="KET8" s="90"/>
      <c r="KEU8" s="90"/>
      <c r="KEV8" s="90"/>
      <c r="KEW8" s="90"/>
      <c r="KEX8" s="90"/>
      <c r="KEY8" s="90"/>
      <c r="KEZ8" s="90"/>
      <c r="KFA8" s="90"/>
      <c r="KFB8" s="90"/>
      <c r="KFC8" s="91"/>
      <c r="KFD8" s="90"/>
      <c r="KFE8" s="90"/>
      <c r="KFF8" s="90"/>
      <c r="KFG8" s="90"/>
      <c r="KFH8" s="90"/>
      <c r="KFI8" s="90"/>
      <c r="KFJ8" s="90"/>
      <c r="KFK8" s="90"/>
      <c r="KFL8" s="90"/>
      <c r="KFM8" s="90"/>
      <c r="KFN8" s="90"/>
      <c r="KFO8" s="90"/>
      <c r="KFP8" s="90"/>
      <c r="KFQ8" s="90"/>
      <c r="KFR8" s="90"/>
      <c r="KFS8" s="90"/>
      <c r="KFT8" s="90"/>
      <c r="KFU8" s="90"/>
      <c r="KFV8" s="90"/>
      <c r="KFW8" s="90"/>
      <c r="KFX8" s="90"/>
      <c r="KFY8" s="90"/>
      <c r="KFZ8" s="90"/>
      <c r="KGA8" s="90"/>
      <c r="KGB8" s="90"/>
      <c r="KGC8" s="90"/>
      <c r="KGD8" s="90"/>
      <c r="KGE8" s="90"/>
      <c r="KGF8" s="90"/>
      <c r="KGG8" s="90"/>
      <c r="KGH8" s="90"/>
      <c r="KGI8" s="90"/>
      <c r="KGJ8" s="90"/>
      <c r="KGK8" s="90"/>
      <c r="KGL8" s="90"/>
      <c r="KGM8" s="90"/>
      <c r="KGN8" s="90"/>
      <c r="KGO8" s="90"/>
      <c r="KGP8" s="90"/>
      <c r="KGQ8" s="90"/>
      <c r="KGR8" s="90"/>
      <c r="KGS8" s="90"/>
      <c r="KGT8" s="90"/>
      <c r="KGU8" s="91"/>
      <c r="KGV8" s="91"/>
      <c r="KGW8" s="91"/>
      <c r="KGX8" s="91"/>
      <c r="KGY8" s="91"/>
      <c r="KGZ8" s="91"/>
      <c r="KHA8" s="90"/>
      <c r="KHB8" s="90"/>
      <c r="KHC8" s="90"/>
      <c r="KHD8" s="90"/>
      <c r="KHE8" s="90"/>
      <c r="KHF8" s="90"/>
      <c r="KHG8" s="90"/>
      <c r="KHH8" s="90"/>
      <c r="KHI8" s="90"/>
      <c r="KHJ8" s="90"/>
      <c r="KHK8" s="90"/>
      <c r="KHL8" s="90"/>
      <c r="KHM8" s="90"/>
      <c r="KHN8" s="90"/>
      <c r="KHO8" s="91"/>
      <c r="KHP8" s="90"/>
      <c r="KHQ8" s="90"/>
      <c r="KHR8" s="90"/>
      <c r="KHS8" s="90"/>
      <c r="KHT8" s="90"/>
      <c r="KHU8" s="90"/>
      <c r="KHV8" s="90"/>
      <c r="KHW8" s="90"/>
      <c r="KHX8" s="90"/>
      <c r="KHY8" s="90"/>
      <c r="KHZ8" s="90"/>
      <c r="KIA8" s="90"/>
      <c r="KIB8" s="90"/>
      <c r="KIC8" s="90"/>
      <c r="KID8" s="90"/>
      <c r="KIE8" s="90"/>
      <c r="KIF8" s="90"/>
      <c r="KIG8" s="90"/>
      <c r="KIH8" s="90"/>
      <c r="KII8" s="90"/>
      <c r="KIJ8" s="90"/>
      <c r="KIK8" s="90"/>
      <c r="KIL8" s="90"/>
      <c r="KIM8" s="90"/>
      <c r="KIN8" s="90"/>
      <c r="KIO8" s="90"/>
      <c r="KIP8" s="90"/>
      <c r="KIQ8" s="90"/>
      <c r="KIR8" s="90"/>
      <c r="KIS8" s="90"/>
      <c r="KIT8" s="90"/>
      <c r="KIU8" s="90"/>
      <c r="KIV8" s="90"/>
      <c r="KIW8" s="90"/>
      <c r="KIX8" s="90"/>
      <c r="KIY8" s="90"/>
      <c r="KIZ8" s="90"/>
      <c r="KJA8" s="90"/>
      <c r="KJB8" s="90"/>
      <c r="KJC8" s="90"/>
      <c r="KJD8" s="90"/>
      <c r="KJE8" s="90"/>
      <c r="KJF8" s="90"/>
      <c r="KJG8" s="91"/>
      <c r="KJH8" s="91"/>
      <c r="KJI8" s="91"/>
      <c r="KJJ8" s="91"/>
      <c r="KJK8" s="91"/>
      <c r="KJL8" s="91"/>
      <c r="KJM8" s="90"/>
      <c r="KJN8" s="90"/>
      <c r="KJO8" s="90"/>
      <c r="KJP8" s="90"/>
      <c r="KJQ8" s="90"/>
      <c r="KJR8" s="90"/>
      <c r="KJS8" s="90"/>
      <c r="KJT8" s="90"/>
      <c r="KJU8" s="90"/>
      <c r="KJV8" s="90"/>
      <c r="KJW8" s="90"/>
      <c r="KJX8" s="90"/>
      <c r="KJY8" s="90"/>
      <c r="KJZ8" s="90"/>
      <c r="KKA8" s="91"/>
      <c r="KKB8" s="90"/>
      <c r="KKC8" s="90"/>
      <c r="KKD8" s="90"/>
      <c r="KKE8" s="90"/>
      <c r="KKF8" s="90"/>
      <c r="KKG8" s="90"/>
      <c r="KKH8" s="90"/>
      <c r="KKI8" s="90"/>
      <c r="KKJ8" s="90"/>
      <c r="KKK8" s="90"/>
      <c r="KKL8" s="90"/>
      <c r="KKM8" s="90"/>
      <c r="KKN8" s="90"/>
      <c r="KKO8" s="90"/>
      <c r="KKP8" s="90"/>
      <c r="KKQ8" s="90"/>
      <c r="KKR8" s="90"/>
      <c r="KKS8" s="90"/>
      <c r="KKT8" s="90"/>
      <c r="KKU8" s="90"/>
      <c r="KKV8" s="90"/>
      <c r="KKW8" s="90"/>
      <c r="KKX8" s="90"/>
      <c r="KKY8" s="90"/>
      <c r="KKZ8" s="90"/>
      <c r="KLA8" s="90"/>
      <c r="KLB8" s="90"/>
      <c r="KLC8" s="90"/>
      <c r="KLD8" s="90"/>
      <c r="KLE8" s="90"/>
      <c r="KLF8" s="90"/>
      <c r="KLG8" s="90"/>
      <c r="KLH8" s="90"/>
      <c r="KLI8" s="90"/>
      <c r="KLJ8" s="90"/>
      <c r="KLK8" s="90"/>
      <c r="KLL8" s="90"/>
      <c r="KLM8" s="90"/>
      <c r="KLN8" s="90"/>
      <c r="KLO8" s="90"/>
      <c r="KLP8" s="90"/>
      <c r="KLQ8" s="90"/>
      <c r="KLR8" s="90"/>
      <c r="KLS8" s="91"/>
      <c r="KLT8" s="91"/>
      <c r="KLU8" s="91"/>
      <c r="KLV8" s="91"/>
      <c r="KLW8" s="91"/>
      <c r="KLX8" s="91"/>
      <c r="KLY8" s="90"/>
      <c r="KLZ8" s="90"/>
      <c r="KMA8" s="90"/>
      <c r="KMB8" s="90"/>
      <c r="KMC8" s="90"/>
      <c r="KMD8" s="90"/>
      <c r="KME8" s="90"/>
      <c r="KMF8" s="90"/>
      <c r="KMG8" s="90"/>
      <c r="KMH8" s="90"/>
      <c r="KMI8" s="90"/>
      <c r="KMJ8" s="90"/>
      <c r="KMK8" s="90"/>
      <c r="KML8" s="90"/>
      <c r="KMM8" s="91"/>
      <c r="KMN8" s="90"/>
      <c r="KMO8" s="90"/>
      <c r="KMP8" s="90"/>
      <c r="KMQ8" s="90"/>
      <c r="KMR8" s="90"/>
      <c r="KMS8" s="90"/>
      <c r="KMT8" s="90"/>
      <c r="KMU8" s="90"/>
      <c r="KMV8" s="90"/>
      <c r="KMW8" s="90"/>
      <c r="KMX8" s="90"/>
      <c r="KMY8" s="90"/>
      <c r="KMZ8" s="90"/>
      <c r="KNA8" s="90"/>
      <c r="KNB8" s="90"/>
      <c r="KNC8" s="90"/>
      <c r="KND8" s="90"/>
      <c r="KNE8" s="90"/>
      <c r="KNF8" s="90"/>
      <c r="KNG8" s="90"/>
      <c r="KNH8" s="90"/>
      <c r="KNI8" s="90"/>
      <c r="KNJ8" s="90"/>
      <c r="KNK8" s="90"/>
      <c r="KNL8" s="90"/>
      <c r="KNM8" s="90"/>
      <c r="KNN8" s="90"/>
      <c r="KNO8" s="90"/>
      <c r="KNP8" s="90"/>
      <c r="KNQ8" s="90"/>
      <c r="KNR8" s="90"/>
      <c r="KNS8" s="90"/>
      <c r="KNT8" s="90"/>
      <c r="KNU8" s="90"/>
      <c r="KNV8" s="90"/>
      <c r="KNW8" s="90"/>
      <c r="KNX8" s="90"/>
      <c r="KNY8" s="90"/>
      <c r="KNZ8" s="90"/>
      <c r="KOA8" s="90"/>
      <c r="KOB8" s="90"/>
      <c r="KOC8" s="90"/>
      <c r="KOD8" s="90"/>
      <c r="KOE8" s="91"/>
      <c r="KOF8" s="91"/>
      <c r="KOG8" s="91"/>
      <c r="KOH8" s="91"/>
      <c r="KOI8" s="91"/>
      <c r="KOJ8" s="91"/>
      <c r="KOK8" s="90"/>
      <c r="KOL8" s="90"/>
      <c r="KOM8" s="90"/>
      <c r="KON8" s="90"/>
      <c r="KOO8" s="90"/>
      <c r="KOP8" s="90"/>
      <c r="KOQ8" s="90"/>
      <c r="KOR8" s="90"/>
      <c r="KOS8" s="90"/>
      <c r="KOT8" s="90"/>
      <c r="KOU8" s="90"/>
      <c r="KOV8" s="90"/>
      <c r="KOW8" s="90"/>
      <c r="KOX8" s="90"/>
      <c r="KOY8" s="91"/>
      <c r="KOZ8" s="90"/>
      <c r="KPA8" s="90"/>
      <c r="KPB8" s="90"/>
      <c r="KPC8" s="90"/>
      <c r="KPD8" s="90"/>
      <c r="KPE8" s="90"/>
      <c r="KPF8" s="90"/>
      <c r="KPG8" s="90"/>
      <c r="KPH8" s="90"/>
      <c r="KPI8" s="90"/>
      <c r="KPJ8" s="90"/>
      <c r="KPK8" s="90"/>
      <c r="KPL8" s="90"/>
      <c r="KPM8" s="90"/>
      <c r="KPN8" s="90"/>
      <c r="KPO8" s="90"/>
      <c r="KPP8" s="90"/>
      <c r="KPQ8" s="90"/>
      <c r="KPR8" s="90"/>
      <c r="KPS8" s="90"/>
      <c r="KPT8" s="90"/>
      <c r="KPU8" s="90"/>
      <c r="KPV8" s="90"/>
      <c r="KPW8" s="90"/>
      <c r="KPX8" s="90"/>
      <c r="KPY8" s="90"/>
      <c r="KPZ8" s="90"/>
      <c r="KQA8" s="90"/>
      <c r="KQB8" s="90"/>
      <c r="KQC8" s="90"/>
      <c r="KQD8" s="90"/>
      <c r="KQE8" s="90"/>
      <c r="KQF8" s="90"/>
      <c r="KQG8" s="90"/>
      <c r="KQH8" s="90"/>
      <c r="KQI8" s="90"/>
      <c r="KQJ8" s="90"/>
      <c r="KQK8" s="90"/>
      <c r="KQL8" s="90"/>
      <c r="KQM8" s="90"/>
      <c r="KQN8" s="90"/>
      <c r="KQO8" s="90"/>
      <c r="KQP8" s="90"/>
      <c r="KQQ8" s="91"/>
      <c r="KQR8" s="91"/>
      <c r="KQS8" s="91"/>
      <c r="KQT8" s="91"/>
      <c r="KQU8" s="91"/>
      <c r="KQV8" s="91"/>
      <c r="KQW8" s="90"/>
      <c r="KQX8" s="90"/>
      <c r="KQY8" s="90"/>
      <c r="KQZ8" s="90"/>
      <c r="KRA8" s="90"/>
      <c r="KRB8" s="90"/>
      <c r="KRC8" s="90"/>
      <c r="KRD8" s="90"/>
      <c r="KRE8" s="90"/>
      <c r="KRF8" s="90"/>
      <c r="KRG8" s="90"/>
      <c r="KRH8" s="90"/>
      <c r="KRI8" s="90"/>
      <c r="KRJ8" s="90"/>
      <c r="KRK8" s="91"/>
      <c r="KRL8" s="90"/>
      <c r="KRM8" s="90"/>
      <c r="KRN8" s="90"/>
      <c r="KRO8" s="90"/>
      <c r="KRP8" s="90"/>
      <c r="KRQ8" s="90"/>
      <c r="KRR8" s="90"/>
      <c r="KRS8" s="90"/>
      <c r="KRT8" s="90"/>
      <c r="KRU8" s="90"/>
      <c r="KRV8" s="90"/>
      <c r="KRW8" s="90"/>
      <c r="KRX8" s="90"/>
      <c r="KRY8" s="90"/>
      <c r="KRZ8" s="90"/>
      <c r="KSA8" s="90"/>
      <c r="KSB8" s="90"/>
      <c r="KSC8" s="90"/>
      <c r="KSD8" s="90"/>
      <c r="KSE8" s="90"/>
      <c r="KSF8" s="90"/>
      <c r="KSG8" s="90"/>
      <c r="KSH8" s="90"/>
      <c r="KSI8" s="90"/>
      <c r="KSJ8" s="90"/>
      <c r="KSK8" s="90"/>
      <c r="KSL8" s="90"/>
      <c r="KSM8" s="90"/>
      <c r="KSN8" s="90"/>
      <c r="KSO8" s="90"/>
      <c r="KSP8" s="90"/>
      <c r="KSQ8" s="90"/>
      <c r="KSR8" s="90"/>
      <c r="KSS8" s="90"/>
      <c r="KST8" s="90"/>
      <c r="KSU8" s="90"/>
      <c r="KSV8" s="90"/>
      <c r="KSW8" s="90"/>
      <c r="KSX8" s="90"/>
      <c r="KSY8" s="90"/>
      <c r="KSZ8" s="90"/>
      <c r="KTA8" s="90"/>
      <c r="KTB8" s="90"/>
      <c r="KTC8" s="91"/>
      <c r="KTD8" s="91"/>
      <c r="KTE8" s="91"/>
      <c r="KTF8" s="91"/>
      <c r="KTG8" s="91"/>
      <c r="KTH8" s="91"/>
      <c r="KTI8" s="90"/>
      <c r="KTJ8" s="90"/>
      <c r="KTK8" s="90"/>
      <c r="KTL8" s="90"/>
      <c r="KTM8" s="90"/>
      <c r="KTN8" s="90"/>
      <c r="KTO8" s="90"/>
      <c r="KTP8" s="90"/>
      <c r="KTQ8" s="90"/>
      <c r="KTR8" s="90"/>
      <c r="KTS8" s="90"/>
      <c r="KTT8" s="90"/>
      <c r="KTU8" s="90"/>
      <c r="KTV8" s="90"/>
      <c r="KTW8" s="91"/>
      <c r="KTX8" s="90"/>
      <c r="KTY8" s="90"/>
      <c r="KTZ8" s="90"/>
      <c r="KUA8" s="90"/>
      <c r="KUB8" s="90"/>
      <c r="KUC8" s="90"/>
      <c r="KUD8" s="90"/>
      <c r="KUE8" s="90"/>
      <c r="KUF8" s="90"/>
      <c r="KUG8" s="90"/>
      <c r="KUH8" s="90"/>
      <c r="KUI8" s="90"/>
      <c r="KUJ8" s="90"/>
      <c r="KUK8" s="90"/>
      <c r="KUL8" s="90"/>
      <c r="KUM8" s="90"/>
      <c r="KUN8" s="90"/>
      <c r="KUO8" s="90"/>
      <c r="KUP8" s="90"/>
      <c r="KUQ8" s="90"/>
      <c r="KUR8" s="90"/>
      <c r="KUS8" s="90"/>
      <c r="KUT8" s="90"/>
      <c r="KUU8" s="90"/>
      <c r="KUV8" s="90"/>
      <c r="KUW8" s="90"/>
      <c r="KUX8" s="90"/>
      <c r="KUY8" s="90"/>
      <c r="KUZ8" s="90"/>
      <c r="KVA8" s="90"/>
      <c r="KVB8" s="90"/>
      <c r="KVC8" s="90"/>
      <c r="KVD8" s="90"/>
      <c r="KVE8" s="90"/>
      <c r="KVF8" s="90"/>
      <c r="KVG8" s="90"/>
      <c r="KVH8" s="90"/>
      <c r="KVI8" s="90"/>
      <c r="KVJ8" s="90"/>
      <c r="KVK8" s="90"/>
      <c r="KVL8" s="90"/>
      <c r="KVM8" s="90"/>
      <c r="KVN8" s="90"/>
      <c r="KVO8" s="91"/>
      <c r="KVP8" s="91"/>
      <c r="KVQ8" s="91"/>
      <c r="KVR8" s="91"/>
      <c r="KVS8" s="91"/>
      <c r="KVT8" s="91"/>
      <c r="KVU8" s="90"/>
      <c r="KVV8" s="90"/>
      <c r="KVW8" s="90"/>
      <c r="KVX8" s="90"/>
      <c r="KVY8" s="90"/>
      <c r="KVZ8" s="90"/>
      <c r="KWA8" s="90"/>
      <c r="KWB8" s="90"/>
      <c r="KWC8" s="90"/>
      <c r="KWD8" s="90"/>
      <c r="KWE8" s="90"/>
      <c r="KWF8" s="90"/>
      <c r="KWG8" s="90"/>
      <c r="KWH8" s="90"/>
      <c r="KWI8" s="91"/>
      <c r="KWJ8" s="90"/>
      <c r="KWK8" s="90"/>
      <c r="KWL8" s="90"/>
      <c r="KWM8" s="90"/>
      <c r="KWN8" s="90"/>
      <c r="KWO8" s="90"/>
      <c r="KWP8" s="90"/>
      <c r="KWQ8" s="90"/>
      <c r="KWR8" s="90"/>
      <c r="KWS8" s="90"/>
      <c r="KWT8" s="90"/>
      <c r="KWU8" s="90"/>
      <c r="KWV8" s="90"/>
      <c r="KWW8" s="90"/>
      <c r="KWX8" s="90"/>
      <c r="KWY8" s="90"/>
      <c r="KWZ8" s="90"/>
      <c r="KXA8" s="90"/>
      <c r="KXB8" s="90"/>
      <c r="KXC8" s="90"/>
      <c r="KXD8" s="90"/>
      <c r="KXE8" s="90"/>
      <c r="KXF8" s="90"/>
      <c r="KXG8" s="90"/>
      <c r="KXH8" s="90"/>
      <c r="KXI8" s="90"/>
      <c r="KXJ8" s="90"/>
      <c r="KXK8" s="90"/>
      <c r="KXL8" s="90"/>
      <c r="KXM8" s="90"/>
      <c r="KXN8" s="90"/>
      <c r="KXO8" s="90"/>
      <c r="KXP8" s="90"/>
      <c r="KXQ8" s="90"/>
      <c r="KXR8" s="90"/>
      <c r="KXS8" s="90"/>
      <c r="KXT8" s="90"/>
      <c r="KXU8" s="90"/>
      <c r="KXV8" s="90"/>
      <c r="KXW8" s="90"/>
      <c r="KXX8" s="90"/>
      <c r="KXY8" s="90"/>
      <c r="KXZ8" s="90"/>
      <c r="KYA8" s="91"/>
      <c r="KYB8" s="91"/>
      <c r="KYC8" s="91"/>
      <c r="KYD8" s="91"/>
      <c r="KYE8" s="91"/>
      <c r="KYF8" s="91"/>
      <c r="KYG8" s="90"/>
      <c r="KYH8" s="90"/>
      <c r="KYI8" s="90"/>
      <c r="KYJ8" s="90"/>
      <c r="KYK8" s="90"/>
      <c r="KYL8" s="90"/>
      <c r="KYM8" s="90"/>
      <c r="KYN8" s="90"/>
      <c r="KYO8" s="90"/>
      <c r="KYP8" s="90"/>
      <c r="KYQ8" s="90"/>
      <c r="KYR8" s="90"/>
      <c r="KYS8" s="90"/>
      <c r="KYT8" s="90"/>
      <c r="KYU8" s="91"/>
      <c r="KYV8" s="90"/>
      <c r="KYW8" s="90"/>
      <c r="KYX8" s="90"/>
      <c r="KYY8" s="90"/>
      <c r="KYZ8" s="90"/>
      <c r="KZA8" s="90"/>
      <c r="KZB8" s="90"/>
      <c r="KZC8" s="90"/>
      <c r="KZD8" s="90"/>
      <c r="KZE8" s="90"/>
      <c r="KZF8" s="90"/>
      <c r="KZG8" s="90"/>
      <c r="KZH8" s="90"/>
      <c r="KZI8" s="90"/>
      <c r="KZJ8" s="90"/>
      <c r="KZK8" s="90"/>
      <c r="KZL8" s="90"/>
      <c r="KZM8" s="90"/>
      <c r="KZN8" s="90"/>
      <c r="KZO8" s="90"/>
      <c r="KZP8" s="90"/>
      <c r="KZQ8" s="90"/>
      <c r="KZR8" s="90"/>
      <c r="KZS8" s="90"/>
      <c r="KZT8" s="90"/>
      <c r="KZU8" s="90"/>
      <c r="KZV8" s="90"/>
      <c r="KZW8" s="90"/>
      <c r="KZX8" s="90"/>
      <c r="KZY8" s="90"/>
      <c r="KZZ8" s="90"/>
      <c r="LAA8" s="90"/>
      <c r="LAB8" s="90"/>
      <c r="LAC8" s="90"/>
      <c r="LAD8" s="90"/>
      <c r="LAE8" s="90"/>
      <c r="LAF8" s="90"/>
      <c r="LAG8" s="90"/>
      <c r="LAH8" s="90"/>
      <c r="LAI8" s="90"/>
      <c r="LAJ8" s="90"/>
      <c r="LAK8" s="90"/>
      <c r="LAL8" s="90"/>
      <c r="LAM8" s="91"/>
      <c r="LAN8" s="91"/>
      <c r="LAO8" s="91"/>
      <c r="LAP8" s="91"/>
      <c r="LAQ8" s="91"/>
      <c r="LAR8" s="91"/>
      <c r="LAS8" s="90"/>
      <c r="LAT8" s="90"/>
      <c r="LAU8" s="90"/>
      <c r="LAV8" s="90"/>
      <c r="LAW8" s="90"/>
      <c r="LAX8" s="90"/>
      <c r="LAY8" s="90"/>
      <c r="LAZ8" s="90"/>
      <c r="LBA8" s="90"/>
      <c r="LBB8" s="90"/>
      <c r="LBC8" s="90"/>
      <c r="LBD8" s="90"/>
      <c r="LBE8" s="90"/>
      <c r="LBF8" s="90"/>
      <c r="LBG8" s="91"/>
      <c r="LBH8" s="90"/>
      <c r="LBI8" s="90"/>
      <c r="LBJ8" s="90"/>
      <c r="LBK8" s="90"/>
      <c r="LBL8" s="90"/>
      <c r="LBM8" s="90"/>
      <c r="LBN8" s="90"/>
      <c r="LBO8" s="90"/>
      <c r="LBP8" s="90"/>
      <c r="LBQ8" s="90"/>
      <c r="LBR8" s="90"/>
      <c r="LBS8" s="90"/>
      <c r="LBT8" s="90"/>
      <c r="LBU8" s="90"/>
      <c r="LBV8" s="90"/>
      <c r="LBW8" s="90"/>
      <c r="LBX8" s="90"/>
      <c r="LBY8" s="90"/>
      <c r="LBZ8" s="90"/>
      <c r="LCA8" s="90"/>
      <c r="LCB8" s="90"/>
      <c r="LCC8" s="90"/>
      <c r="LCD8" s="90"/>
      <c r="LCE8" s="90"/>
      <c r="LCF8" s="90"/>
      <c r="LCG8" s="90"/>
      <c r="LCH8" s="90"/>
      <c r="LCI8" s="90"/>
      <c r="LCJ8" s="90"/>
      <c r="LCK8" s="90"/>
      <c r="LCL8" s="90"/>
      <c r="LCM8" s="90"/>
      <c r="LCN8" s="90"/>
      <c r="LCO8" s="90"/>
      <c r="LCP8" s="90"/>
      <c r="LCQ8" s="90"/>
      <c r="LCR8" s="90"/>
      <c r="LCS8" s="90"/>
      <c r="LCT8" s="90"/>
      <c r="LCU8" s="90"/>
      <c r="LCV8" s="90"/>
      <c r="LCW8" s="90"/>
      <c r="LCX8" s="90"/>
      <c r="LCY8" s="91"/>
      <c r="LCZ8" s="91"/>
      <c r="LDA8" s="91"/>
      <c r="LDB8" s="91"/>
      <c r="LDC8" s="91"/>
      <c r="LDD8" s="91"/>
      <c r="LDE8" s="90"/>
      <c r="LDF8" s="90"/>
      <c r="LDG8" s="90"/>
      <c r="LDH8" s="90"/>
      <c r="LDI8" s="90"/>
      <c r="LDJ8" s="90"/>
      <c r="LDK8" s="90"/>
      <c r="LDL8" s="90"/>
      <c r="LDM8" s="90"/>
      <c r="LDN8" s="90"/>
      <c r="LDO8" s="90"/>
      <c r="LDP8" s="90"/>
      <c r="LDQ8" s="90"/>
      <c r="LDR8" s="90"/>
      <c r="LDS8" s="91"/>
      <c r="LDT8" s="90"/>
      <c r="LDU8" s="90"/>
      <c r="LDV8" s="90"/>
      <c r="LDW8" s="90"/>
      <c r="LDX8" s="90"/>
      <c r="LDY8" s="90"/>
      <c r="LDZ8" s="90"/>
      <c r="LEA8" s="90"/>
      <c r="LEB8" s="90"/>
      <c r="LEC8" s="90"/>
      <c r="LED8" s="90"/>
      <c r="LEE8" s="90"/>
      <c r="LEF8" s="90"/>
      <c r="LEG8" s="90"/>
      <c r="LEH8" s="90"/>
      <c r="LEI8" s="90"/>
      <c r="LEJ8" s="90"/>
      <c r="LEK8" s="90"/>
      <c r="LEL8" s="90"/>
      <c r="LEM8" s="90"/>
      <c r="LEN8" s="90"/>
      <c r="LEO8" s="90"/>
      <c r="LEP8" s="90"/>
      <c r="LEQ8" s="90"/>
      <c r="LER8" s="90"/>
      <c r="LES8" s="90"/>
      <c r="LET8" s="90"/>
      <c r="LEU8" s="90"/>
      <c r="LEV8" s="90"/>
      <c r="LEW8" s="90"/>
      <c r="LEX8" s="90"/>
      <c r="LEY8" s="90"/>
      <c r="LEZ8" s="90"/>
      <c r="LFA8" s="90"/>
      <c r="LFB8" s="90"/>
      <c r="LFC8" s="90"/>
      <c r="LFD8" s="90"/>
      <c r="LFE8" s="90"/>
      <c r="LFF8" s="90"/>
      <c r="LFG8" s="90"/>
      <c r="LFH8" s="90"/>
      <c r="LFI8" s="90"/>
      <c r="LFJ8" s="90"/>
      <c r="LFK8" s="91"/>
      <c r="LFL8" s="91"/>
      <c r="LFM8" s="91"/>
      <c r="LFN8" s="91"/>
      <c r="LFO8" s="91"/>
      <c r="LFP8" s="91"/>
      <c r="LFQ8" s="90"/>
      <c r="LFR8" s="90"/>
      <c r="LFS8" s="90"/>
      <c r="LFT8" s="90"/>
      <c r="LFU8" s="90"/>
      <c r="LFV8" s="90"/>
      <c r="LFW8" s="90"/>
      <c r="LFX8" s="90"/>
      <c r="LFY8" s="90"/>
      <c r="LFZ8" s="90"/>
      <c r="LGA8" s="90"/>
      <c r="LGB8" s="90"/>
      <c r="LGC8" s="90"/>
      <c r="LGD8" s="90"/>
      <c r="LGE8" s="91"/>
      <c r="LGF8" s="90"/>
      <c r="LGG8" s="90"/>
      <c r="LGH8" s="90"/>
      <c r="LGI8" s="90"/>
      <c r="LGJ8" s="90"/>
      <c r="LGK8" s="90"/>
      <c r="LGL8" s="90"/>
      <c r="LGM8" s="90"/>
      <c r="LGN8" s="90"/>
      <c r="LGO8" s="90"/>
      <c r="LGP8" s="90"/>
      <c r="LGQ8" s="90"/>
      <c r="LGR8" s="90"/>
      <c r="LGS8" s="90"/>
      <c r="LGT8" s="90"/>
      <c r="LGU8" s="90"/>
      <c r="LGV8" s="90"/>
      <c r="LGW8" s="90"/>
      <c r="LGX8" s="90"/>
      <c r="LGY8" s="90"/>
      <c r="LGZ8" s="90"/>
      <c r="LHA8" s="90"/>
      <c r="LHB8" s="90"/>
      <c r="LHC8" s="90"/>
      <c r="LHD8" s="90"/>
      <c r="LHE8" s="90"/>
      <c r="LHF8" s="90"/>
      <c r="LHG8" s="90"/>
      <c r="LHH8" s="90"/>
      <c r="LHI8" s="90"/>
      <c r="LHJ8" s="90"/>
      <c r="LHK8" s="90"/>
      <c r="LHL8" s="90"/>
      <c r="LHM8" s="90"/>
      <c r="LHN8" s="90"/>
      <c r="LHO8" s="90"/>
      <c r="LHP8" s="90"/>
      <c r="LHQ8" s="90"/>
      <c r="LHR8" s="90"/>
      <c r="LHS8" s="90"/>
      <c r="LHT8" s="90"/>
      <c r="LHU8" s="90"/>
      <c r="LHV8" s="90"/>
      <c r="LHW8" s="91"/>
      <c r="LHX8" s="91"/>
      <c r="LHY8" s="91"/>
      <c r="LHZ8" s="91"/>
      <c r="LIA8" s="91"/>
      <c r="LIB8" s="91"/>
      <c r="LIC8" s="90"/>
      <c r="LID8" s="90"/>
      <c r="LIE8" s="90"/>
      <c r="LIF8" s="90"/>
      <c r="LIG8" s="90"/>
      <c r="LIH8" s="90"/>
      <c r="LII8" s="90"/>
      <c r="LIJ8" s="90"/>
      <c r="LIK8" s="90"/>
      <c r="LIL8" s="90"/>
      <c r="LIM8" s="90"/>
      <c r="LIN8" s="90"/>
      <c r="LIO8" s="90"/>
      <c r="LIP8" s="90"/>
      <c r="LIQ8" s="91"/>
      <c r="LIR8" s="90"/>
      <c r="LIS8" s="90"/>
      <c r="LIT8" s="90"/>
      <c r="LIU8" s="90"/>
      <c r="LIV8" s="90"/>
      <c r="LIW8" s="90"/>
      <c r="LIX8" s="90"/>
      <c r="LIY8" s="90"/>
      <c r="LIZ8" s="90"/>
      <c r="LJA8" s="90"/>
      <c r="LJB8" s="90"/>
      <c r="LJC8" s="90"/>
      <c r="LJD8" s="90"/>
      <c r="LJE8" s="90"/>
      <c r="LJF8" s="90"/>
      <c r="LJG8" s="90"/>
      <c r="LJH8" s="90"/>
      <c r="LJI8" s="90"/>
      <c r="LJJ8" s="90"/>
      <c r="LJK8" s="90"/>
      <c r="LJL8" s="90"/>
      <c r="LJM8" s="90"/>
      <c r="LJN8" s="90"/>
      <c r="LJO8" s="90"/>
      <c r="LJP8" s="90"/>
      <c r="LJQ8" s="90"/>
      <c r="LJR8" s="90"/>
      <c r="LJS8" s="90"/>
      <c r="LJT8" s="90"/>
      <c r="LJU8" s="90"/>
      <c r="LJV8" s="90"/>
      <c r="LJW8" s="90"/>
      <c r="LJX8" s="90"/>
      <c r="LJY8" s="90"/>
      <c r="LJZ8" s="90"/>
      <c r="LKA8" s="90"/>
      <c r="LKB8" s="90"/>
      <c r="LKC8" s="90"/>
      <c r="LKD8" s="90"/>
      <c r="LKE8" s="90"/>
      <c r="LKF8" s="90"/>
      <c r="LKG8" s="90"/>
      <c r="LKH8" s="90"/>
      <c r="LKI8" s="91"/>
      <c r="LKJ8" s="91"/>
      <c r="LKK8" s="91"/>
      <c r="LKL8" s="91"/>
      <c r="LKM8" s="91"/>
      <c r="LKN8" s="91"/>
      <c r="LKO8" s="90"/>
      <c r="LKP8" s="90"/>
      <c r="LKQ8" s="90"/>
      <c r="LKR8" s="90"/>
      <c r="LKS8" s="90"/>
      <c r="LKT8" s="90"/>
      <c r="LKU8" s="90"/>
      <c r="LKV8" s="90"/>
      <c r="LKW8" s="90"/>
      <c r="LKX8" s="90"/>
      <c r="LKY8" s="90"/>
      <c r="LKZ8" s="90"/>
      <c r="LLA8" s="90"/>
      <c r="LLB8" s="90"/>
      <c r="LLC8" s="91"/>
      <c r="LLD8" s="90"/>
      <c r="LLE8" s="90"/>
      <c r="LLF8" s="90"/>
      <c r="LLG8" s="90"/>
      <c r="LLH8" s="90"/>
      <c r="LLI8" s="90"/>
      <c r="LLJ8" s="90"/>
      <c r="LLK8" s="90"/>
      <c r="LLL8" s="90"/>
      <c r="LLM8" s="90"/>
      <c r="LLN8" s="90"/>
      <c r="LLO8" s="90"/>
      <c r="LLP8" s="90"/>
      <c r="LLQ8" s="90"/>
      <c r="LLR8" s="90"/>
      <c r="LLS8" s="90"/>
      <c r="LLT8" s="90"/>
      <c r="LLU8" s="90"/>
      <c r="LLV8" s="90"/>
      <c r="LLW8" s="90"/>
      <c r="LLX8" s="90"/>
      <c r="LLY8" s="90"/>
      <c r="LLZ8" s="90"/>
      <c r="LMA8" s="90"/>
      <c r="LMB8" s="90"/>
      <c r="LMC8" s="90"/>
      <c r="LMD8" s="90"/>
      <c r="LME8" s="90"/>
      <c r="LMF8" s="90"/>
      <c r="LMG8" s="90"/>
      <c r="LMH8" s="90"/>
      <c r="LMI8" s="90"/>
      <c r="LMJ8" s="90"/>
      <c r="LMK8" s="90"/>
      <c r="LML8" s="90"/>
      <c r="LMM8" s="90"/>
      <c r="LMN8" s="90"/>
      <c r="LMO8" s="90"/>
      <c r="LMP8" s="90"/>
      <c r="LMQ8" s="90"/>
      <c r="LMR8" s="90"/>
      <c r="LMS8" s="90"/>
      <c r="LMT8" s="90"/>
      <c r="LMU8" s="91"/>
      <c r="LMV8" s="91"/>
      <c r="LMW8" s="91"/>
      <c r="LMX8" s="91"/>
      <c r="LMY8" s="91"/>
      <c r="LMZ8" s="91"/>
      <c r="LNA8" s="90"/>
      <c r="LNB8" s="90"/>
      <c r="LNC8" s="90"/>
      <c r="LND8" s="90"/>
      <c r="LNE8" s="90"/>
      <c r="LNF8" s="90"/>
      <c r="LNG8" s="90"/>
      <c r="LNH8" s="90"/>
      <c r="LNI8" s="90"/>
      <c r="LNJ8" s="90"/>
      <c r="LNK8" s="90"/>
      <c r="LNL8" s="90"/>
      <c r="LNM8" s="90"/>
      <c r="LNN8" s="90"/>
      <c r="LNO8" s="91"/>
      <c r="LNP8" s="90"/>
      <c r="LNQ8" s="90"/>
      <c r="LNR8" s="90"/>
      <c r="LNS8" s="90"/>
      <c r="LNT8" s="90"/>
      <c r="LNU8" s="90"/>
      <c r="LNV8" s="90"/>
      <c r="LNW8" s="90"/>
      <c r="LNX8" s="90"/>
      <c r="LNY8" s="90"/>
      <c r="LNZ8" s="90"/>
      <c r="LOA8" s="90"/>
      <c r="LOB8" s="90"/>
      <c r="LOC8" s="90"/>
      <c r="LOD8" s="90"/>
      <c r="LOE8" s="90"/>
      <c r="LOF8" s="90"/>
      <c r="LOG8" s="90"/>
      <c r="LOH8" s="90"/>
      <c r="LOI8" s="90"/>
      <c r="LOJ8" s="90"/>
      <c r="LOK8" s="90"/>
      <c r="LOL8" s="90"/>
      <c r="LOM8" s="90"/>
      <c r="LON8" s="90"/>
      <c r="LOO8" s="90"/>
      <c r="LOP8" s="90"/>
      <c r="LOQ8" s="90"/>
      <c r="LOR8" s="90"/>
      <c r="LOS8" s="90"/>
      <c r="LOT8" s="90"/>
      <c r="LOU8" s="90"/>
      <c r="LOV8" s="90"/>
      <c r="LOW8" s="90"/>
      <c r="LOX8" s="90"/>
      <c r="LOY8" s="90"/>
      <c r="LOZ8" s="90"/>
      <c r="LPA8" s="90"/>
      <c r="LPB8" s="90"/>
      <c r="LPC8" s="90"/>
      <c r="LPD8" s="90"/>
      <c r="LPE8" s="90"/>
      <c r="LPF8" s="90"/>
      <c r="LPG8" s="91"/>
      <c r="LPH8" s="91"/>
      <c r="LPI8" s="91"/>
      <c r="LPJ8" s="91"/>
      <c r="LPK8" s="91"/>
      <c r="LPL8" s="91"/>
      <c r="LPM8" s="90"/>
      <c r="LPN8" s="90"/>
      <c r="LPO8" s="90"/>
      <c r="LPP8" s="90"/>
      <c r="LPQ8" s="90"/>
      <c r="LPR8" s="90"/>
      <c r="LPS8" s="90"/>
      <c r="LPT8" s="90"/>
      <c r="LPU8" s="90"/>
      <c r="LPV8" s="90"/>
      <c r="LPW8" s="90"/>
      <c r="LPX8" s="90"/>
      <c r="LPY8" s="90"/>
      <c r="LPZ8" s="90"/>
      <c r="LQA8" s="91"/>
      <c r="LQB8" s="90"/>
      <c r="LQC8" s="90"/>
      <c r="LQD8" s="90"/>
      <c r="LQE8" s="90"/>
      <c r="LQF8" s="90"/>
      <c r="LQG8" s="90"/>
      <c r="LQH8" s="90"/>
      <c r="LQI8" s="90"/>
      <c r="LQJ8" s="90"/>
      <c r="LQK8" s="90"/>
      <c r="LQL8" s="90"/>
      <c r="LQM8" s="90"/>
      <c r="LQN8" s="90"/>
      <c r="LQO8" s="90"/>
      <c r="LQP8" s="90"/>
      <c r="LQQ8" s="90"/>
      <c r="LQR8" s="90"/>
      <c r="LQS8" s="90"/>
      <c r="LQT8" s="90"/>
      <c r="LQU8" s="90"/>
      <c r="LQV8" s="90"/>
      <c r="LQW8" s="90"/>
      <c r="LQX8" s="90"/>
      <c r="LQY8" s="90"/>
      <c r="LQZ8" s="90"/>
      <c r="LRA8" s="90"/>
      <c r="LRB8" s="90"/>
      <c r="LRC8" s="90"/>
      <c r="LRD8" s="90"/>
      <c r="LRE8" s="90"/>
      <c r="LRF8" s="90"/>
      <c r="LRG8" s="90"/>
      <c r="LRH8" s="90"/>
      <c r="LRI8" s="90"/>
      <c r="LRJ8" s="90"/>
      <c r="LRK8" s="90"/>
      <c r="LRL8" s="90"/>
      <c r="LRM8" s="90"/>
      <c r="LRN8" s="90"/>
      <c r="LRO8" s="90"/>
      <c r="LRP8" s="90"/>
      <c r="LRQ8" s="90"/>
      <c r="LRR8" s="90"/>
      <c r="LRS8" s="91"/>
      <c r="LRT8" s="91"/>
      <c r="LRU8" s="91"/>
      <c r="LRV8" s="91"/>
      <c r="LRW8" s="91"/>
      <c r="LRX8" s="91"/>
      <c r="LRY8" s="90"/>
      <c r="LRZ8" s="90"/>
      <c r="LSA8" s="90"/>
      <c r="LSB8" s="90"/>
      <c r="LSC8" s="90"/>
      <c r="LSD8" s="90"/>
      <c r="LSE8" s="90"/>
      <c r="LSF8" s="90"/>
      <c r="LSG8" s="90"/>
      <c r="LSH8" s="90"/>
      <c r="LSI8" s="90"/>
      <c r="LSJ8" s="90"/>
      <c r="LSK8" s="90"/>
      <c r="LSL8" s="90"/>
      <c r="LSM8" s="91"/>
      <c r="LSN8" s="90"/>
      <c r="LSO8" s="90"/>
      <c r="LSP8" s="90"/>
      <c r="LSQ8" s="90"/>
      <c r="LSR8" s="90"/>
      <c r="LSS8" s="90"/>
      <c r="LST8" s="90"/>
      <c r="LSU8" s="90"/>
      <c r="LSV8" s="90"/>
      <c r="LSW8" s="90"/>
      <c r="LSX8" s="90"/>
      <c r="LSY8" s="90"/>
      <c r="LSZ8" s="90"/>
      <c r="LTA8" s="90"/>
      <c r="LTB8" s="90"/>
      <c r="LTC8" s="90"/>
      <c r="LTD8" s="90"/>
      <c r="LTE8" s="90"/>
      <c r="LTF8" s="90"/>
      <c r="LTG8" s="90"/>
      <c r="LTH8" s="90"/>
      <c r="LTI8" s="90"/>
      <c r="LTJ8" s="90"/>
      <c r="LTK8" s="90"/>
      <c r="LTL8" s="90"/>
      <c r="LTM8" s="90"/>
      <c r="LTN8" s="90"/>
      <c r="LTO8" s="90"/>
      <c r="LTP8" s="90"/>
      <c r="LTQ8" s="90"/>
      <c r="LTR8" s="90"/>
      <c r="LTS8" s="90"/>
      <c r="LTT8" s="90"/>
      <c r="LTU8" s="90"/>
      <c r="LTV8" s="90"/>
      <c r="LTW8" s="90"/>
      <c r="LTX8" s="90"/>
      <c r="LTY8" s="90"/>
      <c r="LTZ8" s="90"/>
      <c r="LUA8" s="90"/>
      <c r="LUB8" s="90"/>
      <c r="LUC8" s="90"/>
      <c r="LUD8" s="90"/>
      <c r="LUE8" s="91"/>
      <c r="LUF8" s="91"/>
      <c r="LUG8" s="91"/>
      <c r="LUH8" s="91"/>
      <c r="LUI8" s="91"/>
      <c r="LUJ8" s="91"/>
      <c r="LUK8" s="90"/>
      <c r="LUL8" s="90"/>
      <c r="LUM8" s="90"/>
      <c r="LUN8" s="90"/>
      <c r="LUO8" s="90"/>
      <c r="LUP8" s="90"/>
      <c r="LUQ8" s="90"/>
      <c r="LUR8" s="90"/>
      <c r="LUS8" s="90"/>
      <c r="LUT8" s="90"/>
      <c r="LUU8" s="90"/>
      <c r="LUV8" s="90"/>
      <c r="LUW8" s="90"/>
      <c r="LUX8" s="90"/>
      <c r="LUY8" s="91"/>
      <c r="LUZ8" s="90"/>
      <c r="LVA8" s="90"/>
      <c r="LVB8" s="90"/>
      <c r="LVC8" s="90"/>
      <c r="LVD8" s="90"/>
      <c r="LVE8" s="90"/>
      <c r="LVF8" s="90"/>
      <c r="LVG8" s="90"/>
      <c r="LVH8" s="90"/>
      <c r="LVI8" s="90"/>
      <c r="LVJ8" s="90"/>
      <c r="LVK8" s="90"/>
      <c r="LVL8" s="90"/>
      <c r="LVM8" s="90"/>
      <c r="LVN8" s="90"/>
      <c r="LVO8" s="90"/>
      <c r="LVP8" s="90"/>
      <c r="LVQ8" s="90"/>
      <c r="LVR8" s="90"/>
      <c r="LVS8" s="90"/>
      <c r="LVT8" s="90"/>
      <c r="LVU8" s="90"/>
      <c r="LVV8" s="90"/>
      <c r="LVW8" s="90"/>
      <c r="LVX8" s="90"/>
      <c r="LVY8" s="90"/>
      <c r="LVZ8" s="90"/>
      <c r="LWA8" s="90"/>
      <c r="LWB8" s="90"/>
      <c r="LWC8" s="90"/>
      <c r="LWD8" s="90"/>
      <c r="LWE8" s="90"/>
      <c r="LWF8" s="90"/>
      <c r="LWG8" s="90"/>
      <c r="LWH8" s="90"/>
      <c r="LWI8" s="90"/>
      <c r="LWJ8" s="90"/>
      <c r="LWK8" s="90"/>
      <c r="LWL8" s="90"/>
      <c r="LWM8" s="90"/>
      <c r="LWN8" s="90"/>
      <c r="LWO8" s="90"/>
      <c r="LWP8" s="90"/>
      <c r="LWQ8" s="91"/>
      <c r="LWR8" s="91"/>
      <c r="LWS8" s="91"/>
      <c r="LWT8" s="91"/>
      <c r="LWU8" s="91"/>
      <c r="LWV8" s="91"/>
      <c r="LWW8" s="90"/>
      <c r="LWX8" s="90"/>
      <c r="LWY8" s="90"/>
      <c r="LWZ8" s="90"/>
      <c r="LXA8" s="90"/>
      <c r="LXB8" s="90"/>
      <c r="LXC8" s="90"/>
      <c r="LXD8" s="90"/>
      <c r="LXE8" s="90"/>
      <c r="LXF8" s="90"/>
      <c r="LXG8" s="90"/>
      <c r="LXH8" s="90"/>
      <c r="LXI8" s="90"/>
      <c r="LXJ8" s="90"/>
      <c r="LXK8" s="91"/>
      <c r="LXL8" s="90"/>
      <c r="LXM8" s="90"/>
      <c r="LXN8" s="90"/>
      <c r="LXO8" s="90"/>
      <c r="LXP8" s="90"/>
      <c r="LXQ8" s="90"/>
      <c r="LXR8" s="90"/>
      <c r="LXS8" s="90"/>
      <c r="LXT8" s="90"/>
      <c r="LXU8" s="90"/>
      <c r="LXV8" s="90"/>
      <c r="LXW8" s="90"/>
      <c r="LXX8" s="90"/>
      <c r="LXY8" s="90"/>
      <c r="LXZ8" s="90"/>
      <c r="LYA8" s="90"/>
      <c r="LYB8" s="90"/>
      <c r="LYC8" s="90"/>
      <c r="LYD8" s="90"/>
      <c r="LYE8" s="90"/>
      <c r="LYF8" s="90"/>
      <c r="LYG8" s="90"/>
      <c r="LYH8" s="90"/>
      <c r="LYI8" s="90"/>
      <c r="LYJ8" s="90"/>
      <c r="LYK8" s="90"/>
      <c r="LYL8" s="90"/>
      <c r="LYM8" s="90"/>
      <c r="LYN8" s="90"/>
      <c r="LYO8" s="90"/>
      <c r="LYP8" s="90"/>
      <c r="LYQ8" s="90"/>
      <c r="LYR8" s="90"/>
      <c r="LYS8" s="90"/>
      <c r="LYT8" s="90"/>
      <c r="LYU8" s="90"/>
      <c r="LYV8" s="90"/>
      <c r="LYW8" s="90"/>
      <c r="LYX8" s="90"/>
      <c r="LYY8" s="90"/>
      <c r="LYZ8" s="90"/>
      <c r="LZA8" s="90"/>
      <c r="LZB8" s="90"/>
      <c r="LZC8" s="91"/>
      <c r="LZD8" s="91"/>
      <c r="LZE8" s="91"/>
      <c r="LZF8" s="91"/>
      <c r="LZG8" s="91"/>
      <c r="LZH8" s="91"/>
      <c r="LZI8" s="90"/>
      <c r="LZJ8" s="90"/>
      <c r="LZK8" s="90"/>
      <c r="LZL8" s="90"/>
      <c r="LZM8" s="90"/>
      <c r="LZN8" s="90"/>
      <c r="LZO8" s="90"/>
      <c r="LZP8" s="90"/>
      <c r="LZQ8" s="90"/>
      <c r="LZR8" s="90"/>
      <c r="LZS8" s="90"/>
      <c r="LZT8" s="90"/>
      <c r="LZU8" s="90"/>
      <c r="LZV8" s="90"/>
      <c r="LZW8" s="91"/>
      <c r="LZX8" s="90"/>
      <c r="LZY8" s="90"/>
      <c r="LZZ8" s="90"/>
      <c r="MAA8" s="90"/>
      <c r="MAB8" s="90"/>
      <c r="MAC8" s="90"/>
      <c r="MAD8" s="90"/>
      <c r="MAE8" s="90"/>
      <c r="MAF8" s="90"/>
      <c r="MAG8" s="90"/>
      <c r="MAH8" s="90"/>
      <c r="MAI8" s="90"/>
      <c r="MAJ8" s="90"/>
      <c r="MAK8" s="90"/>
      <c r="MAL8" s="90"/>
      <c r="MAM8" s="90"/>
      <c r="MAN8" s="90"/>
      <c r="MAO8" s="90"/>
      <c r="MAP8" s="90"/>
      <c r="MAQ8" s="90"/>
      <c r="MAR8" s="90"/>
      <c r="MAS8" s="90"/>
      <c r="MAT8" s="90"/>
      <c r="MAU8" s="90"/>
      <c r="MAV8" s="90"/>
      <c r="MAW8" s="90"/>
      <c r="MAX8" s="90"/>
      <c r="MAY8" s="90"/>
      <c r="MAZ8" s="90"/>
      <c r="MBA8" s="90"/>
      <c r="MBB8" s="90"/>
      <c r="MBC8" s="90"/>
      <c r="MBD8" s="90"/>
      <c r="MBE8" s="90"/>
      <c r="MBF8" s="90"/>
      <c r="MBG8" s="90"/>
      <c r="MBH8" s="90"/>
      <c r="MBI8" s="90"/>
      <c r="MBJ8" s="90"/>
      <c r="MBK8" s="90"/>
      <c r="MBL8" s="90"/>
      <c r="MBM8" s="90"/>
      <c r="MBN8" s="90"/>
      <c r="MBO8" s="91"/>
      <c r="MBP8" s="91"/>
      <c r="MBQ8" s="91"/>
      <c r="MBR8" s="91"/>
      <c r="MBS8" s="91"/>
      <c r="MBT8" s="91"/>
      <c r="MBU8" s="90"/>
      <c r="MBV8" s="90"/>
      <c r="MBW8" s="90"/>
      <c r="MBX8" s="90"/>
      <c r="MBY8" s="90"/>
      <c r="MBZ8" s="90"/>
      <c r="MCA8" s="90"/>
      <c r="MCB8" s="90"/>
      <c r="MCC8" s="90"/>
      <c r="MCD8" s="90"/>
      <c r="MCE8" s="90"/>
      <c r="MCF8" s="90"/>
      <c r="MCG8" s="90"/>
      <c r="MCH8" s="90"/>
      <c r="MCI8" s="91"/>
      <c r="MCJ8" s="90"/>
      <c r="MCK8" s="90"/>
      <c r="MCL8" s="90"/>
      <c r="MCM8" s="90"/>
      <c r="MCN8" s="90"/>
      <c r="MCO8" s="90"/>
      <c r="MCP8" s="90"/>
      <c r="MCQ8" s="90"/>
      <c r="MCR8" s="90"/>
      <c r="MCS8" s="90"/>
      <c r="MCT8" s="90"/>
      <c r="MCU8" s="90"/>
      <c r="MCV8" s="90"/>
      <c r="MCW8" s="90"/>
      <c r="MCX8" s="90"/>
      <c r="MCY8" s="90"/>
      <c r="MCZ8" s="90"/>
      <c r="MDA8" s="90"/>
      <c r="MDB8" s="90"/>
      <c r="MDC8" s="90"/>
      <c r="MDD8" s="90"/>
      <c r="MDE8" s="90"/>
      <c r="MDF8" s="90"/>
      <c r="MDG8" s="90"/>
      <c r="MDH8" s="90"/>
      <c r="MDI8" s="90"/>
      <c r="MDJ8" s="90"/>
      <c r="MDK8" s="90"/>
      <c r="MDL8" s="90"/>
      <c r="MDM8" s="90"/>
      <c r="MDN8" s="90"/>
      <c r="MDO8" s="90"/>
      <c r="MDP8" s="90"/>
      <c r="MDQ8" s="90"/>
      <c r="MDR8" s="90"/>
      <c r="MDS8" s="90"/>
      <c r="MDT8" s="90"/>
      <c r="MDU8" s="90"/>
      <c r="MDV8" s="90"/>
      <c r="MDW8" s="90"/>
      <c r="MDX8" s="90"/>
      <c r="MDY8" s="90"/>
      <c r="MDZ8" s="90"/>
      <c r="MEA8" s="91"/>
      <c r="MEB8" s="91"/>
      <c r="MEC8" s="91"/>
      <c r="MED8" s="91"/>
      <c r="MEE8" s="91"/>
      <c r="MEF8" s="91"/>
      <c r="MEG8" s="90"/>
      <c r="MEH8" s="90"/>
      <c r="MEI8" s="90"/>
      <c r="MEJ8" s="90"/>
      <c r="MEK8" s="90"/>
      <c r="MEL8" s="90"/>
      <c r="MEM8" s="90"/>
      <c r="MEN8" s="90"/>
      <c r="MEO8" s="90"/>
      <c r="MEP8" s="90"/>
      <c r="MEQ8" s="90"/>
      <c r="MER8" s="90"/>
      <c r="MES8" s="90"/>
      <c r="MET8" s="90"/>
      <c r="MEU8" s="91"/>
      <c r="MEV8" s="90"/>
      <c r="MEW8" s="90"/>
      <c r="MEX8" s="90"/>
      <c r="MEY8" s="90"/>
      <c r="MEZ8" s="90"/>
      <c r="MFA8" s="90"/>
      <c r="MFB8" s="90"/>
      <c r="MFC8" s="90"/>
      <c r="MFD8" s="90"/>
      <c r="MFE8" s="90"/>
      <c r="MFF8" s="90"/>
      <c r="MFG8" s="90"/>
      <c r="MFH8" s="90"/>
      <c r="MFI8" s="90"/>
      <c r="MFJ8" s="90"/>
      <c r="MFK8" s="90"/>
      <c r="MFL8" s="90"/>
      <c r="MFM8" s="90"/>
      <c r="MFN8" s="90"/>
      <c r="MFO8" s="90"/>
      <c r="MFP8" s="90"/>
      <c r="MFQ8" s="90"/>
      <c r="MFR8" s="90"/>
      <c r="MFS8" s="90"/>
      <c r="MFT8" s="90"/>
      <c r="MFU8" s="90"/>
      <c r="MFV8" s="90"/>
      <c r="MFW8" s="90"/>
      <c r="MFX8" s="90"/>
      <c r="MFY8" s="90"/>
      <c r="MFZ8" s="90"/>
      <c r="MGA8" s="90"/>
      <c r="MGB8" s="90"/>
      <c r="MGC8" s="90"/>
      <c r="MGD8" s="90"/>
      <c r="MGE8" s="90"/>
      <c r="MGF8" s="90"/>
      <c r="MGG8" s="90"/>
      <c r="MGH8" s="90"/>
      <c r="MGI8" s="90"/>
      <c r="MGJ8" s="90"/>
      <c r="MGK8" s="90"/>
      <c r="MGL8" s="90"/>
      <c r="MGM8" s="91"/>
      <c r="MGN8" s="91"/>
      <c r="MGO8" s="91"/>
      <c r="MGP8" s="91"/>
      <c r="MGQ8" s="91"/>
      <c r="MGR8" s="91"/>
      <c r="MGS8" s="90"/>
      <c r="MGT8" s="90"/>
      <c r="MGU8" s="90"/>
      <c r="MGV8" s="90"/>
      <c r="MGW8" s="90"/>
      <c r="MGX8" s="90"/>
      <c r="MGY8" s="90"/>
      <c r="MGZ8" s="90"/>
      <c r="MHA8" s="90"/>
      <c r="MHB8" s="90"/>
      <c r="MHC8" s="90"/>
      <c r="MHD8" s="90"/>
      <c r="MHE8" s="90"/>
      <c r="MHF8" s="90"/>
      <c r="MHG8" s="91"/>
      <c r="MHH8" s="90"/>
      <c r="MHI8" s="90"/>
      <c r="MHJ8" s="90"/>
      <c r="MHK8" s="90"/>
      <c r="MHL8" s="90"/>
      <c r="MHM8" s="90"/>
      <c r="MHN8" s="90"/>
      <c r="MHO8" s="90"/>
      <c r="MHP8" s="90"/>
      <c r="MHQ8" s="90"/>
      <c r="MHR8" s="90"/>
      <c r="MHS8" s="90"/>
      <c r="MHT8" s="90"/>
      <c r="MHU8" s="90"/>
      <c r="MHV8" s="90"/>
      <c r="MHW8" s="90"/>
      <c r="MHX8" s="90"/>
      <c r="MHY8" s="90"/>
      <c r="MHZ8" s="90"/>
      <c r="MIA8" s="90"/>
      <c r="MIB8" s="90"/>
      <c r="MIC8" s="90"/>
      <c r="MID8" s="90"/>
      <c r="MIE8" s="90"/>
      <c r="MIF8" s="90"/>
      <c r="MIG8" s="90"/>
      <c r="MIH8" s="90"/>
      <c r="MII8" s="90"/>
      <c r="MIJ8" s="90"/>
      <c r="MIK8" s="90"/>
      <c r="MIL8" s="90"/>
      <c r="MIM8" s="90"/>
      <c r="MIN8" s="90"/>
      <c r="MIO8" s="90"/>
      <c r="MIP8" s="90"/>
      <c r="MIQ8" s="90"/>
      <c r="MIR8" s="90"/>
      <c r="MIS8" s="90"/>
      <c r="MIT8" s="90"/>
      <c r="MIU8" s="90"/>
      <c r="MIV8" s="90"/>
      <c r="MIW8" s="90"/>
      <c r="MIX8" s="90"/>
      <c r="MIY8" s="91"/>
      <c r="MIZ8" s="91"/>
      <c r="MJA8" s="91"/>
      <c r="MJB8" s="91"/>
      <c r="MJC8" s="91"/>
      <c r="MJD8" s="91"/>
      <c r="MJE8" s="90"/>
      <c r="MJF8" s="90"/>
      <c r="MJG8" s="90"/>
      <c r="MJH8" s="90"/>
      <c r="MJI8" s="90"/>
      <c r="MJJ8" s="90"/>
      <c r="MJK8" s="90"/>
      <c r="MJL8" s="90"/>
      <c r="MJM8" s="90"/>
      <c r="MJN8" s="90"/>
      <c r="MJO8" s="90"/>
      <c r="MJP8" s="90"/>
      <c r="MJQ8" s="90"/>
      <c r="MJR8" s="90"/>
      <c r="MJS8" s="91"/>
      <c r="MJT8" s="90"/>
      <c r="MJU8" s="90"/>
      <c r="MJV8" s="90"/>
      <c r="MJW8" s="90"/>
      <c r="MJX8" s="90"/>
      <c r="MJY8" s="90"/>
      <c r="MJZ8" s="90"/>
      <c r="MKA8" s="90"/>
      <c r="MKB8" s="90"/>
      <c r="MKC8" s="90"/>
      <c r="MKD8" s="90"/>
      <c r="MKE8" s="90"/>
      <c r="MKF8" s="90"/>
      <c r="MKG8" s="90"/>
      <c r="MKH8" s="90"/>
      <c r="MKI8" s="90"/>
      <c r="MKJ8" s="90"/>
      <c r="MKK8" s="90"/>
      <c r="MKL8" s="90"/>
      <c r="MKM8" s="90"/>
      <c r="MKN8" s="90"/>
      <c r="MKO8" s="90"/>
      <c r="MKP8" s="90"/>
      <c r="MKQ8" s="90"/>
      <c r="MKR8" s="90"/>
      <c r="MKS8" s="90"/>
      <c r="MKT8" s="90"/>
      <c r="MKU8" s="90"/>
      <c r="MKV8" s="90"/>
      <c r="MKW8" s="90"/>
      <c r="MKX8" s="90"/>
      <c r="MKY8" s="90"/>
      <c r="MKZ8" s="90"/>
      <c r="MLA8" s="90"/>
      <c r="MLB8" s="90"/>
      <c r="MLC8" s="90"/>
      <c r="MLD8" s="90"/>
      <c r="MLE8" s="90"/>
      <c r="MLF8" s="90"/>
      <c r="MLG8" s="90"/>
      <c r="MLH8" s="90"/>
      <c r="MLI8" s="90"/>
      <c r="MLJ8" s="90"/>
      <c r="MLK8" s="91"/>
      <c r="MLL8" s="91"/>
      <c r="MLM8" s="91"/>
      <c r="MLN8" s="91"/>
      <c r="MLO8" s="91"/>
      <c r="MLP8" s="91"/>
      <c r="MLQ8" s="90"/>
      <c r="MLR8" s="90"/>
      <c r="MLS8" s="90"/>
      <c r="MLT8" s="90"/>
      <c r="MLU8" s="90"/>
      <c r="MLV8" s="90"/>
      <c r="MLW8" s="90"/>
      <c r="MLX8" s="90"/>
      <c r="MLY8" s="90"/>
      <c r="MLZ8" s="90"/>
      <c r="MMA8" s="90"/>
      <c r="MMB8" s="90"/>
      <c r="MMC8" s="90"/>
      <c r="MMD8" s="90"/>
      <c r="MME8" s="91"/>
      <c r="MMF8" s="90"/>
      <c r="MMG8" s="90"/>
      <c r="MMH8" s="90"/>
      <c r="MMI8" s="90"/>
      <c r="MMJ8" s="90"/>
      <c r="MMK8" s="90"/>
      <c r="MML8" s="90"/>
      <c r="MMM8" s="90"/>
      <c r="MMN8" s="90"/>
      <c r="MMO8" s="90"/>
      <c r="MMP8" s="90"/>
      <c r="MMQ8" s="90"/>
      <c r="MMR8" s="90"/>
      <c r="MMS8" s="90"/>
      <c r="MMT8" s="90"/>
      <c r="MMU8" s="90"/>
      <c r="MMV8" s="90"/>
      <c r="MMW8" s="90"/>
      <c r="MMX8" s="90"/>
      <c r="MMY8" s="90"/>
      <c r="MMZ8" s="90"/>
      <c r="MNA8" s="90"/>
      <c r="MNB8" s="90"/>
      <c r="MNC8" s="90"/>
      <c r="MND8" s="90"/>
      <c r="MNE8" s="90"/>
      <c r="MNF8" s="90"/>
      <c r="MNG8" s="90"/>
      <c r="MNH8" s="90"/>
      <c r="MNI8" s="90"/>
      <c r="MNJ8" s="90"/>
      <c r="MNK8" s="90"/>
      <c r="MNL8" s="90"/>
      <c r="MNM8" s="90"/>
      <c r="MNN8" s="90"/>
      <c r="MNO8" s="90"/>
      <c r="MNP8" s="90"/>
      <c r="MNQ8" s="90"/>
      <c r="MNR8" s="90"/>
      <c r="MNS8" s="90"/>
      <c r="MNT8" s="90"/>
      <c r="MNU8" s="90"/>
      <c r="MNV8" s="90"/>
      <c r="MNW8" s="91"/>
      <c r="MNX8" s="91"/>
      <c r="MNY8" s="91"/>
      <c r="MNZ8" s="91"/>
      <c r="MOA8" s="91"/>
      <c r="MOB8" s="91"/>
      <c r="MOC8" s="90"/>
      <c r="MOD8" s="90"/>
      <c r="MOE8" s="90"/>
      <c r="MOF8" s="90"/>
      <c r="MOG8" s="90"/>
      <c r="MOH8" s="90"/>
      <c r="MOI8" s="90"/>
      <c r="MOJ8" s="90"/>
      <c r="MOK8" s="90"/>
      <c r="MOL8" s="90"/>
      <c r="MOM8" s="90"/>
      <c r="MON8" s="90"/>
      <c r="MOO8" s="90"/>
      <c r="MOP8" s="90"/>
      <c r="MOQ8" s="91"/>
      <c r="MOR8" s="90"/>
      <c r="MOS8" s="90"/>
      <c r="MOT8" s="90"/>
      <c r="MOU8" s="90"/>
      <c r="MOV8" s="90"/>
      <c r="MOW8" s="90"/>
      <c r="MOX8" s="90"/>
      <c r="MOY8" s="90"/>
      <c r="MOZ8" s="90"/>
      <c r="MPA8" s="90"/>
      <c r="MPB8" s="90"/>
      <c r="MPC8" s="90"/>
      <c r="MPD8" s="90"/>
      <c r="MPE8" s="90"/>
      <c r="MPF8" s="90"/>
      <c r="MPG8" s="90"/>
      <c r="MPH8" s="90"/>
      <c r="MPI8" s="90"/>
      <c r="MPJ8" s="90"/>
      <c r="MPK8" s="90"/>
      <c r="MPL8" s="90"/>
      <c r="MPM8" s="90"/>
      <c r="MPN8" s="90"/>
      <c r="MPO8" s="90"/>
      <c r="MPP8" s="90"/>
      <c r="MPQ8" s="90"/>
      <c r="MPR8" s="90"/>
      <c r="MPS8" s="90"/>
      <c r="MPT8" s="90"/>
      <c r="MPU8" s="90"/>
      <c r="MPV8" s="90"/>
      <c r="MPW8" s="90"/>
      <c r="MPX8" s="90"/>
      <c r="MPY8" s="90"/>
      <c r="MPZ8" s="90"/>
      <c r="MQA8" s="90"/>
      <c r="MQB8" s="90"/>
      <c r="MQC8" s="90"/>
      <c r="MQD8" s="90"/>
      <c r="MQE8" s="90"/>
      <c r="MQF8" s="90"/>
      <c r="MQG8" s="90"/>
      <c r="MQH8" s="90"/>
      <c r="MQI8" s="91"/>
      <c r="MQJ8" s="91"/>
      <c r="MQK8" s="91"/>
      <c r="MQL8" s="91"/>
      <c r="MQM8" s="91"/>
      <c r="MQN8" s="91"/>
      <c r="MQO8" s="90"/>
      <c r="MQP8" s="90"/>
      <c r="MQQ8" s="90"/>
      <c r="MQR8" s="90"/>
      <c r="MQS8" s="90"/>
      <c r="MQT8" s="90"/>
      <c r="MQU8" s="90"/>
      <c r="MQV8" s="90"/>
      <c r="MQW8" s="90"/>
      <c r="MQX8" s="90"/>
      <c r="MQY8" s="90"/>
      <c r="MQZ8" s="90"/>
      <c r="MRA8" s="90"/>
      <c r="MRB8" s="90"/>
      <c r="MRC8" s="91"/>
      <c r="MRD8" s="90"/>
      <c r="MRE8" s="90"/>
      <c r="MRF8" s="90"/>
      <c r="MRG8" s="90"/>
      <c r="MRH8" s="90"/>
      <c r="MRI8" s="90"/>
      <c r="MRJ8" s="90"/>
      <c r="MRK8" s="90"/>
      <c r="MRL8" s="90"/>
      <c r="MRM8" s="90"/>
      <c r="MRN8" s="90"/>
      <c r="MRO8" s="90"/>
      <c r="MRP8" s="90"/>
      <c r="MRQ8" s="90"/>
      <c r="MRR8" s="90"/>
      <c r="MRS8" s="90"/>
      <c r="MRT8" s="90"/>
      <c r="MRU8" s="90"/>
      <c r="MRV8" s="90"/>
      <c r="MRW8" s="90"/>
      <c r="MRX8" s="90"/>
      <c r="MRY8" s="90"/>
      <c r="MRZ8" s="90"/>
      <c r="MSA8" s="90"/>
      <c r="MSB8" s="90"/>
      <c r="MSC8" s="90"/>
      <c r="MSD8" s="90"/>
      <c r="MSE8" s="90"/>
      <c r="MSF8" s="90"/>
      <c r="MSG8" s="90"/>
      <c r="MSH8" s="90"/>
      <c r="MSI8" s="90"/>
      <c r="MSJ8" s="90"/>
      <c r="MSK8" s="90"/>
      <c r="MSL8" s="90"/>
      <c r="MSM8" s="90"/>
      <c r="MSN8" s="90"/>
      <c r="MSO8" s="90"/>
      <c r="MSP8" s="90"/>
      <c r="MSQ8" s="90"/>
      <c r="MSR8" s="90"/>
      <c r="MSS8" s="90"/>
      <c r="MST8" s="90"/>
      <c r="MSU8" s="91"/>
      <c r="MSV8" s="91"/>
      <c r="MSW8" s="91"/>
      <c r="MSX8" s="91"/>
      <c r="MSY8" s="91"/>
      <c r="MSZ8" s="91"/>
      <c r="MTA8" s="90"/>
      <c r="MTB8" s="90"/>
      <c r="MTC8" s="90"/>
      <c r="MTD8" s="90"/>
      <c r="MTE8" s="90"/>
      <c r="MTF8" s="90"/>
      <c r="MTG8" s="90"/>
      <c r="MTH8" s="90"/>
      <c r="MTI8" s="90"/>
      <c r="MTJ8" s="90"/>
      <c r="MTK8" s="90"/>
      <c r="MTL8" s="90"/>
      <c r="MTM8" s="90"/>
      <c r="MTN8" s="90"/>
      <c r="MTO8" s="91"/>
      <c r="MTP8" s="90"/>
      <c r="MTQ8" s="90"/>
      <c r="MTR8" s="90"/>
      <c r="MTS8" s="90"/>
      <c r="MTT8" s="90"/>
      <c r="MTU8" s="90"/>
      <c r="MTV8" s="90"/>
      <c r="MTW8" s="90"/>
      <c r="MTX8" s="90"/>
      <c r="MTY8" s="90"/>
      <c r="MTZ8" s="90"/>
      <c r="MUA8" s="90"/>
      <c r="MUB8" s="90"/>
      <c r="MUC8" s="90"/>
      <c r="MUD8" s="90"/>
      <c r="MUE8" s="90"/>
      <c r="MUF8" s="90"/>
      <c r="MUG8" s="90"/>
      <c r="MUH8" s="90"/>
      <c r="MUI8" s="90"/>
      <c r="MUJ8" s="90"/>
      <c r="MUK8" s="90"/>
      <c r="MUL8" s="90"/>
      <c r="MUM8" s="90"/>
      <c r="MUN8" s="90"/>
      <c r="MUO8" s="90"/>
      <c r="MUP8" s="90"/>
      <c r="MUQ8" s="90"/>
      <c r="MUR8" s="90"/>
      <c r="MUS8" s="90"/>
      <c r="MUT8" s="90"/>
      <c r="MUU8" s="90"/>
      <c r="MUV8" s="90"/>
      <c r="MUW8" s="90"/>
      <c r="MUX8" s="90"/>
      <c r="MUY8" s="90"/>
      <c r="MUZ8" s="90"/>
      <c r="MVA8" s="90"/>
      <c r="MVB8" s="90"/>
      <c r="MVC8" s="90"/>
      <c r="MVD8" s="90"/>
      <c r="MVE8" s="90"/>
      <c r="MVF8" s="90"/>
      <c r="MVG8" s="91"/>
      <c r="MVH8" s="91"/>
      <c r="MVI8" s="91"/>
      <c r="MVJ8" s="91"/>
      <c r="MVK8" s="91"/>
      <c r="MVL8" s="91"/>
      <c r="MVM8" s="90"/>
      <c r="MVN8" s="90"/>
      <c r="MVO8" s="90"/>
      <c r="MVP8" s="90"/>
      <c r="MVQ8" s="90"/>
      <c r="MVR8" s="90"/>
      <c r="MVS8" s="90"/>
      <c r="MVT8" s="90"/>
      <c r="MVU8" s="90"/>
      <c r="MVV8" s="90"/>
      <c r="MVW8" s="90"/>
      <c r="MVX8" s="90"/>
      <c r="MVY8" s="90"/>
      <c r="MVZ8" s="90"/>
      <c r="MWA8" s="91"/>
      <c r="MWB8" s="90"/>
      <c r="MWC8" s="90"/>
      <c r="MWD8" s="90"/>
      <c r="MWE8" s="90"/>
      <c r="MWF8" s="90"/>
      <c r="MWG8" s="90"/>
      <c r="MWH8" s="90"/>
      <c r="MWI8" s="90"/>
      <c r="MWJ8" s="90"/>
      <c r="MWK8" s="90"/>
      <c r="MWL8" s="90"/>
      <c r="MWM8" s="90"/>
      <c r="MWN8" s="90"/>
      <c r="MWO8" s="90"/>
      <c r="MWP8" s="90"/>
      <c r="MWQ8" s="90"/>
      <c r="MWR8" s="90"/>
      <c r="MWS8" s="90"/>
      <c r="MWT8" s="90"/>
      <c r="MWU8" s="90"/>
      <c r="MWV8" s="90"/>
      <c r="MWW8" s="90"/>
      <c r="MWX8" s="90"/>
      <c r="MWY8" s="90"/>
      <c r="MWZ8" s="90"/>
      <c r="MXA8" s="90"/>
      <c r="MXB8" s="90"/>
      <c r="MXC8" s="90"/>
      <c r="MXD8" s="90"/>
      <c r="MXE8" s="90"/>
      <c r="MXF8" s="90"/>
      <c r="MXG8" s="90"/>
      <c r="MXH8" s="90"/>
      <c r="MXI8" s="90"/>
      <c r="MXJ8" s="90"/>
      <c r="MXK8" s="90"/>
      <c r="MXL8" s="90"/>
      <c r="MXM8" s="90"/>
      <c r="MXN8" s="90"/>
      <c r="MXO8" s="90"/>
      <c r="MXP8" s="90"/>
      <c r="MXQ8" s="90"/>
      <c r="MXR8" s="90"/>
      <c r="MXS8" s="91"/>
      <c r="MXT8" s="91"/>
      <c r="MXU8" s="91"/>
      <c r="MXV8" s="91"/>
      <c r="MXW8" s="91"/>
      <c r="MXX8" s="91"/>
      <c r="MXY8" s="90"/>
      <c r="MXZ8" s="90"/>
      <c r="MYA8" s="90"/>
      <c r="MYB8" s="90"/>
      <c r="MYC8" s="90"/>
      <c r="MYD8" s="90"/>
      <c r="MYE8" s="90"/>
      <c r="MYF8" s="90"/>
      <c r="MYG8" s="90"/>
      <c r="MYH8" s="90"/>
      <c r="MYI8" s="90"/>
      <c r="MYJ8" s="90"/>
      <c r="MYK8" s="90"/>
      <c r="MYL8" s="90"/>
      <c r="MYM8" s="91"/>
      <c r="MYN8" s="90"/>
      <c r="MYO8" s="90"/>
      <c r="MYP8" s="90"/>
      <c r="MYQ8" s="90"/>
      <c r="MYR8" s="90"/>
      <c r="MYS8" s="90"/>
      <c r="MYT8" s="90"/>
      <c r="MYU8" s="90"/>
      <c r="MYV8" s="90"/>
      <c r="MYW8" s="90"/>
      <c r="MYX8" s="90"/>
      <c r="MYY8" s="90"/>
      <c r="MYZ8" s="90"/>
      <c r="MZA8" s="90"/>
      <c r="MZB8" s="90"/>
      <c r="MZC8" s="90"/>
      <c r="MZD8" s="90"/>
      <c r="MZE8" s="90"/>
      <c r="MZF8" s="90"/>
      <c r="MZG8" s="90"/>
      <c r="MZH8" s="90"/>
      <c r="MZI8" s="90"/>
      <c r="MZJ8" s="90"/>
      <c r="MZK8" s="90"/>
      <c r="MZL8" s="90"/>
      <c r="MZM8" s="90"/>
      <c r="MZN8" s="90"/>
      <c r="MZO8" s="90"/>
      <c r="MZP8" s="90"/>
      <c r="MZQ8" s="90"/>
      <c r="MZR8" s="90"/>
      <c r="MZS8" s="90"/>
      <c r="MZT8" s="90"/>
      <c r="MZU8" s="90"/>
      <c r="MZV8" s="90"/>
      <c r="MZW8" s="90"/>
      <c r="MZX8" s="90"/>
      <c r="MZY8" s="90"/>
      <c r="MZZ8" s="90"/>
      <c r="NAA8" s="90"/>
      <c r="NAB8" s="90"/>
      <c r="NAC8" s="90"/>
      <c r="NAD8" s="90"/>
      <c r="NAE8" s="91"/>
      <c r="NAF8" s="91"/>
      <c r="NAG8" s="91"/>
      <c r="NAH8" s="91"/>
      <c r="NAI8" s="91"/>
      <c r="NAJ8" s="91"/>
      <c r="NAK8" s="90"/>
      <c r="NAL8" s="90"/>
      <c r="NAM8" s="90"/>
      <c r="NAN8" s="90"/>
      <c r="NAO8" s="90"/>
      <c r="NAP8" s="90"/>
      <c r="NAQ8" s="90"/>
      <c r="NAR8" s="90"/>
      <c r="NAS8" s="90"/>
      <c r="NAT8" s="90"/>
      <c r="NAU8" s="90"/>
      <c r="NAV8" s="90"/>
      <c r="NAW8" s="90"/>
      <c r="NAX8" s="90"/>
      <c r="NAY8" s="91"/>
      <c r="NAZ8" s="90"/>
      <c r="NBA8" s="90"/>
      <c r="NBB8" s="90"/>
      <c r="NBC8" s="90"/>
      <c r="NBD8" s="90"/>
      <c r="NBE8" s="90"/>
      <c r="NBF8" s="90"/>
      <c r="NBG8" s="90"/>
      <c r="NBH8" s="90"/>
      <c r="NBI8" s="90"/>
      <c r="NBJ8" s="90"/>
      <c r="NBK8" s="90"/>
      <c r="NBL8" s="90"/>
      <c r="NBM8" s="90"/>
      <c r="NBN8" s="90"/>
      <c r="NBO8" s="90"/>
      <c r="NBP8" s="90"/>
      <c r="NBQ8" s="90"/>
      <c r="NBR8" s="90"/>
      <c r="NBS8" s="90"/>
      <c r="NBT8" s="90"/>
      <c r="NBU8" s="90"/>
      <c r="NBV8" s="90"/>
      <c r="NBW8" s="90"/>
      <c r="NBX8" s="90"/>
      <c r="NBY8" s="90"/>
      <c r="NBZ8" s="90"/>
      <c r="NCA8" s="90"/>
      <c r="NCB8" s="90"/>
      <c r="NCC8" s="90"/>
      <c r="NCD8" s="90"/>
      <c r="NCE8" s="90"/>
      <c r="NCF8" s="90"/>
      <c r="NCG8" s="90"/>
      <c r="NCH8" s="90"/>
      <c r="NCI8" s="90"/>
      <c r="NCJ8" s="90"/>
      <c r="NCK8" s="90"/>
      <c r="NCL8" s="90"/>
      <c r="NCM8" s="90"/>
      <c r="NCN8" s="90"/>
      <c r="NCO8" s="90"/>
      <c r="NCP8" s="90"/>
      <c r="NCQ8" s="91"/>
      <c r="NCR8" s="91"/>
      <c r="NCS8" s="91"/>
      <c r="NCT8" s="91"/>
      <c r="NCU8" s="91"/>
      <c r="NCV8" s="91"/>
      <c r="NCW8" s="90"/>
      <c r="NCX8" s="90"/>
      <c r="NCY8" s="90"/>
      <c r="NCZ8" s="90"/>
      <c r="NDA8" s="90"/>
      <c r="NDB8" s="90"/>
      <c r="NDC8" s="90"/>
      <c r="NDD8" s="90"/>
      <c r="NDE8" s="90"/>
      <c r="NDF8" s="90"/>
      <c r="NDG8" s="90"/>
      <c r="NDH8" s="90"/>
      <c r="NDI8" s="90"/>
      <c r="NDJ8" s="90"/>
      <c r="NDK8" s="91"/>
      <c r="NDL8" s="90"/>
      <c r="NDM8" s="90"/>
      <c r="NDN8" s="90"/>
      <c r="NDO8" s="90"/>
      <c r="NDP8" s="90"/>
      <c r="NDQ8" s="90"/>
      <c r="NDR8" s="90"/>
      <c r="NDS8" s="90"/>
      <c r="NDT8" s="90"/>
      <c r="NDU8" s="90"/>
      <c r="NDV8" s="90"/>
      <c r="NDW8" s="90"/>
      <c r="NDX8" s="90"/>
      <c r="NDY8" s="90"/>
      <c r="NDZ8" s="90"/>
      <c r="NEA8" s="90"/>
      <c r="NEB8" s="90"/>
      <c r="NEC8" s="90"/>
      <c r="NED8" s="90"/>
      <c r="NEE8" s="90"/>
      <c r="NEF8" s="90"/>
      <c r="NEG8" s="90"/>
      <c r="NEH8" s="90"/>
      <c r="NEI8" s="90"/>
      <c r="NEJ8" s="90"/>
      <c r="NEK8" s="90"/>
      <c r="NEL8" s="90"/>
      <c r="NEM8" s="90"/>
      <c r="NEN8" s="90"/>
      <c r="NEO8" s="90"/>
      <c r="NEP8" s="90"/>
      <c r="NEQ8" s="90"/>
      <c r="NER8" s="90"/>
      <c r="NES8" s="90"/>
      <c r="NET8" s="90"/>
      <c r="NEU8" s="90"/>
      <c r="NEV8" s="90"/>
      <c r="NEW8" s="90"/>
      <c r="NEX8" s="90"/>
      <c r="NEY8" s="90"/>
      <c r="NEZ8" s="90"/>
      <c r="NFA8" s="90"/>
      <c r="NFB8" s="90"/>
      <c r="NFC8" s="91"/>
      <c r="NFD8" s="91"/>
      <c r="NFE8" s="91"/>
      <c r="NFF8" s="91"/>
      <c r="NFG8" s="91"/>
      <c r="NFH8" s="91"/>
      <c r="NFI8" s="90"/>
      <c r="NFJ8" s="90"/>
      <c r="NFK8" s="90"/>
      <c r="NFL8" s="90"/>
      <c r="NFM8" s="90"/>
      <c r="NFN8" s="90"/>
      <c r="NFO8" s="90"/>
      <c r="NFP8" s="90"/>
      <c r="NFQ8" s="90"/>
      <c r="NFR8" s="90"/>
      <c r="NFS8" s="90"/>
      <c r="NFT8" s="90"/>
      <c r="NFU8" s="90"/>
      <c r="NFV8" s="90"/>
      <c r="NFW8" s="91"/>
      <c r="NFX8" s="90"/>
      <c r="NFY8" s="90"/>
      <c r="NFZ8" s="90"/>
      <c r="NGA8" s="90"/>
      <c r="NGB8" s="90"/>
      <c r="NGC8" s="90"/>
      <c r="NGD8" s="90"/>
      <c r="NGE8" s="90"/>
      <c r="NGF8" s="90"/>
      <c r="NGG8" s="90"/>
      <c r="NGH8" s="90"/>
      <c r="NGI8" s="90"/>
      <c r="NGJ8" s="90"/>
      <c r="NGK8" s="90"/>
      <c r="NGL8" s="90"/>
      <c r="NGM8" s="90"/>
      <c r="NGN8" s="90"/>
      <c r="NGO8" s="90"/>
      <c r="NGP8" s="90"/>
      <c r="NGQ8" s="90"/>
      <c r="NGR8" s="90"/>
      <c r="NGS8" s="90"/>
      <c r="NGT8" s="90"/>
      <c r="NGU8" s="90"/>
      <c r="NGV8" s="90"/>
      <c r="NGW8" s="90"/>
      <c r="NGX8" s="90"/>
      <c r="NGY8" s="90"/>
      <c r="NGZ8" s="90"/>
      <c r="NHA8" s="90"/>
      <c r="NHB8" s="90"/>
      <c r="NHC8" s="90"/>
      <c r="NHD8" s="90"/>
      <c r="NHE8" s="90"/>
      <c r="NHF8" s="90"/>
      <c r="NHG8" s="90"/>
      <c r="NHH8" s="90"/>
      <c r="NHI8" s="90"/>
      <c r="NHJ8" s="90"/>
      <c r="NHK8" s="90"/>
      <c r="NHL8" s="90"/>
      <c r="NHM8" s="90"/>
      <c r="NHN8" s="90"/>
      <c r="NHO8" s="91"/>
      <c r="NHP8" s="91"/>
      <c r="NHQ8" s="91"/>
      <c r="NHR8" s="91"/>
      <c r="NHS8" s="91"/>
      <c r="NHT8" s="91"/>
      <c r="NHU8" s="90"/>
      <c r="NHV8" s="90"/>
      <c r="NHW8" s="90"/>
      <c r="NHX8" s="90"/>
      <c r="NHY8" s="90"/>
      <c r="NHZ8" s="90"/>
      <c r="NIA8" s="90"/>
      <c r="NIB8" s="90"/>
      <c r="NIC8" s="90"/>
      <c r="NID8" s="90"/>
      <c r="NIE8" s="90"/>
      <c r="NIF8" s="90"/>
      <c r="NIG8" s="90"/>
      <c r="NIH8" s="90"/>
      <c r="NII8" s="91"/>
      <c r="NIJ8" s="90"/>
      <c r="NIK8" s="90"/>
      <c r="NIL8" s="90"/>
      <c r="NIM8" s="90"/>
      <c r="NIN8" s="90"/>
      <c r="NIO8" s="90"/>
      <c r="NIP8" s="90"/>
      <c r="NIQ8" s="90"/>
      <c r="NIR8" s="90"/>
      <c r="NIS8" s="90"/>
      <c r="NIT8" s="90"/>
      <c r="NIU8" s="90"/>
      <c r="NIV8" s="90"/>
      <c r="NIW8" s="90"/>
      <c r="NIX8" s="90"/>
      <c r="NIY8" s="90"/>
      <c r="NIZ8" s="90"/>
      <c r="NJA8" s="90"/>
      <c r="NJB8" s="90"/>
      <c r="NJC8" s="90"/>
      <c r="NJD8" s="90"/>
      <c r="NJE8" s="90"/>
      <c r="NJF8" s="90"/>
      <c r="NJG8" s="90"/>
      <c r="NJH8" s="90"/>
      <c r="NJI8" s="90"/>
      <c r="NJJ8" s="90"/>
      <c r="NJK8" s="90"/>
      <c r="NJL8" s="90"/>
      <c r="NJM8" s="90"/>
      <c r="NJN8" s="90"/>
      <c r="NJO8" s="90"/>
      <c r="NJP8" s="90"/>
      <c r="NJQ8" s="90"/>
      <c r="NJR8" s="90"/>
      <c r="NJS8" s="90"/>
      <c r="NJT8" s="90"/>
      <c r="NJU8" s="90"/>
      <c r="NJV8" s="90"/>
      <c r="NJW8" s="90"/>
      <c r="NJX8" s="90"/>
      <c r="NJY8" s="90"/>
      <c r="NJZ8" s="90"/>
      <c r="NKA8" s="91"/>
      <c r="NKB8" s="91"/>
      <c r="NKC8" s="91"/>
      <c r="NKD8" s="91"/>
      <c r="NKE8" s="91"/>
      <c r="NKF8" s="91"/>
      <c r="NKG8" s="90"/>
      <c r="NKH8" s="90"/>
      <c r="NKI8" s="90"/>
      <c r="NKJ8" s="90"/>
      <c r="NKK8" s="90"/>
      <c r="NKL8" s="90"/>
      <c r="NKM8" s="90"/>
      <c r="NKN8" s="90"/>
      <c r="NKO8" s="90"/>
      <c r="NKP8" s="90"/>
      <c r="NKQ8" s="90"/>
      <c r="NKR8" s="90"/>
      <c r="NKS8" s="90"/>
      <c r="NKT8" s="90"/>
      <c r="NKU8" s="91"/>
      <c r="NKV8" s="90"/>
      <c r="NKW8" s="90"/>
      <c r="NKX8" s="90"/>
      <c r="NKY8" s="90"/>
      <c r="NKZ8" s="90"/>
      <c r="NLA8" s="90"/>
      <c r="NLB8" s="90"/>
      <c r="NLC8" s="90"/>
      <c r="NLD8" s="90"/>
      <c r="NLE8" s="90"/>
      <c r="NLF8" s="90"/>
      <c r="NLG8" s="90"/>
      <c r="NLH8" s="90"/>
      <c r="NLI8" s="90"/>
      <c r="NLJ8" s="90"/>
      <c r="NLK8" s="90"/>
      <c r="NLL8" s="90"/>
      <c r="NLM8" s="90"/>
      <c r="NLN8" s="90"/>
      <c r="NLO8" s="90"/>
      <c r="NLP8" s="90"/>
      <c r="NLQ8" s="90"/>
      <c r="NLR8" s="90"/>
      <c r="NLS8" s="90"/>
      <c r="NLT8" s="90"/>
      <c r="NLU8" s="90"/>
      <c r="NLV8" s="90"/>
      <c r="NLW8" s="90"/>
      <c r="NLX8" s="90"/>
      <c r="NLY8" s="90"/>
      <c r="NLZ8" s="90"/>
      <c r="NMA8" s="90"/>
      <c r="NMB8" s="90"/>
      <c r="NMC8" s="90"/>
      <c r="NMD8" s="90"/>
      <c r="NME8" s="90"/>
      <c r="NMF8" s="90"/>
      <c r="NMG8" s="90"/>
      <c r="NMH8" s="90"/>
      <c r="NMI8" s="90"/>
      <c r="NMJ8" s="90"/>
      <c r="NMK8" s="90"/>
      <c r="NML8" s="90"/>
      <c r="NMM8" s="91"/>
      <c r="NMN8" s="91"/>
      <c r="NMO8" s="91"/>
      <c r="NMP8" s="91"/>
      <c r="NMQ8" s="91"/>
      <c r="NMR8" s="91"/>
      <c r="NMS8" s="90"/>
      <c r="NMT8" s="90"/>
      <c r="NMU8" s="90"/>
      <c r="NMV8" s="90"/>
      <c r="NMW8" s="90"/>
      <c r="NMX8" s="90"/>
      <c r="NMY8" s="90"/>
      <c r="NMZ8" s="90"/>
      <c r="NNA8" s="90"/>
      <c r="NNB8" s="90"/>
      <c r="NNC8" s="90"/>
      <c r="NND8" s="90"/>
      <c r="NNE8" s="90"/>
      <c r="NNF8" s="90"/>
      <c r="NNG8" s="91"/>
      <c r="NNH8" s="90"/>
      <c r="NNI8" s="90"/>
      <c r="NNJ8" s="90"/>
      <c r="NNK8" s="90"/>
      <c r="NNL8" s="90"/>
      <c r="NNM8" s="90"/>
      <c r="NNN8" s="90"/>
      <c r="NNO8" s="90"/>
      <c r="NNP8" s="90"/>
      <c r="NNQ8" s="90"/>
      <c r="NNR8" s="90"/>
      <c r="NNS8" s="90"/>
      <c r="NNT8" s="90"/>
      <c r="NNU8" s="90"/>
      <c r="NNV8" s="90"/>
      <c r="NNW8" s="90"/>
      <c r="NNX8" s="90"/>
      <c r="NNY8" s="90"/>
      <c r="NNZ8" s="90"/>
      <c r="NOA8" s="90"/>
      <c r="NOB8" s="90"/>
      <c r="NOC8" s="90"/>
      <c r="NOD8" s="90"/>
      <c r="NOE8" s="90"/>
      <c r="NOF8" s="90"/>
      <c r="NOG8" s="90"/>
      <c r="NOH8" s="90"/>
      <c r="NOI8" s="90"/>
      <c r="NOJ8" s="90"/>
      <c r="NOK8" s="90"/>
      <c r="NOL8" s="90"/>
      <c r="NOM8" s="90"/>
      <c r="NON8" s="90"/>
      <c r="NOO8" s="90"/>
      <c r="NOP8" s="90"/>
      <c r="NOQ8" s="90"/>
      <c r="NOR8" s="90"/>
      <c r="NOS8" s="90"/>
      <c r="NOT8" s="90"/>
      <c r="NOU8" s="90"/>
      <c r="NOV8" s="90"/>
      <c r="NOW8" s="90"/>
      <c r="NOX8" s="90"/>
      <c r="NOY8" s="91"/>
      <c r="NOZ8" s="91"/>
      <c r="NPA8" s="91"/>
      <c r="NPB8" s="91"/>
      <c r="NPC8" s="91"/>
      <c r="NPD8" s="91"/>
      <c r="NPE8" s="90"/>
      <c r="NPF8" s="90"/>
      <c r="NPG8" s="90"/>
      <c r="NPH8" s="90"/>
      <c r="NPI8" s="90"/>
      <c r="NPJ8" s="90"/>
      <c r="NPK8" s="90"/>
      <c r="NPL8" s="90"/>
      <c r="NPM8" s="90"/>
      <c r="NPN8" s="90"/>
      <c r="NPO8" s="90"/>
      <c r="NPP8" s="90"/>
      <c r="NPQ8" s="90"/>
      <c r="NPR8" s="90"/>
      <c r="NPS8" s="91"/>
      <c r="NPT8" s="90"/>
      <c r="NPU8" s="90"/>
      <c r="NPV8" s="90"/>
      <c r="NPW8" s="90"/>
      <c r="NPX8" s="90"/>
      <c r="NPY8" s="90"/>
      <c r="NPZ8" s="90"/>
      <c r="NQA8" s="90"/>
      <c r="NQB8" s="90"/>
      <c r="NQC8" s="90"/>
      <c r="NQD8" s="90"/>
      <c r="NQE8" s="90"/>
      <c r="NQF8" s="90"/>
      <c r="NQG8" s="90"/>
      <c r="NQH8" s="90"/>
      <c r="NQI8" s="90"/>
      <c r="NQJ8" s="90"/>
      <c r="NQK8" s="90"/>
      <c r="NQL8" s="90"/>
      <c r="NQM8" s="90"/>
      <c r="NQN8" s="90"/>
      <c r="NQO8" s="90"/>
      <c r="NQP8" s="90"/>
      <c r="NQQ8" s="90"/>
      <c r="NQR8" s="90"/>
      <c r="NQS8" s="90"/>
      <c r="NQT8" s="90"/>
      <c r="NQU8" s="90"/>
      <c r="NQV8" s="90"/>
      <c r="NQW8" s="90"/>
      <c r="NQX8" s="90"/>
      <c r="NQY8" s="90"/>
      <c r="NQZ8" s="90"/>
      <c r="NRA8" s="90"/>
      <c r="NRB8" s="90"/>
      <c r="NRC8" s="90"/>
      <c r="NRD8" s="90"/>
      <c r="NRE8" s="90"/>
      <c r="NRF8" s="90"/>
      <c r="NRG8" s="90"/>
      <c r="NRH8" s="90"/>
      <c r="NRI8" s="90"/>
      <c r="NRJ8" s="90"/>
      <c r="NRK8" s="91"/>
      <c r="NRL8" s="91"/>
      <c r="NRM8" s="91"/>
      <c r="NRN8" s="91"/>
      <c r="NRO8" s="91"/>
      <c r="NRP8" s="91"/>
      <c r="NRQ8" s="90"/>
      <c r="NRR8" s="90"/>
      <c r="NRS8" s="90"/>
      <c r="NRT8" s="90"/>
      <c r="NRU8" s="90"/>
      <c r="NRV8" s="90"/>
      <c r="NRW8" s="90"/>
      <c r="NRX8" s="90"/>
      <c r="NRY8" s="90"/>
      <c r="NRZ8" s="90"/>
      <c r="NSA8" s="90"/>
      <c r="NSB8" s="90"/>
      <c r="NSC8" s="90"/>
      <c r="NSD8" s="90"/>
      <c r="NSE8" s="91"/>
      <c r="NSF8" s="90"/>
      <c r="NSG8" s="90"/>
      <c r="NSH8" s="90"/>
      <c r="NSI8" s="90"/>
      <c r="NSJ8" s="90"/>
      <c r="NSK8" s="90"/>
      <c r="NSL8" s="90"/>
      <c r="NSM8" s="90"/>
      <c r="NSN8" s="90"/>
      <c r="NSO8" s="90"/>
      <c r="NSP8" s="90"/>
      <c r="NSQ8" s="90"/>
      <c r="NSR8" s="90"/>
      <c r="NSS8" s="90"/>
      <c r="NST8" s="90"/>
      <c r="NSU8" s="90"/>
      <c r="NSV8" s="90"/>
      <c r="NSW8" s="90"/>
      <c r="NSX8" s="90"/>
      <c r="NSY8" s="90"/>
      <c r="NSZ8" s="90"/>
      <c r="NTA8" s="90"/>
      <c r="NTB8" s="90"/>
      <c r="NTC8" s="90"/>
      <c r="NTD8" s="90"/>
      <c r="NTE8" s="90"/>
      <c r="NTF8" s="90"/>
      <c r="NTG8" s="90"/>
      <c r="NTH8" s="90"/>
      <c r="NTI8" s="90"/>
      <c r="NTJ8" s="90"/>
      <c r="NTK8" s="90"/>
      <c r="NTL8" s="90"/>
      <c r="NTM8" s="90"/>
      <c r="NTN8" s="90"/>
      <c r="NTO8" s="90"/>
      <c r="NTP8" s="90"/>
      <c r="NTQ8" s="90"/>
      <c r="NTR8" s="90"/>
      <c r="NTS8" s="90"/>
      <c r="NTT8" s="90"/>
      <c r="NTU8" s="90"/>
      <c r="NTV8" s="90"/>
      <c r="NTW8" s="91"/>
      <c r="NTX8" s="91"/>
      <c r="NTY8" s="91"/>
      <c r="NTZ8" s="91"/>
      <c r="NUA8" s="91"/>
      <c r="NUB8" s="91"/>
      <c r="NUC8" s="90"/>
      <c r="NUD8" s="90"/>
      <c r="NUE8" s="90"/>
      <c r="NUF8" s="90"/>
      <c r="NUG8" s="90"/>
      <c r="NUH8" s="90"/>
      <c r="NUI8" s="90"/>
      <c r="NUJ8" s="90"/>
      <c r="NUK8" s="90"/>
      <c r="NUL8" s="90"/>
      <c r="NUM8" s="90"/>
      <c r="NUN8" s="90"/>
      <c r="NUO8" s="90"/>
      <c r="NUP8" s="90"/>
      <c r="NUQ8" s="91"/>
      <c r="NUR8" s="90"/>
      <c r="NUS8" s="90"/>
      <c r="NUT8" s="90"/>
      <c r="NUU8" s="90"/>
      <c r="NUV8" s="90"/>
      <c r="NUW8" s="90"/>
      <c r="NUX8" s="90"/>
      <c r="NUY8" s="90"/>
      <c r="NUZ8" s="90"/>
      <c r="NVA8" s="90"/>
      <c r="NVB8" s="90"/>
      <c r="NVC8" s="90"/>
      <c r="NVD8" s="90"/>
      <c r="NVE8" s="90"/>
      <c r="NVF8" s="90"/>
      <c r="NVG8" s="90"/>
      <c r="NVH8" s="90"/>
      <c r="NVI8" s="90"/>
      <c r="NVJ8" s="90"/>
      <c r="NVK8" s="90"/>
      <c r="NVL8" s="90"/>
      <c r="NVM8" s="90"/>
      <c r="NVN8" s="90"/>
      <c r="NVO8" s="90"/>
      <c r="NVP8" s="90"/>
      <c r="NVQ8" s="90"/>
      <c r="NVR8" s="90"/>
      <c r="NVS8" s="90"/>
      <c r="NVT8" s="90"/>
      <c r="NVU8" s="90"/>
      <c r="NVV8" s="90"/>
      <c r="NVW8" s="90"/>
      <c r="NVX8" s="90"/>
      <c r="NVY8" s="90"/>
      <c r="NVZ8" s="90"/>
      <c r="NWA8" s="90"/>
      <c r="NWB8" s="90"/>
      <c r="NWC8" s="90"/>
      <c r="NWD8" s="90"/>
      <c r="NWE8" s="90"/>
      <c r="NWF8" s="90"/>
      <c r="NWG8" s="90"/>
      <c r="NWH8" s="90"/>
      <c r="NWI8" s="91"/>
      <c r="NWJ8" s="91"/>
      <c r="NWK8" s="91"/>
      <c r="NWL8" s="91"/>
      <c r="NWM8" s="91"/>
      <c r="NWN8" s="91"/>
      <c r="NWO8" s="90"/>
      <c r="NWP8" s="90"/>
      <c r="NWQ8" s="90"/>
      <c r="NWR8" s="90"/>
      <c r="NWS8" s="90"/>
      <c r="NWT8" s="90"/>
      <c r="NWU8" s="90"/>
      <c r="NWV8" s="90"/>
      <c r="NWW8" s="90"/>
      <c r="NWX8" s="90"/>
      <c r="NWY8" s="90"/>
      <c r="NWZ8" s="90"/>
      <c r="NXA8" s="90"/>
      <c r="NXB8" s="90"/>
      <c r="NXC8" s="91"/>
      <c r="NXD8" s="90"/>
      <c r="NXE8" s="90"/>
      <c r="NXF8" s="90"/>
      <c r="NXG8" s="90"/>
      <c r="NXH8" s="90"/>
      <c r="NXI8" s="90"/>
      <c r="NXJ8" s="90"/>
      <c r="NXK8" s="90"/>
      <c r="NXL8" s="90"/>
      <c r="NXM8" s="90"/>
      <c r="NXN8" s="90"/>
      <c r="NXO8" s="90"/>
      <c r="NXP8" s="90"/>
      <c r="NXQ8" s="90"/>
      <c r="NXR8" s="90"/>
      <c r="NXS8" s="90"/>
      <c r="NXT8" s="90"/>
      <c r="NXU8" s="90"/>
      <c r="NXV8" s="90"/>
      <c r="NXW8" s="90"/>
      <c r="NXX8" s="90"/>
      <c r="NXY8" s="90"/>
      <c r="NXZ8" s="90"/>
      <c r="NYA8" s="90"/>
      <c r="NYB8" s="90"/>
      <c r="NYC8" s="90"/>
      <c r="NYD8" s="90"/>
      <c r="NYE8" s="90"/>
      <c r="NYF8" s="90"/>
      <c r="NYG8" s="90"/>
      <c r="NYH8" s="90"/>
      <c r="NYI8" s="90"/>
      <c r="NYJ8" s="90"/>
      <c r="NYK8" s="90"/>
      <c r="NYL8" s="90"/>
      <c r="NYM8" s="90"/>
      <c r="NYN8" s="90"/>
      <c r="NYO8" s="90"/>
      <c r="NYP8" s="90"/>
      <c r="NYQ8" s="90"/>
      <c r="NYR8" s="90"/>
      <c r="NYS8" s="90"/>
      <c r="NYT8" s="90"/>
      <c r="NYU8" s="91"/>
      <c r="NYV8" s="91"/>
      <c r="NYW8" s="91"/>
      <c r="NYX8" s="91"/>
      <c r="NYY8" s="91"/>
      <c r="NYZ8" s="91"/>
      <c r="NZA8" s="90"/>
      <c r="NZB8" s="90"/>
      <c r="NZC8" s="90"/>
      <c r="NZD8" s="90"/>
      <c r="NZE8" s="90"/>
      <c r="NZF8" s="90"/>
      <c r="NZG8" s="90"/>
      <c r="NZH8" s="90"/>
      <c r="NZI8" s="90"/>
      <c r="NZJ8" s="90"/>
      <c r="NZK8" s="90"/>
      <c r="NZL8" s="90"/>
      <c r="NZM8" s="90"/>
      <c r="NZN8" s="90"/>
      <c r="NZO8" s="91"/>
      <c r="NZP8" s="90"/>
      <c r="NZQ8" s="90"/>
      <c r="NZR8" s="90"/>
      <c r="NZS8" s="90"/>
      <c r="NZT8" s="90"/>
      <c r="NZU8" s="90"/>
      <c r="NZV8" s="90"/>
      <c r="NZW8" s="90"/>
      <c r="NZX8" s="90"/>
      <c r="NZY8" s="90"/>
      <c r="NZZ8" s="90"/>
      <c r="OAA8" s="90"/>
      <c r="OAB8" s="90"/>
      <c r="OAC8" s="90"/>
      <c r="OAD8" s="90"/>
      <c r="OAE8" s="90"/>
      <c r="OAF8" s="90"/>
      <c r="OAG8" s="90"/>
      <c r="OAH8" s="90"/>
      <c r="OAI8" s="90"/>
      <c r="OAJ8" s="90"/>
      <c r="OAK8" s="90"/>
      <c r="OAL8" s="90"/>
      <c r="OAM8" s="90"/>
      <c r="OAN8" s="90"/>
      <c r="OAO8" s="90"/>
      <c r="OAP8" s="90"/>
      <c r="OAQ8" s="90"/>
      <c r="OAR8" s="90"/>
      <c r="OAS8" s="90"/>
      <c r="OAT8" s="90"/>
      <c r="OAU8" s="90"/>
      <c r="OAV8" s="90"/>
      <c r="OAW8" s="90"/>
      <c r="OAX8" s="90"/>
      <c r="OAY8" s="90"/>
      <c r="OAZ8" s="90"/>
      <c r="OBA8" s="90"/>
      <c r="OBB8" s="90"/>
      <c r="OBC8" s="90"/>
      <c r="OBD8" s="90"/>
      <c r="OBE8" s="90"/>
      <c r="OBF8" s="90"/>
      <c r="OBG8" s="91"/>
      <c r="OBH8" s="91"/>
      <c r="OBI8" s="91"/>
      <c r="OBJ8" s="91"/>
      <c r="OBK8" s="91"/>
      <c r="OBL8" s="91"/>
      <c r="OBM8" s="90"/>
      <c r="OBN8" s="90"/>
      <c r="OBO8" s="90"/>
      <c r="OBP8" s="90"/>
      <c r="OBQ8" s="90"/>
      <c r="OBR8" s="90"/>
      <c r="OBS8" s="90"/>
      <c r="OBT8" s="90"/>
      <c r="OBU8" s="90"/>
      <c r="OBV8" s="90"/>
      <c r="OBW8" s="90"/>
      <c r="OBX8" s="90"/>
      <c r="OBY8" s="90"/>
      <c r="OBZ8" s="90"/>
      <c r="OCA8" s="91"/>
      <c r="OCB8" s="90"/>
      <c r="OCC8" s="90"/>
      <c r="OCD8" s="90"/>
      <c r="OCE8" s="90"/>
      <c r="OCF8" s="90"/>
      <c r="OCG8" s="90"/>
      <c r="OCH8" s="90"/>
      <c r="OCI8" s="90"/>
      <c r="OCJ8" s="90"/>
      <c r="OCK8" s="90"/>
      <c r="OCL8" s="90"/>
      <c r="OCM8" s="90"/>
      <c r="OCN8" s="90"/>
      <c r="OCO8" s="90"/>
      <c r="OCP8" s="90"/>
      <c r="OCQ8" s="90"/>
      <c r="OCR8" s="90"/>
      <c r="OCS8" s="90"/>
      <c r="OCT8" s="90"/>
      <c r="OCU8" s="90"/>
      <c r="OCV8" s="90"/>
      <c r="OCW8" s="90"/>
      <c r="OCX8" s="90"/>
      <c r="OCY8" s="90"/>
      <c r="OCZ8" s="90"/>
      <c r="ODA8" s="90"/>
      <c r="ODB8" s="90"/>
      <c r="ODC8" s="90"/>
      <c r="ODD8" s="90"/>
      <c r="ODE8" s="90"/>
      <c r="ODF8" s="90"/>
      <c r="ODG8" s="90"/>
      <c r="ODH8" s="90"/>
      <c r="ODI8" s="90"/>
      <c r="ODJ8" s="90"/>
      <c r="ODK8" s="90"/>
      <c r="ODL8" s="90"/>
      <c r="ODM8" s="90"/>
      <c r="ODN8" s="90"/>
      <c r="ODO8" s="90"/>
      <c r="ODP8" s="90"/>
      <c r="ODQ8" s="90"/>
      <c r="ODR8" s="90"/>
      <c r="ODS8" s="91"/>
      <c r="ODT8" s="91"/>
      <c r="ODU8" s="91"/>
      <c r="ODV8" s="91"/>
      <c r="ODW8" s="91"/>
      <c r="ODX8" s="91"/>
      <c r="ODY8" s="90"/>
      <c r="ODZ8" s="90"/>
      <c r="OEA8" s="90"/>
      <c r="OEB8" s="90"/>
      <c r="OEC8" s="90"/>
      <c r="OED8" s="90"/>
      <c r="OEE8" s="90"/>
      <c r="OEF8" s="90"/>
      <c r="OEG8" s="90"/>
      <c r="OEH8" s="90"/>
      <c r="OEI8" s="90"/>
      <c r="OEJ8" s="90"/>
      <c r="OEK8" s="90"/>
      <c r="OEL8" s="90"/>
      <c r="OEM8" s="91"/>
      <c r="OEN8" s="90"/>
      <c r="OEO8" s="90"/>
      <c r="OEP8" s="90"/>
      <c r="OEQ8" s="90"/>
      <c r="OER8" s="90"/>
      <c r="OES8" s="90"/>
      <c r="OET8" s="90"/>
      <c r="OEU8" s="90"/>
      <c r="OEV8" s="90"/>
      <c r="OEW8" s="90"/>
      <c r="OEX8" s="90"/>
      <c r="OEY8" s="90"/>
      <c r="OEZ8" s="90"/>
      <c r="OFA8" s="90"/>
      <c r="OFB8" s="90"/>
      <c r="OFC8" s="90"/>
      <c r="OFD8" s="90"/>
      <c r="OFE8" s="90"/>
      <c r="OFF8" s="90"/>
      <c r="OFG8" s="90"/>
      <c r="OFH8" s="90"/>
      <c r="OFI8" s="90"/>
      <c r="OFJ8" s="90"/>
      <c r="OFK8" s="90"/>
      <c r="OFL8" s="90"/>
      <c r="OFM8" s="90"/>
      <c r="OFN8" s="90"/>
      <c r="OFO8" s="90"/>
      <c r="OFP8" s="90"/>
      <c r="OFQ8" s="90"/>
      <c r="OFR8" s="90"/>
      <c r="OFS8" s="90"/>
      <c r="OFT8" s="90"/>
      <c r="OFU8" s="90"/>
      <c r="OFV8" s="90"/>
      <c r="OFW8" s="90"/>
      <c r="OFX8" s="90"/>
      <c r="OFY8" s="90"/>
      <c r="OFZ8" s="90"/>
      <c r="OGA8" s="90"/>
      <c r="OGB8" s="90"/>
      <c r="OGC8" s="90"/>
      <c r="OGD8" s="90"/>
      <c r="OGE8" s="91"/>
      <c r="OGF8" s="91"/>
      <c r="OGG8" s="91"/>
      <c r="OGH8" s="91"/>
      <c r="OGI8" s="91"/>
      <c r="OGJ8" s="91"/>
      <c r="OGK8" s="90"/>
      <c r="OGL8" s="90"/>
      <c r="OGM8" s="90"/>
      <c r="OGN8" s="90"/>
      <c r="OGO8" s="90"/>
      <c r="OGP8" s="90"/>
      <c r="OGQ8" s="90"/>
      <c r="OGR8" s="90"/>
      <c r="OGS8" s="90"/>
      <c r="OGT8" s="90"/>
      <c r="OGU8" s="90"/>
      <c r="OGV8" s="90"/>
      <c r="OGW8" s="90"/>
      <c r="OGX8" s="90"/>
      <c r="OGY8" s="91"/>
      <c r="OGZ8" s="90"/>
      <c r="OHA8" s="90"/>
      <c r="OHB8" s="90"/>
      <c r="OHC8" s="90"/>
      <c r="OHD8" s="90"/>
      <c r="OHE8" s="90"/>
      <c r="OHF8" s="90"/>
      <c r="OHG8" s="90"/>
      <c r="OHH8" s="90"/>
      <c r="OHI8" s="90"/>
      <c r="OHJ8" s="90"/>
      <c r="OHK8" s="90"/>
      <c r="OHL8" s="90"/>
      <c r="OHM8" s="90"/>
      <c r="OHN8" s="90"/>
      <c r="OHO8" s="90"/>
      <c r="OHP8" s="90"/>
      <c r="OHQ8" s="90"/>
      <c r="OHR8" s="90"/>
      <c r="OHS8" s="90"/>
      <c r="OHT8" s="90"/>
      <c r="OHU8" s="90"/>
      <c r="OHV8" s="90"/>
      <c r="OHW8" s="90"/>
      <c r="OHX8" s="90"/>
      <c r="OHY8" s="90"/>
      <c r="OHZ8" s="90"/>
      <c r="OIA8" s="90"/>
      <c r="OIB8" s="90"/>
      <c r="OIC8" s="90"/>
      <c r="OID8" s="90"/>
      <c r="OIE8" s="90"/>
      <c r="OIF8" s="90"/>
      <c r="OIG8" s="90"/>
      <c r="OIH8" s="90"/>
      <c r="OII8" s="90"/>
      <c r="OIJ8" s="90"/>
      <c r="OIK8" s="90"/>
      <c r="OIL8" s="90"/>
      <c r="OIM8" s="90"/>
      <c r="OIN8" s="90"/>
      <c r="OIO8" s="90"/>
      <c r="OIP8" s="90"/>
      <c r="OIQ8" s="91"/>
      <c r="OIR8" s="91"/>
      <c r="OIS8" s="91"/>
      <c r="OIT8" s="91"/>
      <c r="OIU8" s="91"/>
      <c r="OIV8" s="91"/>
      <c r="OIW8" s="90"/>
      <c r="OIX8" s="90"/>
      <c r="OIY8" s="90"/>
      <c r="OIZ8" s="90"/>
      <c r="OJA8" s="90"/>
      <c r="OJB8" s="90"/>
      <c r="OJC8" s="90"/>
      <c r="OJD8" s="90"/>
      <c r="OJE8" s="90"/>
      <c r="OJF8" s="90"/>
      <c r="OJG8" s="90"/>
      <c r="OJH8" s="90"/>
      <c r="OJI8" s="90"/>
      <c r="OJJ8" s="90"/>
      <c r="OJK8" s="91"/>
      <c r="OJL8" s="90"/>
      <c r="OJM8" s="90"/>
      <c r="OJN8" s="90"/>
      <c r="OJO8" s="90"/>
      <c r="OJP8" s="90"/>
      <c r="OJQ8" s="90"/>
      <c r="OJR8" s="90"/>
      <c r="OJS8" s="90"/>
      <c r="OJT8" s="90"/>
      <c r="OJU8" s="90"/>
      <c r="OJV8" s="90"/>
      <c r="OJW8" s="90"/>
      <c r="OJX8" s="90"/>
      <c r="OJY8" s="90"/>
      <c r="OJZ8" s="90"/>
      <c r="OKA8" s="90"/>
      <c r="OKB8" s="90"/>
      <c r="OKC8" s="90"/>
      <c r="OKD8" s="90"/>
      <c r="OKE8" s="90"/>
      <c r="OKF8" s="90"/>
      <c r="OKG8" s="90"/>
      <c r="OKH8" s="90"/>
      <c r="OKI8" s="90"/>
      <c r="OKJ8" s="90"/>
      <c r="OKK8" s="90"/>
      <c r="OKL8" s="90"/>
      <c r="OKM8" s="90"/>
      <c r="OKN8" s="90"/>
      <c r="OKO8" s="90"/>
      <c r="OKP8" s="90"/>
      <c r="OKQ8" s="90"/>
      <c r="OKR8" s="90"/>
      <c r="OKS8" s="90"/>
      <c r="OKT8" s="90"/>
      <c r="OKU8" s="90"/>
      <c r="OKV8" s="90"/>
      <c r="OKW8" s="90"/>
      <c r="OKX8" s="90"/>
      <c r="OKY8" s="90"/>
      <c r="OKZ8" s="90"/>
      <c r="OLA8" s="90"/>
      <c r="OLB8" s="90"/>
      <c r="OLC8" s="91"/>
      <c r="OLD8" s="91"/>
      <c r="OLE8" s="91"/>
      <c r="OLF8" s="91"/>
      <c r="OLG8" s="91"/>
      <c r="OLH8" s="91"/>
      <c r="OLI8" s="90"/>
      <c r="OLJ8" s="90"/>
      <c r="OLK8" s="90"/>
      <c r="OLL8" s="90"/>
    </row>
    <row r="9" spans="1:10464" x14ac:dyDescent="0.25">
      <c r="A9" s="88" t="s">
        <v>1809</v>
      </c>
      <c r="B9" s="88" t="s">
        <v>1804</v>
      </c>
      <c r="C9" s="88" t="s">
        <v>1761</v>
      </c>
      <c r="D9" s="88" t="s">
        <v>1724</v>
      </c>
      <c r="E9" s="95">
        <v>44562.5940625</v>
      </c>
      <c r="F9" s="95">
        <v>45292.607604166667</v>
      </c>
      <c r="G9" s="88"/>
      <c r="H9" s="95">
        <v>109605</v>
      </c>
      <c r="I9" s="88" t="s">
        <v>91</v>
      </c>
      <c r="J9" s="88" t="s">
        <v>514</v>
      </c>
      <c r="K9" s="88" t="s">
        <v>1805</v>
      </c>
      <c r="L9" s="88" t="s">
        <v>78</v>
      </c>
      <c r="M9" s="88" t="s">
        <v>1810</v>
      </c>
      <c r="N9" s="93">
        <v>0</v>
      </c>
      <c r="O9" s="93">
        <v>0</v>
      </c>
      <c r="P9" s="93">
        <v>0</v>
      </c>
      <c r="Q9" s="88" t="s">
        <v>6520</v>
      </c>
      <c r="R9" s="88" t="s">
        <v>6521</v>
      </c>
      <c r="S9" s="88" t="s">
        <v>4101</v>
      </c>
      <c r="T9" s="88" t="s">
        <v>504</v>
      </c>
      <c r="U9" s="88" t="s">
        <v>4109</v>
      </c>
      <c r="V9" s="88" t="s">
        <v>4110</v>
      </c>
      <c r="W9" s="88" t="s">
        <v>6522</v>
      </c>
      <c r="X9" s="88" t="s">
        <v>6523</v>
      </c>
      <c r="Y9" s="88" t="s">
        <v>78</v>
      </c>
      <c r="Z9" s="88" t="s">
        <v>78</v>
      </c>
    </row>
    <row r="10" spans="1:10464" x14ac:dyDescent="0.25">
      <c r="A10" s="87" t="s">
        <v>1812</v>
      </c>
      <c r="B10" s="87" t="s">
        <v>1804</v>
      </c>
      <c r="C10" s="87" t="s">
        <v>1761</v>
      </c>
      <c r="D10" s="87" t="s">
        <v>1724</v>
      </c>
      <c r="E10" s="96">
        <v>44562.5940625</v>
      </c>
      <c r="F10" s="96">
        <v>45292.607604166667</v>
      </c>
      <c r="G10" s="87"/>
      <c r="H10" s="96">
        <v>109575</v>
      </c>
      <c r="I10" s="87" t="s">
        <v>91</v>
      </c>
      <c r="J10" s="87" t="s">
        <v>514</v>
      </c>
      <c r="K10" s="87" t="s">
        <v>1805</v>
      </c>
      <c r="L10" s="87" t="s">
        <v>78</v>
      </c>
      <c r="M10" s="87" t="s">
        <v>1810</v>
      </c>
      <c r="N10" s="94">
        <v>0</v>
      </c>
      <c r="O10" s="94">
        <v>0</v>
      </c>
      <c r="P10" s="94">
        <v>0</v>
      </c>
      <c r="Q10" s="87" t="s">
        <v>6520</v>
      </c>
      <c r="R10" s="87" t="s">
        <v>6521</v>
      </c>
      <c r="S10" s="87" t="s">
        <v>4101</v>
      </c>
      <c r="T10" s="87" t="s">
        <v>504</v>
      </c>
      <c r="U10" s="87" t="s">
        <v>4109</v>
      </c>
      <c r="V10" s="87" t="s">
        <v>4110</v>
      </c>
      <c r="W10" s="87" t="s">
        <v>6522</v>
      </c>
      <c r="X10" s="87" t="s">
        <v>6523</v>
      </c>
      <c r="Y10" s="87" t="s">
        <v>78</v>
      </c>
      <c r="Z10" s="87" t="s">
        <v>78</v>
      </c>
    </row>
    <row r="11" spans="1:10464" x14ac:dyDescent="0.25">
      <c r="A11" s="87" t="s">
        <v>1814</v>
      </c>
      <c r="B11" s="87" t="s">
        <v>1804</v>
      </c>
      <c r="C11" s="87" t="s">
        <v>1761</v>
      </c>
      <c r="D11" s="87" t="s">
        <v>1724</v>
      </c>
      <c r="E11" s="96">
        <v>44562.5940625</v>
      </c>
      <c r="F11" s="96">
        <v>45292.607604166667</v>
      </c>
      <c r="G11" s="87"/>
      <c r="H11" s="96">
        <v>109575</v>
      </c>
      <c r="I11" s="87" t="s">
        <v>91</v>
      </c>
      <c r="J11" s="87" t="s">
        <v>514</v>
      </c>
      <c r="K11" s="87" t="s">
        <v>1805</v>
      </c>
      <c r="L11" s="87" t="s">
        <v>78</v>
      </c>
      <c r="M11" s="87" t="s">
        <v>1810</v>
      </c>
      <c r="N11" s="94">
        <v>0</v>
      </c>
      <c r="O11" s="94">
        <v>0</v>
      </c>
      <c r="P11" s="94">
        <v>0</v>
      </c>
      <c r="Q11" s="87" t="s">
        <v>6520</v>
      </c>
      <c r="R11" s="87" t="s">
        <v>6521</v>
      </c>
      <c r="S11" s="87" t="s">
        <v>4101</v>
      </c>
      <c r="T11" s="87" t="s">
        <v>504</v>
      </c>
      <c r="U11" s="87" t="s">
        <v>4109</v>
      </c>
      <c r="V11" s="87" t="s">
        <v>4110</v>
      </c>
      <c r="W11" s="87" t="s">
        <v>6522</v>
      </c>
      <c r="X11" s="87" t="s">
        <v>6523</v>
      </c>
      <c r="Y11" s="87" t="s">
        <v>78</v>
      </c>
      <c r="Z11" s="87" t="s">
        <v>78</v>
      </c>
    </row>
    <row r="12" spans="1:10464" x14ac:dyDescent="0.25">
      <c r="A12" s="87" t="s">
        <v>1815</v>
      </c>
      <c r="B12" s="87" t="s">
        <v>1804</v>
      </c>
      <c r="C12" s="87" t="s">
        <v>1761</v>
      </c>
      <c r="D12" s="87" t="s">
        <v>1724</v>
      </c>
      <c r="E12" s="96">
        <v>44562.5940625</v>
      </c>
      <c r="F12" s="96">
        <v>45292.607604166667</v>
      </c>
      <c r="G12" s="87"/>
      <c r="H12" s="96">
        <v>109575</v>
      </c>
      <c r="I12" s="87" t="s">
        <v>91</v>
      </c>
      <c r="J12" s="87" t="s">
        <v>514</v>
      </c>
      <c r="K12" s="87" t="s">
        <v>1805</v>
      </c>
      <c r="L12" s="87" t="s">
        <v>78</v>
      </c>
      <c r="M12" s="87" t="s">
        <v>1810</v>
      </c>
      <c r="N12" s="94">
        <v>0</v>
      </c>
      <c r="O12" s="94">
        <v>0</v>
      </c>
      <c r="P12" s="94">
        <v>0</v>
      </c>
      <c r="Q12" s="87" t="s">
        <v>6520</v>
      </c>
      <c r="R12" s="87" t="s">
        <v>6521</v>
      </c>
      <c r="S12" s="87" t="s">
        <v>4101</v>
      </c>
      <c r="T12" s="87" t="s">
        <v>504</v>
      </c>
      <c r="U12" s="87" t="s">
        <v>4109</v>
      </c>
      <c r="V12" s="87" t="s">
        <v>4110</v>
      </c>
      <c r="W12" s="87" t="s">
        <v>6522</v>
      </c>
      <c r="X12" s="87" t="s">
        <v>6523</v>
      </c>
      <c r="Y12" s="87" t="s">
        <v>78</v>
      </c>
      <c r="Z12" s="87" t="s">
        <v>78</v>
      </c>
    </row>
    <row r="13" spans="1:10464" x14ac:dyDescent="0.25">
      <c r="A13" s="87" t="s">
        <v>1544</v>
      </c>
      <c r="B13" s="87" t="s">
        <v>1545</v>
      </c>
      <c r="C13" s="87" t="s">
        <v>532</v>
      </c>
      <c r="D13" s="87" t="s">
        <v>1303</v>
      </c>
      <c r="E13" s="96">
        <v>38240</v>
      </c>
      <c r="F13" s="96">
        <v>43353</v>
      </c>
      <c r="G13" s="87" t="s">
        <v>1312</v>
      </c>
      <c r="H13" s="96">
        <v>39701</v>
      </c>
      <c r="I13" s="87" t="s">
        <v>71</v>
      </c>
      <c r="J13" s="87" t="s">
        <v>104</v>
      </c>
      <c r="K13" s="87" t="s">
        <v>1547</v>
      </c>
      <c r="L13" s="87" t="s">
        <v>78</v>
      </c>
      <c r="M13" s="87" t="s">
        <v>1549</v>
      </c>
      <c r="N13" s="94">
        <v>0</v>
      </c>
      <c r="O13" s="94">
        <v>0</v>
      </c>
      <c r="P13" s="94">
        <v>0</v>
      </c>
      <c r="Q13" s="87" t="s">
        <v>5661</v>
      </c>
      <c r="R13" s="87" t="s">
        <v>5662</v>
      </c>
      <c r="S13" s="87" t="s">
        <v>4101</v>
      </c>
      <c r="T13" s="87" t="s">
        <v>504</v>
      </c>
      <c r="U13" s="87" t="s">
        <v>4324</v>
      </c>
      <c r="V13" s="87" t="s">
        <v>5663</v>
      </c>
      <c r="W13" s="87" t="s">
        <v>5664</v>
      </c>
      <c r="X13" s="87" t="s">
        <v>5665</v>
      </c>
      <c r="Y13" s="87" t="s">
        <v>5666</v>
      </c>
      <c r="Z13" s="87" t="s">
        <v>4138</v>
      </c>
    </row>
    <row r="14" spans="1:10464" x14ac:dyDescent="0.25">
      <c r="A14" s="87" t="s">
        <v>1550</v>
      </c>
      <c r="B14" s="87" t="s">
        <v>1551</v>
      </c>
      <c r="C14" s="87" t="s">
        <v>65</v>
      </c>
      <c r="D14" s="87" t="s">
        <v>1303</v>
      </c>
      <c r="E14" s="96">
        <v>38628</v>
      </c>
      <c r="F14" s="96">
        <v>51412</v>
      </c>
      <c r="G14" s="87" t="s">
        <v>78</v>
      </c>
      <c r="H14" s="96"/>
      <c r="I14" s="87" t="s">
        <v>91</v>
      </c>
      <c r="J14" s="87" t="s">
        <v>104</v>
      </c>
      <c r="K14" s="87" t="s">
        <v>1554</v>
      </c>
      <c r="L14" s="87" t="s">
        <v>78</v>
      </c>
      <c r="M14" s="87" t="s">
        <v>1555</v>
      </c>
      <c r="N14" s="94">
        <v>0</v>
      </c>
      <c r="O14" s="94">
        <v>0</v>
      </c>
      <c r="P14" s="94">
        <v>0</v>
      </c>
      <c r="Q14" s="87" t="s">
        <v>7045</v>
      </c>
      <c r="R14" s="87" t="s">
        <v>7046</v>
      </c>
      <c r="S14" s="87" t="s">
        <v>4393</v>
      </c>
      <c r="T14" s="87" t="s">
        <v>7047</v>
      </c>
      <c r="U14" s="87" t="s">
        <v>7048</v>
      </c>
      <c r="V14" s="87" t="s">
        <v>7049</v>
      </c>
      <c r="W14" s="87" t="s">
        <v>78</v>
      </c>
      <c r="X14" s="87" t="s">
        <v>7050</v>
      </c>
      <c r="Y14" s="87" t="s">
        <v>7051</v>
      </c>
      <c r="Z14" s="87" t="s">
        <v>4130</v>
      </c>
    </row>
    <row r="15" spans="1:10464" x14ac:dyDescent="0.25">
      <c r="A15" s="87" t="s">
        <v>3914</v>
      </c>
      <c r="B15" s="87" t="s">
        <v>3543</v>
      </c>
      <c r="C15" s="87" t="s">
        <v>3525</v>
      </c>
      <c r="D15" s="87" t="s">
        <v>3818</v>
      </c>
      <c r="E15" s="96">
        <v>38718</v>
      </c>
      <c r="F15" s="96">
        <v>45383</v>
      </c>
      <c r="G15" s="87" t="s">
        <v>78</v>
      </c>
      <c r="H15" s="96">
        <v>45383</v>
      </c>
      <c r="I15" s="87" t="s">
        <v>91</v>
      </c>
      <c r="J15" s="87" t="s">
        <v>514</v>
      </c>
      <c r="K15" s="87" t="s">
        <v>3915</v>
      </c>
      <c r="L15" s="87" t="s">
        <v>78</v>
      </c>
      <c r="M15" s="87" t="s">
        <v>3941</v>
      </c>
      <c r="N15" s="94">
        <v>0</v>
      </c>
      <c r="O15" s="94">
        <v>0</v>
      </c>
      <c r="P15" s="94">
        <v>0</v>
      </c>
      <c r="Q15" s="87" t="s">
        <v>4504</v>
      </c>
      <c r="R15" s="87" t="s">
        <v>4505</v>
      </c>
      <c r="S15" s="87" t="s">
        <v>4101</v>
      </c>
      <c r="T15" s="87" t="s">
        <v>504</v>
      </c>
      <c r="U15" s="87" t="s">
        <v>4126</v>
      </c>
      <c r="V15" s="87" t="s">
        <v>4110</v>
      </c>
      <c r="W15" s="87" t="s">
        <v>4506</v>
      </c>
      <c r="X15" s="87" t="s">
        <v>4507</v>
      </c>
      <c r="Y15" s="87" t="s">
        <v>7027</v>
      </c>
      <c r="Z15" s="87" t="s">
        <v>4130</v>
      </c>
    </row>
    <row r="16" spans="1:10464" x14ac:dyDescent="0.25">
      <c r="A16" s="87" t="s">
        <v>3911</v>
      </c>
      <c r="B16" s="87" t="s">
        <v>3433</v>
      </c>
      <c r="C16" s="87" t="s">
        <v>3912</v>
      </c>
      <c r="D16" s="87" t="s">
        <v>3818</v>
      </c>
      <c r="E16" s="96">
        <v>39336</v>
      </c>
      <c r="F16" s="96">
        <v>47828</v>
      </c>
      <c r="G16" s="87" t="s">
        <v>78</v>
      </c>
      <c r="H16" s="96">
        <v>47828</v>
      </c>
      <c r="I16" s="87" t="s">
        <v>91</v>
      </c>
      <c r="J16" s="87" t="s">
        <v>514</v>
      </c>
      <c r="K16" s="87" t="s">
        <v>3913</v>
      </c>
      <c r="L16" s="87" t="s">
        <v>78</v>
      </c>
      <c r="M16" s="87" t="s">
        <v>3940</v>
      </c>
      <c r="N16" s="94">
        <v>0</v>
      </c>
      <c r="O16" s="94">
        <v>0</v>
      </c>
      <c r="P16" s="94">
        <v>0</v>
      </c>
      <c r="Q16" s="87" t="s">
        <v>5753</v>
      </c>
      <c r="R16" s="87" t="s">
        <v>4980</v>
      </c>
      <c r="S16" s="87" t="s">
        <v>4101</v>
      </c>
      <c r="T16" s="87" t="s">
        <v>504</v>
      </c>
      <c r="U16" s="87" t="s">
        <v>4120</v>
      </c>
      <c r="V16" s="87" t="s">
        <v>5754</v>
      </c>
      <c r="W16" s="87" t="s">
        <v>5755</v>
      </c>
      <c r="X16" s="87" t="s">
        <v>5756</v>
      </c>
      <c r="Y16" s="87" t="s">
        <v>7034</v>
      </c>
      <c r="Z16" s="87" t="s">
        <v>4174</v>
      </c>
    </row>
    <row r="17" spans="1:26" x14ac:dyDescent="0.25">
      <c r="A17" s="87" t="s">
        <v>3921</v>
      </c>
      <c r="B17" s="87" t="s">
        <v>3922</v>
      </c>
      <c r="C17" s="87" t="s">
        <v>65</v>
      </c>
      <c r="D17" s="87" t="s">
        <v>3818</v>
      </c>
      <c r="E17" s="96">
        <v>40448.604710648149</v>
      </c>
      <c r="F17" s="96">
        <v>48240.604710648149</v>
      </c>
      <c r="G17" s="87" t="s">
        <v>70</v>
      </c>
      <c r="H17" s="96">
        <v>42618</v>
      </c>
      <c r="I17" s="87" t="s">
        <v>91</v>
      </c>
      <c r="J17" s="87" t="s">
        <v>514</v>
      </c>
      <c r="K17" s="87" t="s">
        <v>3923</v>
      </c>
      <c r="L17" s="87" t="s">
        <v>78</v>
      </c>
      <c r="M17" s="87" t="s">
        <v>3964</v>
      </c>
      <c r="N17" s="94">
        <v>0</v>
      </c>
      <c r="O17" s="94">
        <v>0</v>
      </c>
      <c r="P17" s="94">
        <v>0</v>
      </c>
      <c r="Q17" s="87" t="s">
        <v>7039</v>
      </c>
      <c r="R17" s="87" t="s">
        <v>7040</v>
      </c>
      <c r="S17" s="87" t="s">
        <v>4101</v>
      </c>
      <c r="T17" s="87" t="s">
        <v>504</v>
      </c>
      <c r="U17" s="87" t="s">
        <v>4324</v>
      </c>
      <c r="V17" s="87" t="s">
        <v>7041</v>
      </c>
      <c r="W17" s="87" t="s">
        <v>7042</v>
      </c>
      <c r="X17" s="87" t="s">
        <v>7043</v>
      </c>
      <c r="Y17" s="87" t="s">
        <v>7044</v>
      </c>
      <c r="Z17" s="87" t="s">
        <v>4106</v>
      </c>
    </row>
    <row r="18" spans="1:26" x14ac:dyDescent="0.25">
      <c r="A18" s="87" t="s">
        <v>3916</v>
      </c>
      <c r="B18" s="87" t="s">
        <v>3917</v>
      </c>
      <c r="C18" s="87" t="s">
        <v>65</v>
      </c>
      <c r="D18" s="87" t="s">
        <v>3818</v>
      </c>
      <c r="E18" s="96">
        <v>40669.460798611108</v>
      </c>
      <c r="F18" s="96">
        <v>50095.460798611108</v>
      </c>
      <c r="G18" s="87" t="s">
        <v>1312</v>
      </c>
      <c r="H18" s="96"/>
      <c r="I18" s="87" t="s">
        <v>91</v>
      </c>
      <c r="J18" s="87" t="s">
        <v>1313</v>
      </c>
      <c r="K18" s="87" t="s">
        <v>3918</v>
      </c>
      <c r="L18" s="87" t="s">
        <v>78</v>
      </c>
      <c r="M18" s="87" t="s">
        <v>3947</v>
      </c>
      <c r="N18" s="94">
        <v>0</v>
      </c>
      <c r="O18" s="94">
        <v>0</v>
      </c>
      <c r="P18" s="94">
        <v>0</v>
      </c>
      <c r="Q18" s="87" t="s">
        <v>7020</v>
      </c>
      <c r="R18" s="87" t="s">
        <v>7021</v>
      </c>
      <c r="S18" s="87" t="s">
        <v>4101</v>
      </c>
      <c r="T18" s="87" t="s">
        <v>504</v>
      </c>
      <c r="U18" s="87" t="s">
        <v>4109</v>
      </c>
      <c r="V18" s="87" t="s">
        <v>7022</v>
      </c>
      <c r="W18" s="87" t="s">
        <v>7023</v>
      </c>
      <c r="X18" s="87" t="s">
        <v>7024</v>
      </c>
      <c r="Y18" s="87" t="s">
        <v>78</v>
      </c>
      <c r="Z18" s="87" t="s">
        <v>78</v>
      </c>
    </row>
    <row r="19" spans="1:26" x14ac:dyDescent="0.25">
      <c r="A19" s="87" t="s">
        <v>1565</v>
      </c>
      <c r="B19" s="87" t="s">
        <v>1566</v>
      </c>
      <c r="C19" s="87" t="s">
        <v>1523</v>
      </c>
      <c r="D19" s="87" t="s">
        <v>1303</v>
      </c>
      <c r="E19" s="96">
        <v>40907.388159722221</v>
      </c>
      <c r="F19" s="96">
        <v>48212.388159722221</v>
      </c>
      <c r="G19" s="87" t="s">
        <v>70</v>
      </c>
      <c r="H19" s="96"/>
      <c r="I19" s="87" t="s">
        <v>91</v>
      </c>
      <c r="J19" s="87" t="s">
        <v>1313</v>
      </c>
      <c r="K19" s="87" t="s">
        <v>1568</v>
      </c>
      <c r="L19" s="87" t="s">
        <v>78</v>
      </c>
      <c r="M19" s="87" t="s">
        <v>1571</v>
      </c>
      <c r="N19" s="94">
        <v>0</v>
      </c>
      <c r="O19" s="94">
        <v>0</v>
      </c>
      <c r="P19" s="94">
        <v>0</v>
      </c>
      <c r="Q19" s="87" t="s">
        <v>7028</v>
      </c>
      <c r="R19" s="87" t="s">
        <v>7029</v>
      </c>
      <c r="S19" s="87" t="s">
        <v>4101</v>
      </c>
      <c r="T19" s="87" t="s">
        <v>504</v>
      </c>
      <c r="U19" s="87" t="s">
        <v>4120</v>
      </c>
      <c r="V19" s="87" t="s">
        <v>4110</v>
      </c>
      <c r="W19" s="87" t="s">
        <v>7030</v>
      </c>
      <c r="X19" s="87" t="s">
        <v>7031</v>
      </c>
      <c r="Y19" s="87" t="s">
        <v>7032</v>
      </c>
      <c r="Z19" s="87" t="s">
        <v>4138</v>
      </c>
    </row>
    <row r="20" spans="1:26" x14ac:dyDescent="0.25">
      <c r="A20" s="87" t="s">
        <v>3209</v>
      </c>
      <c r="B20" s="87" t="s">
        <v>1618</v>
      </c>
      <c r="C20" s="87" t="s">
        <v>65</v>
      </c>
      <c r="D20" s="87" t="s">
        <v>2274</v>
      </c>
      <c r="E20" s="96">
        <v>40980.468298611115</v>
      </c>
      <c r="F20" s="96">
        <v>109939</v>
      </c>
      <c r="G20" s="87" t="s">
        <v>3210</v>
      </c>
      <c r="H20" s="96">
        <v>219512</v>
      </c>
      <c r="I20" s="87" t="s">
        <v>71</v>
      </c>
      <c r="J20" s="87" t="s">
        <v>1313</v>
      </c>
      <c r="K20" s="87" t="s">
        <v>3211</v>
      </c>
      <c r="L20" s="87" t="s">
        <v>78</v>
      </c>
      <c r="M20" s="87" t="s">
        <v>3212</v>
      </c>
      <c r="N20" s="94">
        <v>0</v>
      </c>
      <c r="O20" s="94">
        <v>0</v>
      </c>
      <c r="P20" s="94">
        <v>0</v>
      </c>
      <c r="Q20" s="87" t="s">
        <v>5401</v>
      </c>
      <c r="R20" s="87" t="s">
        <v>5402</v>
      </c>
      <c r="S20" s="87" t="s">
        <v>4101</v>
      </c>
      <c r="T20" s="87" t="s">
        <v>504</v>
      </c>
      <c r="U20" s="87" t="s">
        <v>4126</v>
      </c>
      <c r="V20" s="87" t="s">
        <v>4820</v>
      </c>
      <c r="W20" s="87" t="s">
        <v>4821</v>
      </c>
      <c r="X20" s="87" t="s">
        <v>4822</v>
      </c>
      <c r="Y20" s="87" t="s">
        <v>4823</v>
      </c>
      <c r="Z20" s="87" t="s">
        <v>4106</v>
      </c>
    </row>
    <row r="21" spans="1:26" x14ac:dyDescent="0.25">
      <c r="A21" s="87" t="s">
        <v>1308</v>
      </c>
      <c r="B21" s="87" t="s">
        <v>1309</v>
      </c>
      <c r="C21" s="87" t="s">
        <v>281</v>
      </c>
      <c r="D21" s="87" t="s">
        <v>1303</v>
      </c>
      <c r="E21" s="96">
        <v>41052.404548611114</v>
      </c>
      <c r="F21" s="96">
        <v>50183.404548611114</v>
      </c>
      <c r="G21" s="87" t="s">
        <v>1312</v>
      </c>
      <c r="H21" s="96"/>
      <c r="I21" s="87" t="s">
        <v>91</v>
      </c>
      <c r="J21" s="87" t="s">
        <v>1313</v>
      </c>
      <c r="K21" s="87" t="s">
        <v>1315</v>
      </c>
      <c r="L21" s="87" t="s">
        <v>78</v>
      </c>
      <c r="M21" s="87" t="s">
        <v>1316</v>
      </c>
      <c r="N21" s="94">
        <v>0</v>
      </c>
      <c r="O21" s="94">
        <v>0</v>
      </c>
      <c r="P21" s="94">
        <v>0</v>
      </c>
      <c r="Q21" s="87" t="s">
        <v>7025</v>
      </c>
      <c r="R21" s="87" t="s">
        <v>7026</v>
      </c>
      <c r="S21" s="87" t="s">
        <v>4393</v>
      </c>
      <c r="T21" s="87" t="s">
        <v>7016</v>
      </c>
      <c r="U21" s="87" t="s">
        <v>7017</v>
      </c>
      <c r="V21" s="87" t="s">
        <v>4110</v>
      </c>
      <c r="W21" s="87" t="s">
        <v>7018</v>
      </c>
      <c r="X21" s="87" t="s">
        <v>7019</v>
      </c>
      <c r="Y21" s="87" t="s">
        <v>78</v>
      </c>
      <c r="Z21" s="87" t="s">
        <v>78</v>
      </c>
    </row>
    <row r="22" spans="1:26" x14ac:dyDescent="0.25">
      <c r="A22" s="87" t="s">
        <v>1317</v>
      </c>
      <c r="B22" s="87" t="s">
        <v>1310</v>
      </c>
      <c r="C22" s="87" t="s">
        <v>281</v>
      </c>
      <c r="D22" s="87" t="s">
        <v>1303</v>
      </c>
      <c r="E22" s="96">
        <v>41052.410532407404</v>
      </c>
      <c r="F22" s="96">
        <v>50913.410532407404</v>
      </c>
      <c r="G22" s="87" t="s">
        <v>1312</v>
      </c>
      <c r="H22" s="96"/>
      <c r="I22" s="87" t="s">
        <v>91</v>
      </c>
      <c r="J22" s="87" t="s">
        <v>1313</v>
      </c>
      <c r="K22" s="87" t="s">
        <v>1318</v>
      </c>
      <c r="L22" s="87" t="s">
        <v>78</v>
      </c>
      <c r="M22" s="87" t="s">
        <v>1319</v>
      </c>
      <c r="N22" s="94">
        <v>0</v>
      </c>
      <c r="O22" s="94">
        <v>0</v>
      </c>
      <c r="P22" s="94">
        <v>0</v>
      </c>
      <c r="Q22" s="87" t="s">
        <v>7014</v>
      </c>
      <c r="R22" s="87" t="s">
        <v>7015</v>
      </c>
      <c r="S22" s="87" t="s">
        <v>4393</v>
      </c>
      <c r="T22" s="87" t="s">
        <v>7016</v>
      </c>
      <c r="U22" s="87" t="s">
        <v>7017</v>
      </c>
      <c r="V22" s="87" t="s">
        <v>4110</v>
      </c>
      <c r="W22" s="87" t="s">
        <v>7018</v>
      </c>
      <c r="X22" s="87" t="s">
        <v>7019</v>
      </c>
      <c r="Y22" s="87" t="s">
        <v>78</v>
      </c>
      <c r="Z22" s="87" t="s">
        <v>78</v>
      </c>
    </row>
    <row r="23" spans="1:26" x14ac:dyDescent="0.25">
      <c r="A23" s="87" t="s">
        <v>3919</v>
      </c>
      <c r="B23" s="87" t="s">
        <v>3406</v>
      </c>
      <c r="C23" s="87" t="s">
        <v>281</v>
      </c>
      <c r="D23" s="87" t="s">
        <v>1303</v>
      </c>
      <c r="E23" s="96">
        <v>41199.701921296299</v>
      </c>
      <c r="F23" s="96">
        <v>47043.701921296299</v>
      </c>
      <c r="G23" s="87" t="s">
        <v>1312</v>
      </c>
      <c r="H23" s="96"/>
      <c r="I23" s="87" t="s">
        <v>91</v>
      </c>
      <c r="J23" s="87" t="s">
        <v>1313</v>
      </c>
      <c r="K23" s="87" t="s">
        <v>3920</v>
      </c>
      <c r="L23" s="87" t="s">
        <v>78</v>
      </c>
      <c r="M23" s="87" t="s">
        <v>3959</v>
      </c>
      <c r="N23" s="94">
        <v>0</v>
      </c>
      <c r="O23" s="94">
        <v>0</v>
      </c>
      <c r="P23" s="94">
        <v>0</v>
      </c>
      <c r="Q23" s="87" t="s">
        <v>6568</v>
      </c>
      <c r="R23" s="87" t="s">
        <v>6569</v>
      </c>
      <c r="S23" s="87" t="s">
        <v>4101</v>
      </c>
      <c r="T23" s="87" t="s">
        <v>504</v>
      </c>
      <c r="U23" s="87" t="s">
        <v>4120</v>
      </c>
      <c r="V23" s="87" t="s">
        <v>4342</v>
      </c>
      <c r="W23" s="87" t="s">
        <v>6570</v>
      </c>
      <c r="X23" s="87" t="s">
        <v>5638</v>
      </c>
      <c r="Y23" s="87" t="s">
        <v>6571</v>
      </c>
      <c r="Z23" s="87" t="s">
        <v>4417</v>
      </c>
    </row>
    <row r="24" spans="1:26" x14ac:dyDescent="0.25">
      <c r="A24" s="87" t="s">
        <v>1330</v>
      </c>
      <c r="B24" s="87" t="s">
        <v>1331</v>
      </c>
      <c r="C24" s="87" t="s">
        <v>281</v>
      </c>
      <c r="D24" s="87" t="s">
        <v>1303</v>
      </c>
      <c r="E24" s="96">
        <v>41953.604421296295</v>
      </c>
      <c r="F24" s="96">
        <v>49623.604421296295</v>
      </c>
      <c r="G24" s="87" t="s">
        <v>1312</v>
      </c>
      <c r="H24" s="96"/>
      <c r="I24" s="87" t="s">
        <v>91</v>
      </c>
      <c r="J24" s="87" t="s">
        <v>1313</v>
      </c>
      <c r="K24" s="87" t="s">
        <v>1333</v>
      </c>
      <c r="L24" s="87" t="s">
        <v>78</v>
      </c>
      <c r="M24" s="87" t="s">
        <v>1334</v>
      </c>
      <c r="N24" s="94">
        <v>0</v>
      </c>
      <c r="O24" s="94">
        <v>0</v>
      </c>
      <c r="P24" s="94">
        <v>0</v>
      </c>
      <c r="Q24" s="87" t="s">
        <v>4979</v>
      </c>
      <c r="R24" s="87" t="s">
        <v>4980</v>
      </c>
      <c r="S24" s="87" t="s">
        <v>4101</v>
      </c>
      <c r="T24" s="87" t="s">
        <v>504</v>
      </c>
      <c r="U24" s="87" t="s">
        <v>4120</v>
      </c>
      <c r="V24" s="87" t="s">
        <v>4342</v>
      </c>
      <c r="W24" s="87" t="s">
        <v>4981</v>
      </c>
      <c r="X24" s="87" t="s">
        <v>4982</v>
      </c>
      <c r="Y24" s="87" t="s">
        <v>78</v>
      </c>
      <c r="Z24" s="87" t="s">
        <v>78</v>
      </c>
    </row>
    <row r="25" spans="1:26" x14ac:dyDescent="0.25">
      <c r="A25" s="87" t="s">
        <v>1336</v>
      </c>
      <c r="B25" s="87" t="s">
        <v>1337</v>
      </c>
      <c r="C25" s="87" t="s">
        <v>281</v>
      </c>
      <c r="D25" s="87" t="s">
        <v>1303</v>
      </c>
      <c r="E25" s="96">
        <v>41985.570810185185</v>
      </c>
      <c r="F25" s="96">
        <v>46733.570810185185</v>
      </c>
      <c r="G25" s="87" t="s">
        <v>1312</v>
      </c>
      <c r="H25" s="96"/>
      <c r="I25" s="87" t="s">
        <v>91</v>
      </c>
      <c r="J25" s="87" t="s">
        <v>1313</v>
      </c>
      <c r="K25" s="87" t="s">
        <v>1339</v>
      </c>
      <c r="L25" s="87" t="s">
        <v>78</v>
      </c>
      <c r="M25" s="87" t="s">
        <v>1340</v>
      </c>
      <c r="N25" s="94">
        <v>0</v>
      </c>
      <c r="O25" s="94">
        <v>0</v>
      </c>
      <c r="P25" s="94">
        <v>0</v>
      </c>
      <c r="Q25" s="87" t="s">
        <v>6150</v>
      </c>
      <c r="R25" s="87" t="s">
        <v>6151</v>
      </c>
      <c r="S25" s="87" t="s">
        <v>6143</v>
      </c>
      <c r="T25" s="87" t="s">
        <v>6144</v>
      </c>
      <c r="U25" s="87" t="s">
        <v>6145</v>
      </c>
      <c r="V25" s="87" t="s">
        <v>6146</v>
      </c>
      <c r="W25" s="87" t="s">
        <v>6152</v>
      </c>
      <c r="X25" s="87" t="s">
        <v>6153</v>
      </c>
      <c r="Y25" s="87" t="s">
        <v>6154</v>
      </c>
      <c r="Z25" s="87" t="s">
        <v>4130</v>
      </c>
    </row>
    <row r="26" spans="1:26" x14ac:dyDescent="0.25">
      <c r="A26" s="87" t="s">
        <v>1341</v>
      </c>
      <c r="B26" s="87" t="s">
        <v>1338</v>
      </c>
      <c r="C26" s="87" t="s">
        <v>281</v>
      </c>
      <c r="D26" s="87" t="s">
        <v>1303</v>
      </c>
      <c r="E26" s="96">
        <v>41985.568749999999</v>
      </c>
      <c r="F26" s="96">
        <v>48560.568749999999</v>
      </c>
      <c r="G26" s="87" t="s">
        <v>1312</v>
      </c>
      <c r="H26" s="96"/>
      <c r="I26" s="87" t="s">
        <v>91</v>
      </c>
      <c r="J26" s="87" t="s">
        <v>1313</v>
      </c>
      <c r="K26" s="87" t="s">
        <v>1342</v>
      </c>
      <c r="L26" s="87" t="s">
        <v>78</v>
      </c>
      <c r="M26" s="87" t="s">
        <v>1343</v>
      </c>
      <c r="N26" s="94">
        <v>0</v>
      </c>
      <c r="O26" s="94">
        <v>0</v>
      </c>
      <c r="P26" s="94">
        <v>0</v>
      </c>
      <c r="Q26" s="87" t="s">
        <v>6141</v>
      </c>
      <c r="R26" s="87" t="s">
        <v>6142</v>
      </c>
      <c r="S26" s="87" t="s">
        <v>6143</v>
      </c>
      <c r="T26" s="87" t="s">
        <v>6144</v>
      </c>
      <c r="U26" s="87" t="s">
        <v>6145</v>
      </c>
      <c r="V26" s="87" t="s">
        <v>6146</v>
      </c>
      <c r="W26" s="87" t="s">
        <v>6147</v>
      </c>
      <c r="X26" s="87" t="s">
        <v>6148</v>
      </c>
      <c r="Y26" s="87" t="s">
        <v>6149</v>
      </c>
      <c r="Z26" s="87" t="s">
        <v>4130</v>
      </c>
    </row>
    <row r="27" spans="1:26" x14ac:dyDescent="0.25">
      <c r="A27" s="87" t="s">
        <v>1347</v>
      </c>
      <c r="B27" s="87" t="s">
        <v>427</v>
      </c>
      <c r="C27" s="87" t="s">
        <v>281</v>
      </c>
      <c r="D27" s="87" t="s">
        <v>1303</v>
      </c>
      <c r="E27" s="96">
        <v>42278.489976851852</v>
      </c>
      <c r="F27" s="96">
        <v>45931.489976851852</v>
      </c>
      <c r="G27" s="87" t="s">
        <v>1312</v>
      </c>
      <c r="H27" s="96">
        <v>42278</v>
      </c>
      <c r="I27" s="87" t="s">
        <v>91</v>
      </c>
      <c r="J27" s="87" t="s">
        <v>1313</v>
      </c>
      <c r="K27" s="87" t="s">
        <v>1350</v>
      </c>
      <c r="L27" s="87" t="s">
        <v>78</v>
      </c>
      <c r="M27" s="87" t="s">
        <v>1352</v>
      </c>
      <c r="N27" s="94">
        <v>0</v>
      </c>
      <c r="O27" s="94">
        <v>0</v>
      </c>
      <c r="P27" s="94">
        <v>0</v>
      </c>
      <c r="Q27" s="87" t="s">
        <v>4201</v>
      </c>
      <c r="R27" s="87" t="s">
        <v>4202</v>
      </c>
      <c r="S27" s="87" t="s">
        <v>4101</v>
      </c>
      <c r="T27" s="87" t="s">
        <v>504</v>
      </c>
      <c r="U27" s="87" t="s">
        <v>4203</v>
      </c>
      <c r="V27" s="87" t="s">
        <v>4204</v>
      </c>
      <c r="W27" s="87" t="s">
        <v>4205</v>
      </c>
      <c r="X27" s="87" t="s">
        <v>4206</v>
      </c>
      <c r="Y27" s="87" t="s">
        <v>7033</v>
      </c>
      <c r="Z27" s="87" t="s">
        <v>4130</v>
      </c>
    </row>
    <row r="28" spans="1:26" x14ac:dyDescent="0.25">
      <c r="A28" s="87" t="s">
        <v>1353</v>
      </c>
      <c r="B28" s="87" t="s">
        <v>1338</v>
      </c>
      <c r="C28" s="87" t="s">
        <v>281</v>
      </c>
      <c r="D28" s="87" t="s">
        <v>1303</v>
      </c>
      <c r="E28" s="96">
        <v>42328.389826388891</v>
      </c>
      <c r="F28" s="96">
        <v>48538.389826388891</v>
      </c>
      <c r="G28" s="87" t="s">
        <v>1312</v>
      </c>
      <c r="H28" s="96"/>
      <c r="I28" s="87" t="s">
        <v>91</v>
      </c>
      <c r="J28" s="87" t="s">
        <v>1313</v>
      </c>
      <c r="K28" s="87" t="s">
        <v>1342</v>
      </c>
      <c r="L28" s="87" t="s">
        <v>78</v>
      </c>
      <c r="M28" s="87" t="s">
        <v>1355</v>
      </c>
      <c r="N28" s="94">
        <v>0</v>
      </c>
      <c r="O28" s="94">
        <v>0</v>
      </c>
      <c r="P28" s="94">
        <v>0</v>
      </c>
      <c r="Q28" s="87" t="s">
        <v>6141</v>
      </c>
      <c r="R28" s="87" t="s">
        <v>6142</v>
      </c>
      <c r="S28" s="87" t="s">
        <v>6143</v>
      </c>
      <c r="T28" s="87" t="s">
        <v>6144</v>
      </c>
      <c r="U28" s="87" t="s">
        <v>6145</v>
      </c>
      <c r="V28" s="87" t="s">
        <v>6146</v>
      </c>
      <c r="W28" s="87" t="s">
        <v>6147</v>
      </c>
      <c r="X28" s="87" t="s">
        <v>6148</v>
      </c>
      <c r="Y28" s="87" t="s">
        <v>6149</v>
      </c>
      <c r="Z28" s="87" t="s">
        <v>4130</v>
      </c>
    </row>
    <row r="29" spans="1:26" x14ac:dyDescent="0.25">
      <c r="A29" s="87" t="s">
        <v>1356</v>
      </c>
      <c r="B29" s="87" t="s">
        <v>1337</v>
      </c>
      <c r="C29" s="87" t="s">
        <v>281</v>
      </c>
      <c r="D29" s="87" t="s">
        <v>1303</v>
      </c>
      <c r="E29" s="96">
        <v>42328.399872685186</v>
      </c>
      <c r="F29" s="96">
        <v>46711.399872685186</v>
      </c>
      <c r="G29" s="87" t="s">
        <v>1312</v>
      </c>
      <c r="H29" s="96"/>
      <c r="I29" s="87" t="s">
        <v>91</v>
      </c>
      <c r="J29" s="87" t="s">
        <v>1313</v>
      </c>
      <c r="K29" s="87" t="s">
        <v>1339</v>
      </c>
      <c r="L29" s="87" t="s">
        <v>78</v>
      </c>
      <c r="M29" s="87" t="s">
        <v>1357</v>
      </c>
      <c r="N29" s="94">
        <v>0</v>
      </c>
      <c r="O29" s="94">
        <v>0</v>
      </c>
      <c r="P29" s="94">
        <v>0</v>
      </c>
      <c r="Q29" s="87" t="s">
        <v>6150</v>
      </c>
      <c r="R29" s="87" t="s">
        <v>6151</v>
      </c>
      <c r="S29" s="87" t="s">
        <v>6143</v>
      </c>
      <c r="T29" s="87" t="s">
        <v>6144</v>
      </c>
      <c r="U29" s="87" t="s">
        <v>6145</v>
      </c>
      <c r="V29" s="87" t="s">
        <v>6146</v>
      </c>
      <c r="W29" s="87" t="s">
        <v>6152</v>
      </c>
      <c r="X29" s="87" t="s">
        <v>6153</v>
      </c>
      <c r="Y29" s="87" t="s">
        <v>6154</v>
      </c>
      <c r="Z29" s="87" t="s">
        <v>4130</v>
      </c>
    </row>
    <row r="30" spans="1:26" x14ac:dyDescent="0.25">
      <c r="A30" s="87" t="s">
        <v>3334</v>
      </c>
      <c r="B30" s="87" t="s">
        <v>2625</v>
      </c>
      <c r="C30" s="87" t="s">
        <v>2330</v>
      </c>
      <c r="D30" s="87" t="s">
        <v>2274</v>
      </c>
      <c r="E30" s="96">
        <v>42755.405023148145</v>
      </c>
      <c r="F30" s="96">
        <v>109939</v>
      </c>
      <c r="G30" s="87" t="s">
        <v>3210</v>
      </c>
      <c r="H30" s="96">
        <v>219512</v>
      </c>
      <c r="I30" s="87" t="s">
        <v>71</v>
      </c>
      <c r="J30" s="87" t="s">
        <v>1313</v>
      </c>
      <c r="K30" s="87" t="s">
        <v>3335</v>
      </c>
      <c r="L30" s="87" t="s">
        <v>78</v>
      </c>
      <c r="M30" s="87" t="s">
        <v>3336</v>
      </c>
      <c r="N30" s="94">
        <v>0</v>
      </c>
      <c r="O30" s="94">
        <v>0</v>
      </c>
      <c r="P30" s="94">
        <v>0</v>
      </c>
      <c r="Q30" s="87" t="s">
        <v>4591</v>
      </c>
      <c r="R30" s="87" t="s">
        <v>4592</v>
      </c>
      <c r="S30" s="87" t="s">
        <v>4101</v>
      </c>
      <c r="T30" s="87" t="s">
        <v>504</v>
      </c>
      <c r="U30" s="87" t="s">
        <v>4133</v>
      </c>
      <c r="V30" s="87" t="s">
        <v>4593</v>
      </c>
      <c r="W30" s="87" t="s">
        <v>4594</v>
      </c>
      <c r="X30" s="87" t="s">
        <v>4595</v>
      </c>
      <c r="Y30" s="87" t="s">
        <v>4596</v>
      </c>
      <c r="Z30" s="87" t="s">
        <v>4138</v>
      </c>
    </row>
    <row r="31" spans="1:26" x14ac:dyDescent="0.25">
      <c r="A31" s="87" t="s">
        <v>1628</v>
      </c>
      <c r="B31" s="87" t="s">
        <v>1337</v>
      </c>
      <c r="C31" s="87" t="s">
        <v>296</v>
      </c>
      <c r="D31" s="87" t="s">
        <v>1303</v>
      </c>
      <c r="E31" s="96">
        <v>43445.455636574072</v>
      </c>
      <c r="F31" s="96">
        <v>46367.455636574072</v>
      </c>
      <c r="G31" s="87" t="s">
        <v>1312</v>
      </c>
      <c r="H31" s="96"/>
      <c r="I31" s="87" t="s">
        <v>91</v>
      </c>
      <c r="J31" s="87" t="s">
        <v>1313</v>
      </c>
      <c r="K31" s="87" t="s">
        <v>1339</v>
      </c>
      <c r="L31" s="87" t="s">
        <v>78</v>
      </c>
      <c r="M31" s="87" t="s">
        <v>1630</v>
      </c>
      <c r="N31" s="94">
        <v>0</v>
      </c>
      <c r="O31" s="94">
        <v>0</v>
      </c>
      <c r="P31" s="94">
        <v>0</v>
      </c>
      <c r="Q31" s="87" t="s">
        <v>6150</v>
      </c>
      <c r="R31" s="87" t="s">
        <v>6151</v>
      </c>
      <c r="S31" s="87" t="s">
        <v>6143</v>
      </c>
      <c r="T31" s="87" t="s">
        <v>6144</v>
      </c>
      <c r="U31" s="87" t="s">
        <v>6145</v>
      </c>
      <c r="V31" s="87" t="s">
        <v>6146</v>
      </c>
      <c r="W31" s="87" t="s">
        <v>6152</v>
      </c>
      <c r="X31" s="87" t="s">
        <v>6153</v>
      </c>
      <c r="Y31" s="87" t="s">
        <v>6154</v>
      </c>
      <c r="Z31" s="87" t="s">
        <v>4130</v>
      </c>
    </row>
    <row r="32" spans="1:26" x14ac:dyDescent="0.25">
      <c r="A32" s="87" t="s">
        <v>1632</v>
      </c>
      <c r="B32" s="87" t="s">
        <v>1338</v>
      </c>
      <c r="C32" s="87" t="s">
        <v>296</v>
      </c>
      <c r="D32" s="87" t="s">
        <v>1303</v>
      </c>
      <c r="E32" s="96">
        <v>43445.452013888891</v>
      </c>
      <c r="F32" s="96">
        <v>48193.452013888891</v>
      </c>
      <c r="G32" s="87" t="s">
        <v>1312</v>
      </c>
      <c r="H32" s="96"/>
      <c r="I32" s="87" t="s">
        <v>91</v>
      </c>
      <c r="J32" s="87" t="s">
        <v>1313</v>
      </c>
      <c r="K32" s="87" t="s">
        <v>1342</v>
      </c>
      <c r="L32" s="87" t="s">
        <v>78</v>
      </c>
      <c r="M32" s="87" t="s">
        <v>1633</v>
      </c>
      <c r="N32" s="94">
        <v>0</v>
      </c>
      <c r="O32" s="94">
        <v>0</v>
      </c>
      <c r="P32" s="94">
        <v>0</v>
      </c>
      <c r="Q32" s="87" t="s">
        <v>6141</v>
      </c>
      <c r="R32" s="87" t="s">
        <v>6142</v>
      </c>
      <c r="S32" s="87" t="s">
        <v>6143</v>
      </c>
      <c r="T32" s="87" t="s">
        <v>6144</v>
      </c>
      <c r="U32" s="87" t="s">
        <v>6145</v>
      </c>
      <c r="V32" s="87" t="s">
        <v>6146</v>
      </c>
      <c r="W32" s="87" t="s">
        <v>6147</v>
      </c>
      <c r="X32" s="87" t="s">
        <v>6148</v>
      </c>
      <c r="Y32" s="87" t="s">
        <v>6149</v>
      </c>
      <c r="Z32" s="87" t="s">
        <v>4130</v>
      </c>
    </row>
    <row r="33" spans="1:26" x14ac:dyDescent="0.25">
      <c r="A33" s="87" t="s">
        <v>3924</v>
      </c>
      <c r="B33" s="87" t="s">
        <v>3925</v>
      </c>
      <c r="C33" s="87" t="s">
        <v>281</v>
      </c>
      <c r="D33" s="87" t="s">
        <v>3818</v>
      </c>
      <c r="E33" s="96">
        <v>44362.630324074074</v>
      </c>
      <c r="F33" s="96">
        <v>51429.630324074074</v>
      </c>
      <c r="G33" s="87" t="s">
        <v>1312</v>
      </c>
      <c r="H33" s="96">
        <v>44362</v>
      </c>
      <c r="I33" s="87" t="s">
        <v>91</v>
      </c>
      <c r="J33" s="87" t="s">
        <v>1313</v>
      </c>
      <c r="K33" s="87" t="s">
        <v>3926</v>
      </c>
      <c r="L33" s="87" t="s">
        <v>78</v>
      </c>
      <c r="M33" s="87" t="s">
        <v>4049</v>
      </c>
      <c r="N33" s="94">
        <v>0</v>
      </c>
      <c r="O33" s="94">
        <v>0</v>
      </c>
      <c r="P33" s="94">
        <v>0</v>
      </c>
      <c r="Q33" s="87" t="s">
        <v>7035</v>
      </c>
      <c r="R33" s="87" t="s">
        <v>7036</v>
      </c>
      <c r="S33" s="87" t="s">
        <v>4101</v>
      </c>
      <c r="T33" s="87" t="s">
        <v>504</v>
      </c>
      <c r="U33" s="87" t="s">
        <v>4109</v>
      </c>
      <c r="V33" s="87" t="s">
        <v>4110</v>
      </c>
      <c r="W33" s="87" t="s">
        <v>7037</v>
      </c>
      <c r="X33" s="87" t="s">
        <v>7038</v>
      </c>
      <c r="Y33" s="87" t="s">
        <v>78</v>
      </c>
      <c r="Z33" s="87" t="s">
        <v>78</v>
      </c>
    </row>
    <row r="34" spans="1:26" x14ac:dyDescent="0.25">
      <c r="A34" s="87" t="s">
        <v>3275</v>
      </c>
      <c r="B34" s="87" t="s">
        <v>652</v>
      </c>
      <c r="C34" s="87" t="s">
        <v>2330</v>
      </c>
      <c r="D34" s="87" t="s">
        <v>2258</v>
      </c>
      <c r="E34" s="96">
        <v>40330.497708333336</v>
      </c>
      <c r="F34" s="96">
        <v>45444</v>
      </c>
      <c r="G34" s="87" t="s">
        <v>70</v>
      </c>
      <c r="H34" s="96">
        <v>45444</v>
      </c>
      <c r="I34" s="87" t="s">
        <v>71</v>
      </c>
      <c r="J34" s="87" t="s">
        <v>104</v>
      </c>
      <c r="K34" s="87" t="s">
        <v>3276</v>
      </c>
      <c r="L34" s="87" t="s">
        <v>78</v>
      </c>
      <c r="M34" s="87" t="s">
        <v>3277</v>
      </c>
      <c r="N34" s="94">
        <v>8.6</v>
      </c>
      <c r="O34" s="94">
        <v>9.33</v>
      </c>
      <c r="P34" s="94">
        <v>1.72</v>
      </c>
      <c r="Q34" s="87" t="s">
        <v>4358</v>
      </c>
      <c r="R34" s="87" t="s">
        <v>4359</v>
      </c>
      <c r="S34" s="87" t="s">
        <v>4167</v>
      </c>
      <c r="T34" s="87" t="s">
        <v>4360</v>
      </c>
      <c r="U34" s="87" t="s">
        <v>4361</v>
      </c>
      <c r="V34" s="87" t="s">
        <v>4110</v>
      </c>
      <c r="W34" s="87" t="s">
        <v>4362</v>
      </c>
      <c r="X34" s="87" t="s">
        <v>4363</v>
      </c>
      <c r="Y34" s="87" t="s">
        <v>4364</v>
      </c>
      <c r="Z34" s="87" t="s">
        <v>4130</v>
      </c>
    </row>
    <row r="35" spans="1:26" x14ac:dyDescent="0.25">
      <c r="A35" s="87" t="s">
        <v>3901</v>
      </c>
      <c r="B35" s="87" t="s">
        <v>2563</v>
      </c>
      <c r="C35" s="87" t="s">
        <v>2330</v>
      </c>
      <c r="D35" s="87" t="s">
        <v>1126</v>
      </c>
      <c r="E35" s="96">
        <v>41605.35193287037</v>
      </c>
      <c r="F35" s="96">
        <v>45623.35193287037</v>
      </c>
      <c r="G35" s="87" t="s">
        <v>70</v>
      </c>
      <c r="H35" s="96">
        <v>45623</v>
      </c>
      <c r="I35" s="87" t="s">
        <v>71</v>
      </c>
      <c r="J35" s="87" t="s">
        <v>104</v>
      </c>
      <c r="K35" s="87" t="s">
        <v>3902</v>
      </c>
      <c r="L35" s="87" t="s">
        <v>78</v>
      </c>
      <c r="M35" s="87" t="s">
        <v>3967</v>
      </c>
      <c r="N35" s="94">
        <v>10.23</v>
      </c>
      <c r="O35" s="94">
        <v>16.45</v>
      </c>
      <c r="P35" s="94">
        <v>1.02</v>
      </c>
      <c r="Q35" s="87" t="s">
        <v>4705</v>
      </c>
      <c r="R35" s="87" t="s">
        <v>4706</v>
      </c>
      <c r="S35" s="87" t="s">
        <v>4707</v>
      </c>
      <c r="T35" s="87" t="s">
        <v>4708</v>
      </c>
      <c r="U35" s="87" t="s">
        <v>4709</v>
      </c>
      <c r="V35" s="87" t="s">
        <v>4710</v>
      </c>
      <c r="W35" s="87" t="s">
        <v>4711</v>
      </c>
      <c r="X35" s="87" t="s">
        <v>4712</v>
      </c>
      <c r="Y35" s="87" t="s">
        <v>4713</v>
      </c>
      <c r="Z35" s="87" t="s">
        <v>4714</v>
      </c>
    </row>
    <row r="36" spans="1:26" x14ac:dyDescent="0.25">
      <c r="A36" s="87" t="s">
        <v>3896</v>
      </c>
      <c r="B36" s="87" t="s">
        <v>3585</v>
      </c>
      <c r="C36" s="87" t="s">
        <v>2330</v>
      </c>
      <c r="D36" s="87" t="s">
        <v>1126</v>
      </c>
      <c r="E36" s="96">
        <v>44175.592638888891</v>
      </c>
      <c r="F36" s="96">
        <v>45270.592638888891</v>
      </c>
      <c r="G36" s="87" t="s">
        <v>70</v>
      </c>
      <c r="H36" s="96">
        <v>45270</v>
      </c>
      <c r="I36" s="87" t="s">
        <v>71</v>
      </c>
      <c r="J36" s="87" t="s">
        <v>104</v>
      </c>
      <c r="K36" s="87" t="s">
        <v>3897</v>
      </c>
      <c r="L36" s="87" t="s">
        <v>78</v>
      </c>
      <c r="M36" s="87" t="s">
        <v>4036</v>
      </c>
      <c r="N36" s="94">
        <v>11.17</v>
      </c>
      <c r="O36" s="94">
        <v>17.489999999999998</v>
      </c>
      <c r="P36" s="94">
        <v>1.1200000000000001</v>
      </c>
      <c r="Q36" s="87" t="s">
        <v>6050</v>
      </c>
      <c r="R36" s="87" t="s">
        <v>6051</v>
      </c>
      <c r="S36" s="87" t="s">
        <v>4393</v>
      </c>
      <c r="T36" s="87" t="s">
        <v>6052</v>
      </c>
      <c r="U36" s="87" t="s">
        <v>6053</v>
      </c>
      <c r="V36" s="87" t="s">
        <v>4110</v>
      </c>
      <c r="W36" s="87" t="s">
        <v>6054</v>
      </c>
      <c r="X36" s="87" t="s">
        <v>6055</v>
      </c>
      <c r="Y36" s="87" t="s">
        <v>6056</v>
      </c>
      <c r="Z36" s="87" t="s">
        <v>4585</v>
      </c>
    </row>
    <row r="37" spans="1:26" x14ac:dyDescent="0.25">
      <c r="A37" s="87" t="s">
        <v>3894</v>
      </c>
      <c r="B37" s="87" t="s">
        <v>3585</v>
      </c>
      <c r="C37" s="87" t="s">
        <v>2330</v>
      </c>
      <c r="D37" s="87" t="s">
        <v>1126</v>
      </c>
      <c r="E37" s="96">
        <v>44175.59337962963</v>
      </c>
      <c r="F37" s="96">
        <v>45270.59337962963</v>
      </c>
      <c r="G37" s="87" t="s">
        <v>70</v>
      </c>
      <c r="H37" s="96">
        <v>45270</v>
      </c>
      <c r="I37" s="87" t="s">
        <v>71</v>
      </c>
      <c r="J37" s="87" t="s">
        <v>104</v>
      </c>
      <c r="K37" s="87" t="s">
        <v>3895</v>
      </c>
      <c r="L37" s="87" t="s">
        <v>78</v>
      </c>
      <c r="M37" s="87" t="s">
        <v>4035</v>
      </c>
      <c r="N37" s="94">
        <v>11.17</v>
      </c>
      <c r="O37" s="94">
        <v>17.489999999999998</v>
      </c>
      <c r="P37" s="94">
        <v>1.1200000000000001</v>
      </c>
      <c r="Q37" s="87" t="s">
        <v>6050</v>
      </c>
      <c r="R37" s="87" t="s">
        <v>6051</v>
      </c>
      <c r="S37" s="87" t="s">
        <v>4393</v>
      </c>
      <c r="T37" s="87" t="s">
        <v>6052</v>
      </c>
      <c r="U37" s="87" t="s">
        <v>6053</v>
      </c>
      <c r="V37" s="87" t="s">
        <v>4110</v>
      </c>
      <c r="W37" s="87" t="s">
        <v>6054</v>
      </c>
      <c r="X37" s="87" t="s">
        <v>6055</v>
      </c>
      <c r="Y37" s="87" t="s">
        <v>6056</v>
      </c>
      <c r="Z37" s="87" t="s">
        <v>4585</v>
      </c>
    </row>
    <row r="38" spans="1:26" x14ac:dyDescent="0.25">
      <c r="A38" s="87" t="s">
        <v>3882</v>
      </c>
      <c r="B38" s="87" t="s">
        <v>3683</v>
      </c>
      <c r="C38" s="87" t="s">
        <v>2330</v>
      </c>
      <c r="D38" s="87" t="s">
        <v>1126</v>
      </c>
      <c r="E38" s="96">
        <v>45176</v>
      </c>
      <c r="F38" s="96">
        <v>45542.589918981481</v>
      </c>
      <c r="G38" s="87" t="s">
        <v>70</v>
      </c>
      <c r="H38" s="96">
        <v>45542</v>
      </c>
      <c r="I38" s="87" t="s">
        <v>71</v>
      </c>
      <c r="J38" s="87" t="s">
        <v>104</v>
      </c>
      <c r="K38" s="87" t="s">
        <v>3883</v>
      </c>
      <c r="L38" s="87" t="s">
        <v>78</v>
      </c>
      <c r="M38" s="87" t="s">
        <v>4058</v>
      </c>
      <c r="N38" s="94">
        <v>11.46</v>
      </c>
      <c r="O38" s="94">
        <v>17.8</v>
      </c>
      <c r="P38" s="94">
        <v>2.2999999999999998</v>
      </c>
      <c r="Q38" s="87" t="s">
        <v>5062</v>
      </c>
      <c r="R38" s="87" t="s">
        <v>5063</v>
      </c>
      <c r="S38" s="87" t="s">
        <v>4101</v>
      </c>
      <c r="T38" s="87" t="s">
        <v>4215</v>
      </c>
      <c r="U38" s="87" t="s">
        <v>4216</v>
      </c>
      <c r="V38" s="87" t="s">
        <v>4473</v>
      </c>
      <c r="W38" s="87" t="s">
        <v>5064</v>
      </c>
      <c r="X38" s="87" t="s">
        <v>5065</v>
      </c>
      <c r="Y38" s="87" t="s">
        <v>5066</v>
      </c>
      <c r="Z38" s="87" t="s">
        <v>4130</v>
      </c>
    </row>
    <row r="39" spans="1:26" x14ac:dyDescent="0.25">
      <c r="A39" s="87" t="s">
        <v>3879</v>
      </c>
      <c r="B39" s="87" t="s">
        <v>3683</v>
      </c>
      <c r="C39" s="87" t="s">
        <v>2330</v>
      </c>
      <c r="D39" s="87" t="s">
        <v>1126</v>
      </c>
      <c r="E39" s="96">
        <v>45176</v>
      </c>
      <c r="F39" s="96">
        <v>45542.592986111114</v>
      </c>
      <c r="G39" s="87" t="s">
        <v>70</v>
      </c>
      <c r="H39" s="96">
        <v>45542</v>
      </c>
      <c r="I39" s="87" t="s">
        <v>71</v>
      </c>
      <c r="J39" s="87" t="s">
        <v>104</v>
      </c>
      <c r="K39" s="87" t="s">
        <v>3880</v>
      </c>
      <c r="L39" s="87" t="s">
        <v>78</v>
      </c>
      <c r="M39" s="87" t="s">
        <v>4057</v>
      </c>
      <c r="N39" s="94">
        <v>11.46</v>
      </c>
      <c r="O39" s="94">
        <v>17.8</v>
      </c>
      <c r="P39" s="94">
        <v>2.2999999999999998</v>
      </c>
      <c r="Q39" s="87" t="s">
        <v>5062</v>
      </c>
      <c r="R39" s="87" t="s">
        <v>5063</v>
      </c>
      <c r="S39" s="87" t="s">
        <v>4101</v>
      </c>
      <c r="T39" s="87" t="s">
        <v>4215</v>
      </c>
      <c r="U39" s="87" t="s">
        <v>4216</v>
      </c>
      <c r="V39" s="87" t="s">
        <v>4473</v>
      </c>
      <c r="W39" s="87" t="s">
        <v>5064</v>
      </c>
      <c r="X39" s="87" t="s">
        <v>5065</v>
      </c>
      <c r="Y39" s="87" t="s">
        <v>5066</v>
      </c>
      <c r="Z39" s="87" t="s">
        <v>4130</v>
      </c>
    </row>
    <row r="40" spans="1:26" x14ac:dyDescent="0.25">
      <c r="A40" s="87" t="s">
        <v>3890</v>
      </c>
      <c r="B40" s="87" t="s">
        <v>3585</v>
      </c>
      <c r="C40" s="87" t="s">
        <v>2330</v>
      </c>
      <c r="D40" s="87" t="s">
        <v>1126</v>
      </c>
      <c r="E40" s="96">
        <v>43866.415775462963</v>
      </c>
      <c r="F40" s="96">
        <v>45327.415775462963</v>
      </c>
      <c r="G40" s="87" t="s">
        <v>70</v>
      </c>
      <c r="H40" s="96">
        <v>45327</v>
      </c>
      <c r="I40" s="87" t="s">
        <v>71</v>
      </c>
      <c r="J40" s="87" t="s">
        <v>104</v>
      </c>
      <c r="K40" s="87" t="s">
        <v>3891</v>
      </c>
      <c r="L40" s="87" t="s">
        <v>3889</v>
      </c>
      <c r="M40" s="87" t="s">
        <v>4013</v>
      </c>
      <c r="N40" s="94">
        <v>11.65</v>
      </c>
      <c r="O40" s="94">
        <v>18.010000000000002</v>
      </c>
      <c r="P40" s="94">
        <v>1.1599999999999999</v>
      </c>
      <c r="Q40" s="87" t="s">
        <v>6050</v>
      </c>
      <c r="R40" s="87" t="s">
        <v>6051</v>
      </c>
      <c r="S40" s="87" t="s">
        <v>4393</v>
      </c>
      <c r="T40" s="87" t="s">
        <v>6052</v>
      </c>
      <c r="U40" s="87" t="s">
        <v>6053</v>
      </c>
      <c r="V40" s="87" t="s">
        <v>4110</v>
      </c>
      <c r="W40" s="87" t="s">
        <v>6054</v>
      </c>
      <c r="X40" s="87" t="s">
        <v>6055</v>
      </c>
      <c r="Y40" s="87" t="s">
        <v>6056</v>
      </c>
      <c r="Z40" s="87" t="s">
        <v>4585</v>
      </c>
    </row>
    <row r="41" spans="1:26" x14ac:dyDescent="0.25">
      <c r="A41" s="87" t="s">
        <v>3892</v>
      </c>
      <c r="B41" s="87" t="s">
        <v>3585</v>
      </c>
      <c r="C41" s="87" t="s">
        <v>2330</v>
      </c>
      <c r="D41" s="87" t="s">
        <v>1126</v>
      </c>
      <c r="E41" s="96">
        <v>43886.615532407406</v>
      </c>
      <c r="F41" s="96">
        <v>45347.615532407406</v>
      </c>
      <c r="G41" s="87" t="s">
        <v>70</v>
      </c>
      <c r="H41" s="96">
        <v>45347</v>
      </c>
      <c r="I41" s="87" t="s">
        <v>71</v>
      </c>
      <c r="J41" s="87" t="s">
        <v>104</v>
      </c>
      <c r="K41" s="87" t="s">
        <v>3893</v>
      </c>
      <c r="L41" s="87" t="s">
        <v>78</v>
      </c>
      <c r="M41" s="87" t="s">
        <v>4014</v>
      </c>
      <c r="N41" s="94">
        <v>11.65</v>
      </c>
      <c r="O41" s="94">
        <v>18.010000000000002</v>
      </c>
      <c r="P41" s="94">
        <v>1.1599999999999999</v>
      </c>
      <c r="Q41" s="87" t="s">
        <v>6050</v>
      </c>
      <c r="R41" s="87" t="s">
        <v>6051</v>
      </c>
      <c r="S41" s="87" t="s">
        <v>4393</v>
      </c>
      <c r="T41" s="87" t="s">
        <v>6052</v>
      </c>
      <c r="U41" s="87" t="s">
        <v>6053</v>
      </c>
      <c r="V41" s="87" t="s">
        <v>4110</v>
      </c>
      <c r="W41" s="87" t="s">
        <v>6054</v>
      </c>
      <c r="X41" s="87" t="s">
        <v>6055</v>
      </c>
      <c r="Y41" s="87" t="s">
        <v>6056</v>
      </c>
      <c r="Z41" s="87" t="s">
        <v>4585</v>
      </c>
    </row>
    <row r="42" spans="1:26" x14ac:dyDescent="0.25">
      <c r="A42" s="87" t="s">
        <v>3887</v>
      </c>
      <c r="B42" s="87" t="s">
        <v>3585</v>
      </c>
      <c r="C42" s="87" t="s">
        <v>2330</v>
      </c>
      <c r="D42" s="87" t="s">
        <v>1126</v>
      </c>
      <c r="E42" s="96">
        <v>43843.546377314815</v>
      </c>
      <c r="F42" s="96">
        <v>45304.546377314815</v>
      </c>
      <c r="G42" s="87" t="s">
        <v>70</v>
      </c>
      <c r="H42" s="96">
        <v>45304</v>
      </c>
      <c r="I42" s="87" t="s">
        <v>71</v>
      </c>
      <c r="J42" s="87" t="s">
        <v>104</v>
      </c>
      <c r="K42" s="87" t="s">
        <v>3888</v>
      </c>
      <c r="L42" s="87" t="s">
        <v>3889</v>
      </c>
      <c r="M42" s="87" t="s">
        <v>4063</v>
      </c>
      <c r="N42" s="94">
        <v>11.83</v>
      </c>
      <c r="O42" s="94">
        <v>18.21</v>
      </c>
      <c r="P42" s="94">
        <v>1.18</v>
      </c>
      <c r="Q42" s="87" t="s">
        <v>6050</v>
      </c>
      <c r="R42" s="87" t="s">
        <v>6051</v>
      </c>
      <c r="S42" s="87" t="s">
        <v>4393</v>
      </c>
      <c r="T42" s="87" t="s">
        <v>6052</v>
      </c>
      <c r="U42" s="87" t="s">
        <v>6053</v>
      </c>
      <c r="V42" s="87" t="s">
        <v>4110</v>
      </c>
      <c r="W42" s="87" t="s">
        <v>6054</v>
      </c>
      <c r="X42" s="87" t="s">
        <v>6055</v>
      </c>
      <c r="Y42" s="87" t="s">
        <v>6056</v>
      </c>
      <c r="Z42" s="87" t="s">
        <v>4585</v>
      </c>
    </row>
    <row r="43" spans="1:26" x14ac:dyDescent="0.25">
      <c r="A43" s="87" t="s">
        <v>3898</v>
      </c>
      <c r="B43" s="87" t="s">
        <v>3585</v>
      </c>
      <c r="C43" s="87" t="s">
        <v>2330</v>
      </c>
      <c r="D43" s="87" t="s">
        <v>1126</v>
      </c>
      <c r="E43" s="96">
        <v>43732.54246527778</v>
      </c>
      <c r="F43" s="96">
        <v>45559.54246527778</v>
      </c>
      <c r="G43" s="87" t="s">
        <v>70</v>
      </c>
      <c r="H43" s="96">
        <v>45559</v>
      </c>
      <c r="I43" s="87" t="s">
        <v>71</v>
      </c>
      <c r="J43" s="87" t="s">
        <v>104</v>
      </c>
      <c r="K43" s="87" t="s">
        <v>3900</v>
      </c>
      <c r="L43" s="87" t="s">
        <v>78</v>
      </c>
      <c r="M43" s="87" t="s">
        <v>4007</v>
      </c>
      <c r="N43" s="94">
        <v>11.89</v>
      </c>
      <c r="O43" s="94">
        <v>18.28</v>
      </c>
      <c r="P43" s="94">
        <v>1.19</v>
      </c>
      <c r="Q43" s="87" t="s">
        <v>6050</v>
      </c>
      <c r="R43" s="87" t="s">
        <v>6051</v>
      </c>
      <c r="S43" s="87" t="s">
        <v>4393</v>
      </c>
      <c r="T43" s="87" t="s">
        <v>6052</v>
      </c>
      <c r="U43" s="87" t="s">
        <v>6053</v>
      </c>
      <c r="V43" s="87" t="s">
        <v>4110</v>
      </c>
      <c r="W43" s="87" t="s">
        <v>6054</v>
      </c>
      <c r="X43" s="87" t="s">
        <v>6055</v>
      </c>
      <c r="Y43" s="87" t="s">
        <v>6056</v>
      </c>
      <c r="Z43" s="87" t="s">
        <v>4585</v>
      </c>
    </row>
    <row r="44" spans="1:26" x14ac:dyDescent="0.25">
      <c r="A44" s="87" t="s">
        <v>2545</v>
      </c>
      <c r="B44" s="87" t="s">
        <v>2521</v>
      </c>
      <c r="C44" s="87" t="s">
        <v>2330</v>
      </c>
      <c r="D44" s="87" t="s">
        <v>1069</v>
      </c>
      <c r="E44" s="96">
        <v>43559.519988425927</v>
      </c>
      <c r="F44" s="96">
        <v>45386.519988425927</v>
      </c>
      <c r="G44" s="87" t="s">
        <v>70</v>
      </c>
      <c r="H44" s="96">
        <v>45386</v>
      </c>
      <c r="I44" s="87" t="s">
        <v>71</v>
      </c>
      <c r="J44" s="87" t="s">
        <v>104</v>
      </c>
      <c r="K44" s="87" t="s">
        <v>2546</v>
      </c>
      <c r="L44" s="87" t="s">
        <v>78</v>
      </c>
      <c r="M44" s="87" t="s">
        <v>2547</v>
      </c>
      <c r="N44" s="94">
        <v>11.9</v>
      </c>
      <c r="O44" s="94">
        <v>18.29</v>
      </c>
      <c r="P44" s="94">
        <v>1.19</v>
      </c>
      <c r="Q44" s="87" t="s">
        <v>4897</v>
      </c>
      <c r="R44" s="87" t="s">
        <v>4898</v>
      </c>
      <c r="S44" s="87" t="s">
        <v>4101</v>
      </c>
      <c r="T44" s="87" t="s">
        <v>4447</v>
      </c>
      <c r="U44" s="87" t="s">
        <v>4448</v>
      </c>
      <c r="V44" s="87" t="s">
        <v>4899</v>
      </c>
      <c r="W44" s="87" t="s">
        <v>78</v>
      </c>
      <c r="X44" s="87" t="s">
        <v>4900</v>
      </c>
      <c r="Y44" s="87" t="s">
        <v>4901</v>
      </c>
      <c r="Z44" s="87" t="s">
        <v>4138</v>
      </c>
    </row>
    <row r="45" spans="1:26" x14ac:dyDescent="0.25">
      <c r="A45" s="87" t="s">
        <v>3885</v>
      </c>
      <c r="B45" s="87" t="s">
        <v>2563</v>
      </c>
      <c r="C45" s="87" t="s">
        <v>2330</v>
      </c>
      <c r="D45" s="87" t="s">
        <v>1126</v>
      </c>
      <c r="E45" s="96">
        <v>41621.355347222219</v>
      </c>
      <c r="F45" s="96">
        <v>45273.355347222219</v>
      </c>
      <c r="G45" s="87" t="s">
        <v>70</v>
      </c>
      <c r="H45" s="96">
        <v>45273</v>
      </c>
      <c r="I45" s="87" t="s">
        <v>71</v>
      </c>
      <c r="J45" s="87" t="s">
        <v>104</v>
      </c>
      <c r="K45" s="87" t="s">
        <v>3886</v>
      </c>
      <c r="L45" s="87" t="s">
        <v>78</v>
      </c>
      <c r="M45" s="87" t="s">
        <v>3963</v>
      </c>
      <c r="N45" s="94">
        <v>12.15</v>
      </c>
      <c r="O45" s="94">
        <v>18.559999999999999</v>
      </c>
      <c r="P45" s="94">
        <v>1.22</v>
      </c>
      <c r="Q45" s="87" t="s">
        <v>4705</v>
      </c>
      <c r="R45" s="87" t="s">
        <v>4706</v>
      </c>
      <c r="S45" s="87" t="s">
        <v>4707</v>
      </c>
      <c r="T45" s="87" t="s">
        <v>4708</v>
      </c>
      <c r="U45" s="87" t="s">
        <v>4709</v>
      </c>
      <c r="V45" s="87" t="s">
        <v>4710</v>
      </c>
      <c r="W45" s="87" t="s">
        <v>4711</v>
      </c>
      <c r="X45" s="87" t="s">
        <v>4712</v>
      </c>
      <c r="Y45" s="87" t="s">
        <v>4713</v>
      </c>
      <c r="Z45" s="87" t="s">
        <v>4714</v>
      </c>
    </row>
    <row r="46" spans="1:26" x14ac:dyDescent="0.25">
      <c r="A46" s="87" t="s">
        <v>2574</v>
      </c>
      <c r="B46" s="87" t="s">
        <v>2575</v>
      </c>
      <c r="C46" s="87" t="s">
        <v>2330</v>
      </c>
      <c r="D46" s="87" t="s">
        <v>1126</v>
      </c>
      <c r="E46" s="96">
        <v>42985.54005787037</v>
      </c>
      <c r="F46" s="96">
        <v>45542.54005787037</v>
      </c>
      <c r="G46" s="87" t="s">
        <v>70</v>
      </c>
      <c r="H46" s="96">
        <v>45542</v>
      </c>
      <c r="I46" s="87" t="s">
        <v>71</v>
      </c>
      <c r="J46" s="87" t="s">
        <v>104</v>
      </c>
      <c r="K46" s="87" t="s">
        <v>2578</v>
      </c>
      <c r="L46" s="87" t="s">
        <v>78</v>
      </c>
      <c r="M46" s="87" t="s">
        <v>2579</v>
      </c>
      <c r="N46" s="94">
        <v>12.54</v>
      </c>
      <c r="O46" s="94">
        <v>18.989999999999998</v>
      </c>
      <c r="P46" s="94">
        <v>1.26</v>
      </c>
      <c r="Q46" s="87" t="s">
        <v>5588</v>
      </c>
      <c r="R46" s="87" t="s">
        <v>5589</v>
      </c>
      <c r="S46" s="87" t="s">
        <v>4101</v>
      </c>
      <c r="T46" s="87" t="s">
        <v>4373</v>
      </c>
      <c r="U46" s="87" t="s">
        <v>4374</v>
      </c>
      <c r="V46" s="87" t="s">
        <v>5590</v>
      </c>
      <c r="W46" s="87" t="s">
        <v>4330</v>
      </c>
      <c r="X46" s="87" t="s">
        <v>4376</v>
      </c>
      <c r="Y46" s="87" t="s">
        <v>5591</v>
      </c>
      <c r="Z46" s="87" t="s">
        <v>4123</v>
      </c>
    </row>
    <row r="47" spans="1:26" x14ac:dyDescent="0.25">
      <c r="A47" s="87" t="s">
        <v>2580</v>
      </c>
      <c r="B47" s="87" t="s">
        <v>2515</v>
      </c>
      <c r="C47" s="87" t="s">
        <v>2330</v>
      </c>
      <c r="D47" s="87" t="s">
        <v>1126</v>
      </c>
      <c r="E47" s="96">
        <v>44438.523020833331</v>
      </c>
      <c r="F47" s="96">
        <v>45534.523020833331</v>
      </c>
      <c r="G47" s="87" t="s">
        <v>70</v>
      </c>
      <c r="H47" s="96">
        <v>45534</v>
      </c>
      <c r="I47" s="87" t="s">
        <v>71</v>
      </c>
      <c r="J47" s="87" t="s">
        <v>104</v>
      </c>
      <c r="K47" s="87" t="s">
        <v>2581</v>
      </c>
      <c r="L47" s="87" t="s">
        <v>78</v>
      </c>
      <c r="M47" s="87" t="s">
        <v>2582</v>
      </c>
      <c r="N47" s="94">
        <v>12.56</v>
      </c>
      <c r="O47" s="94">
        <v>19.010000000000002</v>
      </c>
      <c r="P47" s="94">
        <v>1.26</v>
      </c>
      <c r="Q47" s="87" t="s">
        <v>4471</v>
      </c>
      <c r="R47" s="87" t="s">
        <v>4472</v>
      </c>
      <c r="S47" s="87" t="s">
        <v>4101</v>
      </c>
      <c r="T47" s="87" t="s">
        <v>4215</v>
      </c>
      <c r="U47" s="87" t="s">
        <v>4216</v>
      </c>
      <c r="V47" s="87" t="s">
        <v>4473</v>
      </c>
      <c r="W47" s="87" t="s">
        <v>4330</v>
      </c>
      <c r="X47" s="87" t="s">
        <v>4474</v>
      </c>
      <c r="Y47" s="87" t="s">
        <v>4475</v>
      </c>
      <c r="Z47" s="87" t="s">
        <v>4138</v>
      </c>
    </row>
    <row r="48" spans="1:26" x14ac:dyDescent="0.25">
      <c r="A48" s="87" t="s">
        <v>3877</v>
      </c>
      <c r="B48" s="87" t="s">
        <v>3194</v>
      </c>
      <c r="C48" s="87" t="s">
        <v>2330</v>
      </c>
      <c r="D48" s="87" t="s">
        <v>2274</v>
      </c>
      <c r="E48" s="96">
        <v>45182</v>
      </c>
      <c r="F48" s="96">
        <v>45548.354212962964</v>
      </c>
      <c r="G48" s="87" t="s">
        <v>70</v>
      </c>
      <c r="H48" s="96">
        <v>45273</v>
      </c>
      <c r="I48" s="87" t="s">
        <v>91</v>
      </c>
      <c r="J48" s="87" t="s">
        <v>514</v>
      </c>
      <c r="K48" s="87" t="s">
        <v>3878</v>
      </c>
      <c r="L48" s="87" t="s">
        <v>78</v>
      </c>
      <c r="M48" s="87" t="s">
        <v>4082</v>
      </c>
      <c r="N48" s="94">
        <v>12.93</v>
      </c>
      <c r="O48" s="94">
        <v>14.79</v>
      </c>
      <c r="P48" s="94">
        <v>5.18</v>
      </c>
      <c r="Q48" s="87" t="s">
        <v>6967</v>
      </c>
      <c r="R48" s="87" t="s">
        <v>6968</v>
      </c>
      <c r="S48" s="87" t="s">
        <v>4101</v>
      </c>
      <c r="T48" s="87" t="s">
        <v>504</v>
      </c>
      <c r="U48" s="87" t="s">
        <v>4148</v>
      </c>
      <c r="V48" s="87" t="s">
        <v>6969</v>
      </c>
      <c r="W48" s="87" t="s">
        <v>6970</v>
      </c>
      <c r="X48" s="87" t="s">
        <v>6971</v>
      </c>
      <c r="Y48" s="87" t="s">
        <v>7013</v>
      </c>
      <c r="Z48" s="87" t="s">
        <v>6213</v>
      </c>
    </row>
    <row r="49" spans="1:26" x14ac:dyDescent="0.25">
      <c r="A49" s="87" t="s">
        <v>3264</v>
      </c>
      <c r="B49" s="87" t="s">
        <v>228</v>
      </c>
      <c r="C49" s="87" t="s">
        <v>2330</v>
      </c>
      <c r="D49" s="87" t="s">
        <v>2191</v>
      </c>
      <c r="E49" s="96">
        <v>41527.824479166666</v>
      </c>
      <c r="F49" s="96">
        <v>45545.824479166666</v>
      </c>
      <c r="G49" s="87" t="s">
        <v>70</v>
      </c>
      <c r="H49" s="96">
        <v>45545</v>
      </c>
      <c r="I49" s="87" t="s">
        <v>215</v>
      </c>
      <c r="J49" s="87" t="s">
        <v>104</v>
      </c>
      <c r="K49" s="87" t="s">
        <v>3266</v>
      </c>
      <c r="L49" s="87" t="s">
        <v>78</v>
      </c>
      <c r="M49" s="87" t="s">
        <v>3268</v>
      </c>
      <c r="N49" s="94">
        <v>16.7</v>
      </c>
      <c r="O49" s="94">
        <v>18.07</v>
      </c>
      <c r="P49" s="94">
        <v>3.01</v>
      </c>
      <c r="Q49" s="87" t="s">
        <v>4759</v>
      </c>
      <c r="R49" s="87" t="s">
        <v>4760</v>
      </c>
      <c r="S49" s="87" t="s">
        <v>4101</v>
      </c>
      <c r="T49" s="87" t="s">
        <v>504</v>
      </c>
      <c r="U49" s="87" t="s">
        <v>4367</v>
      </c>
      <c r="V49" s="87" t="s">
        <v>4761</v>
      </c>
      <c r="W49" s="87" t="s">
        <v>78</v>
      </c>
      <c r="X49" s="87" t="s">
        <v>4762</v>
      </c>
      <c r="Y49" s="87" t="s">
        <v>78</v>
      </c>
      <c r="Z49" s="87" t="s">
        <v>78</v>
      </c>
    </row>
    <row r="50" spans="1:26" x14ac:dyDescent="0.25">
      <c r="A50" s="87" t="s">
        <v>2195</v>
      </c>
      <c r="B50" s="87" t="s">
        <v>2196</v>
      </c>
      <c r="C50" s="87" t="s">
        <v>281</v>
      </c>
      <c r="D50" s="87" t="s">
        <v>2191</v>
      </c>
      <c r="E50" s="96">
        <v>41699.588460648149</v>
      </c>
      <c r="F50" s="96">
        <v>45352.588460648149</v>
      </c>
      <c r="G50" s="87" t="s">
        <v>70</v>
      </c>
      <c r="H50" s="96">
        <v>45352</v>
      </c>
      <c r="I50" s="87" t="s">
        <v>71</v>
      </c>
      <c r="J50" s="87" t="s">
        <v>104</v>
      </c>
      <c r="K50" s="87" t="s">
        <v>2198</v>
      </c>
      <c r="L50" s="87" t="s">
        <v>78</v>
      </c>
      <c r="M50" s="87" t="s">
        <v>2200</v>
      </c>
      <c r="N50" s="94">
        <v>19.28</v>
      </c>
      <c r="O50" s="94">
        <v>20.85</v>
      </c>
      <c r="P50" s="94">
        <v>3.37</v>
      </c>
      <c r="Q50" s="87" t="s">
        <v>4813</v>
      </c>
      <c r="R50" s="87" t="s">
        <v>4814</v>
      </c>
      <c r="S50" s="87" t="s">
        <v>4101</v>
      </c>
      <c r="T50" s="87" t="s">
        <v>504</v>
      </c>
      <c r="U50" s="87" t="s">
        <v>4133</v>
      </c>
      <c r="V50" s="87" t="s">
        <v>4815</v>
      </c>
      <c r="W50" s="87" t="s">
        <v>4815</v>
      </c>
      <c r="X50" s="87" t="s">
        <v>4816</v>
      </c>
      <c r="Y50" s="87" t="s">
        <v>4817</v>
      </c>
      <c r="Z50" s="87" t="s">
        <v>4138</v>
      </c>
    </row>
    <row r="51" spans="1:26" x14ac:dyDescent="0.25">
      <c r="A51" s="87" t="s">
        <v>2187</v>
      </c>
      <c r="B51" s="87" t="s">
        <v>2190</v>
      </c>
      <c r="C51" s="87" t="s">
        <v>281</v>
      </c>
      <c r="D51" s="87" t="s">
        <v>2191</v>
      </c>
      <c r="E51" s="96">
        <v>41460.747650462959</v>
      </c>
      <c r="F51" s="96">
        <v>45478.747650462959</v>
      </c>
      <c r="G51" s="87" t="s">
        <v>70</v>
      </c>
      <c r="H51" s="96">
        <v>45478</v>
      </c>
      <c r="I51" s="87" t="s">
        <v>215</v>
      </c>
      <c r="J51" s="87" t="s">
        <v>104</v>
      </c>
      <c r="K51" s="87" t="s">
        <v>2193</v>
      </c>
      <c r="L51" s="87" t="s">
        <v>78</v>
      </c>
      <c r="M51" s="87" t="s">
        <v>2194</v>
      </c>
      <c r="N51" s="94">
        <v>19.84</v>
      </c>
      <c r="O51" s="94">
        <v>21.46</v>
      </c>
      <c r="P51" s="94">
        <v>3.48</v>
      </c>
      <c r="Q51" s="87" t="s">
        <v>4597</v>
      </c>
      <c r="R51" s="87" t="s">
        <v>4598</v>
      </c>
      <c r="S51" s="87" t="s">
        <v>4101</v>
      </c>
      <c r="T51" s="87" t="s">
        <v>4599</v>
      </c>
      <c r="U51" s="87" t="s">
        <v>4195</v>
      </c>
      <c r="V51" s="87" t="s">
        <v>4600</v>
      </c>
      <c r="W51" s="87" t="s">
        <v>4601</v>
      </c>
      <c r="X51" s="87" t="s">
        <v>4602</v>
      </c>
      <c r="Y51" s="87" t="s">
        <v>78</v>
      </c>
      <c r="Z51" s="87" t="s">
        <v>78</v>
      </c>
    </row>
    <row r="52" spans="1:26" x14ac:dyDescent="0.25">
      <c r="A52" s="87" t="s">
        <v>2209</v>
      </c>
      <c r="B52" s="87" t="s">
        <v>2210</v>
      </c>
      <c r="C52" s="87" t="s">
        <v>281</v>
      </c>
      <c r="D52" s="87" t="s">
        <v>2191</v>
      </c>
      <c r="E52" s="96">
        <v>44856.533495370371</v>
      </c>
      <c r="F52" s="96">
        <v>45587.600972222222</v>
      </c>
      <c r="G52" s="87" t="s">
        <v>70</v>
      </c>
      <c r="H52" s="96">
        <v>45587</v>
      </c>
      <c r="I52" s="87" t="s">
        <v>71</v>
      </c>
      <c r="J52" s="87" t="s">
        <v>104</v>
      </c>
      <c r="K52" s="87" t="s">
        <v>2211</v>
      </c>
      <c r="L52" s="87" t="s">
        <v>78</v>
      </c>
      <c r="M52" s="87" t="s">
        <v>2213</v>
      </c>
      <c r="N52" s="94">
        <v>20.6</v>
      </c>
      <c r="O52" s="94">
        <v>22.28</v>
      </c>
      <c r="P52" s="94">
        <v>3.61</v>
      </c>
      <c r="Q52" s="87" t="s">
        <v>6625</v>
      </c>
      <c r="R52" s="87" t="s">
        <v>6626</v>
      </c>
      <c r="S52" s="87" t="s">
        <v>4101</v>
      </c>
      <c r="T52" s="87" t="s">
        <v>504</v>
      </c>
      <c r="U52" s="87" t="s">
        <v>4177</v>
      </c>
      <c r="V52" s="87" t="s">
        <v>4337</v>
      </c>
      <c r="W52" s="87" t="s">
        <v>6627</v>
      </c>
      <c r="X52" s="87" t="s">
        <v>6307</v>
      </c>
      <c r="Y52" s="87" t="s">
        <v>6628</v>
      </c>
      <c r="Z52" s="87" t="s">
        <v>4138</v>
      </c>
    </row>
    <row r="53" spans="1:26" x14ac:dyDescent="0.25">
      <c r="A53" s="87" t="s">
        <v>2214</v>
      </c>
      <c r="B53" s="87" t="s">
        <v>2215</v>
      </c>
      <c r="C53" s="87" t="s">
        <v>281</v>
      </c>
      <c r="D53" s="87" t="s">
        <v>2191</v>
      </c>
      <c r="E53" s="96">
        <v>44858.607083333336</v>
      </c>
      <c r="F53" s="96">
        <v>45589.519976851851</v>
      </c>
      <c r="G53" s="87" t="s">
        <v>70</v>
      </c>
      <c r="H53" s="96">
        <v>45589</v>
      </c>
      <c r="I53" s="87" t="s">
        <v>71</v>
      </c>
      <c r="J53" s="87" t="s">
        <v>104</v>
      </c>
      <c r="K53" s="87" t="s">
        <v>2216</v>
      </c>
      <c r="L53" s="87" t="s">
        <v>78</v>
      </c>
      <c r="M53" s="87" t="s">
        <v>2218</v>
      </c>
      <c r="N53" s="94">
        <v>20.6</v>
      </c>
      <c r="O53" s="94">
        <v>22.28</v>
      </c>
      <c r="P53" s="94">
        <v>3.61</v>
      </c>
      <c r="Q53" s="87" t="s">
        <v>6677</v>
      </c>
      <c r="R53" s="87" t="s">
        <v>6678</v>
      </c>
      <c r="S53" s="87" t="s">
        <v>4101</v>
      </c>
      <c r="T53" s="87" t="s">
        <v>6679</v>
      </c>
      <c r="U53" s="87" t="s">
        <v>6680</v>
      </c>
      <c r="V53" s="87" t="s">
        <v>6449</v>
      </c>
      <c r="W53" s="87" t="s">
        <v>6681</v>
      </c>
      <c r="X53" s="87" t="s">
        <v>6682</v>
      </c>
      <c r="Y53" s="87" t="s">
        <v>6683</v>
      </c>
      <c r="Z53" s="87" t="s">
        <v>4585</v>
      </c>
    </row>
    <row r="54" spans="1:26" x14ac:dyDescent="0.25">
      <c r="A54" s="87" t="s">
        <v>3874</v>
      </c>
      <c r="B54" s="87" t="s">
        <v>3748</v>
      </c>
      <c r="C54" s="87" t="s">
        <v>281</v>
      </c>
      <c r="D54" s="87" t="s">
        <v>3872</v>
      </c>
      <c r="E54" s="96">
        <v>43778.77915509259</v>
      </c>
      <c r="F54" s="96">
        <v>45605.77915509259</v>
      </c>
      <c r="G54" s="87" t="s">
        <v>70</v>
      </c>
      <c r="H54" s="96">
        <v>45605</v>
      </c>
      <c r="I54" s="87" t="s">
        <v>71</v>
      </c>
      <c r="J54" s="87" t="s">
        <v>104</v>
      </c>
      <c r="K54" s="87" t="s">
        <v>3871</v>
      </c>
      <c r="L54" s="87" t="s">
        <v>78</v>
      </c>
      <c r="M54" s="87" t="s">
        <v>4039</v>
      </c>
      <c r="N54" s="94">
        <v>27.32</v>
      </c>
      <c r="O54" s="94">
        <v>30.42</v>
      </c>
      <c r="P54" s="94">
        <v>4.78</v>
      </c>
      <c r="Q54" s="87" t="s">
        <v>6119</v>
      </c>
      <c r="R54" s="87" t="s">
        <v>6120</v>
      </c>
      <c r="S54" s="87" t="s">
        <v>4101</v>
      </c>
      <c r="T54" s="87" t="s">
        <v>504</v>
      </c>
      <c r="U54" s="87" t="s">
        <v>4412</v>
      </c>
      <c r="V54" s="87" t="s">
        <v>4387</v>
      </c>
      <c r="W54" s="87" t="s">
        <v>4388</v>
      </c>
      <c r="X54" s="87" t="s">
        <v>4639</v>
      </c>
      <c r="Y54" s="87" t="s">
        <v>6121</v>
      </c>
      <c r="Z54" s="87" t="s">
        <v>4138</v>
      </c>
    </row>
    <row r="55" spans="1:26" x14ac:dyDescent="0.25">
      <c r="A55" s="87" t="s">
        <v>3869</v>
      </c>
      <c r="B55" s="87" t="s">
        <v>3695</v>
      </c>
      <c r="C55" s="87" t="s">
        <v>281</v>
      </c>
      <c r="D55" s="87" t="s">
        <v>3872</v>
      </c>
      <c r="E55" s="96">
        <v>43738.488587962966</v>
      </c>
      <c r="F55" s="96">
        <v>45565.488587962966</v>
      </c>
      <c r="G55" s="87" t="s">
        <v>70</v>
      </c>
      <c r="H55" s="96">
        <v>45565</v>
      </c>
      <c r="I55" s="87" t="s">
        <v>71</v>
      </c>
      <c r="J55" s="87" t="s">
        <v>104</v>
      </c>
      <c r="K55" s="87" t="s">
        <v>3871</v>
      </c>
      <c r="L55" s="87" t="s">
        <v>78</v>
      </c>
      <c r="M55" s="87" t="s">
        <v>4009</v>
      </c>
      <c r="N55" s="94">
        <v>28.14</v>
      </c>
      <c r="O55" s="94">
        <v>31.3</v>
      </c>
      <c r="P55" s="94">
        <v>4.92</v>
      </c>
      <c r="Q55" s="87" t="s">
        <v>4383</v>
      </c>
      <c r="R55" s="87" t="s">
        <v>4384</v>
      </c>
      <c r="S55" s="87" t="s">
        <v>4101</v>
      </c>
      <c r="T55" s="87" t="s">
        <v>4385</v>
      </c>
      <c r="U55" s="87" t="s">
        <v>4386</v>
      </c>
      <c r="V55" s="87" t="s">
        <v>4387</v>
      </c>
      <c r="W55" s="87" t="s">
        <v>4388</v>
      </c>
      <c r="X55" s="87" t="s">
        <v>4389</v>
      </c>
      <c r="Y55" s="87" t="s">
        <v>6121</v>
      </c>
      <c r="Z55" s="87" t="s">
        <v>4417</v>
      </c>
    </row>
    <row r="56" spans="1:26" x14ac:dyDescent="0.25">
      <c r="A56" s="87" t="s">
        <v>3933</v>
      </c>
      <c r="B56" s="87" t="s">
        <v>271</v>
      </c>
      <c r="C56" s="87" t="s">
        <v>2330</v>
      </c>
      <c r="D56" s="87" t="s">
        <v>272</v>
      </c>
      <c r="E56" s="96">
        <v>45193.685960648145</v>
      </c>
      <c r="F56" s="96">
        <v>45559.52621527778</v>
      </c>
      <c r="G56" s="87" t="s">
        <v>70</v>
      </c>
      <c r="H56" s="96">
        <v>45559</v>
      </c>
      <c r="I56" s="87" t="s">
        <v>71</v>
      </c>
      <c r="J56" s="87" t="s">
        <v>104</v>
      </c>
      <c r="K56" s="87" t="s">
        <v>3934</v>
      </c>
      <c r="L56" s="87" t="s">
        <v>78</v>
      </c>
      <c r="M56" s="87" t="s">
        <v>4071</v>
      </c>
      <c r="N56" s="94">
        <v>33.69</v>
      </c>
      <c r="O56" s="94">
        <v>33.94</v>
      </c>
      <c r="P56" s="94">
        <v>13.47</v>
      </c>
      <c r="Q56" s="87" t="s">
        <v>6651</v>
      </c>
      <c r="R56" s="87" t="s">
        <v>6652</v>
      </c>
      <c r="S56" s="87" t="s">
        <v>4101</v>
      </c>
      <c r="T56" s="87" t="s">
        <v>4992</v>
      </c>
      <c r="U56" s="87" t="s">
        <v>4993</v>
      </c>
      <c r="V56" s="87" t="s">
        <v>6653</v>
      </c>
      <c r="W56" s="87" t="s">
        <v>78</v>
      </c>
      <c r="X56" s="87" t="s">
        <v>6654</v>
      </c>
      <c r="Y56" s="87" t="s">
        <v>6655</v>
      </c>
      <c r="Z56" s="87" t="s">
        <v>4123</v>
      </c>
    </row>
    <row r="57" spans="1:26" x14ac:dyDescent="0.25">
      <c r="A57" s="87" t="s">
        <v>3856</v>
      </c>
      <c r="B57" s="87" t="s">
        <v>3695</v>
      </c>
      <c r="C57" s="87" t="s">
        <v>281</v>
      </c>
      <c r="D57" s="87" t="s">
        <v>1176</v>
      </c>
      <c r="E57" s="96">
        <v>41475.446203703701</v>
      </c>
      <c r="F57" s="96">
        <v>45493.446203703701</v>
      </c>
      <c r="G57" s="87" t="s">
        <v>70</v>
      </c>
      <c r="H57" s="96">
        <v>45493</v>
      </c>
      <c r="I57" s="87" t="s">
        <v>71</v>
      </c>
      <c r="J57" s="87" t="s">
        <v>104</v>
      </c>
      <c r="K57" s="87" t="s">
        <v>3857</v>
      </c>
      <c r="L57" s="87" t="s">
        <v>78</v>
      </c>
      <c r="M57" s="87" t="s">
        <v>3953</v>
      </c>
      <c r="N57" s="94">
        <v>38.159999999999997</v>
      </c>
      <c r="O57" s="94">
        <v>38.85</v>
      </c>
      <c r="P57" s="94">
        <v>7.63</v>
      </c>
      <c r="Q57" s="87" t="s">
        <v>4383</v>
      </c>
      <c r="R57" s="87" t="s">
        <v>4384</v>
      </c>
      <c r="S57" s="87" t="s">
        <v>4101</v>
      </c>
      <c r="T57" s="87" t="s">
        <v>4385</v>
      </c>
      <c r="U57" s="87" t="s">
        <v>4386</v>
      </c>
      <c r="V57" s="87" t="s">
        <v>4387</v>
      </c>
      <c r="W57" s="87" t="s">
        <v>4388</v>
      </c>
      <c r="X57" s="87" t="s">
        <v>4389</v>
      </c>
      <c r="Y57" s="87" t="s">
        <v>6121</v>
      </c>
      <c r="Z57" s="87" t="s">
        <v>4417</v>
      </c>
    </row>
    <row r="58" spans="1:26" x14ac:dyDescent="0.25">
      <c r="A58" s="87" t="s">
        <v>2201</v>
      </c>
      <c r="B58" s="87" t="s">
        <v>624</v>
      </c>
      <c r="C58" s="87" t="s">
        <v>281</v>
      </c>
      <c r="D58" s="87" t="s">
        <v>2191</v>
      </c>
      <c r="E58" s="96">
        <v>41922.394594907404</v>
      </c>
      <c r="F58" s="96">
        <v>45575.394594907404</v>
      </c>
      <c r="G58" s="87" t="s">
        <v>70</v>
      </c>
      <c r="H58" s="96">
        <v>45575</v>
      </c>
      <c r="I58" s="87" t="s">
        <v>71</v>
      </c>
      <c r="J58" s="87" t="s">
        <v>104</v>
      </c>
      <c r="K58" s="87" t="s">
        <v>2202</v>
      </c>
      <c r="L58" s="87" t="s">
        <v>78</v>
      </c>
      <c r="M58" s="87" t="s">
        <v>2203</v>
      </c>
      <c r="N58" s="94">
        <v>38.75</v>
      </c>
      <c r="O58" s="94">
        <v>41.91</v>
      </c>
      <c r="P58" s="94">
        <v>6.78</v>
      </c>
      <c r="Q58" s="87" t="s">
        <v>4984</v>
      </c>
      <c r="R58" s="87" t="s">
        <v>4985</v>
      </c>
      <c r="S58" s="87" t="s">
        <v>4101</v>
      </c>
      <c r="T58" s="87" t="s">
        <v>504</v>
      </c>
      <c r="U58" s="87" t="s">
        <v>4203</v>
      </c>
      <c r="V58" s="87" t="s">
        <v>4986</v>
      </c>
      <c r="W58" s="87" t="s">
        <v>4987</v>
      </c>
      <c r="X58" s="87" t="s">
        <v>4988</v>
      </c>
      <c r="Y58" s="87" t="s">
        <v>4989</v>
      </c>
      <c r="Z58" s="87" t="s">
        <v>4106</v>
      </c>
    </row>
    <row r="59" spans="1:26" x14ac:dyDescent="0.25">
      <c r="A59" s="87" t="s">
        <v>2583</v>
      </c>
      <c r="B59" s="87" t="s">
        <v>2584</v>
      </c>
      <c r="C59" s="87" t="s">
        <v>2330</v>
      </c>
      <c r="D59" s="87" t="s">
        <v>2585</v>
      </c>
      <c r="E59" s="96">
        <v>44453.609456018516</v>
      </c>
      <c r="F59" s="96">
        <v>45549.609456018516</v>
      </c>
      <c r="G59" s="87" t="s">
        <v>70</v>
      </c>
      <c r="H59" s="96">
        <v>45549</v>
      </c>
      <c r="I59" s="87" t="s">
        <v>71</v>
      </c>
      <c r="J59" s="87" t="s">
        <v>104</v>
      </c>
      <c r="K59" s="87" t="s">
        <v>2588</v>
      </c>
      <c r="L59" s="87" t="s">
        <v>78</v>
      </c>
      <c r="M59" s="87" t="s">
        <v>2589</v>
      </c>
      <c r="N59" s="94">
        <v>41.7</v>
      </c>
      <c r="O59" s="94">
        <v>45.1</v>
      </c>
      <c r="P59" s="94">
        <v>8.34</v>
      </c>
      <c r="Q59" s="87" t="s">
        <v>6483</v>
      </c>
      <c r="R59" s="87" t="s">
        <v>6484</v>
      </c>
      <c r="S59" s="87" t="s">
        <v>4393</v>
      </c>
      <c r="T59" s="87" t="s">
        <v>6485</v>
      </c>
      <c r="U59" s="87" t="s">
        <v>6486</v>
      </c>
      <c r="V59" s="87" t="s">
        <v>5517</v>
      </c>
      <c r="W59" s="87" t="s">
        <v>78</v>
      </c>
      <c r="X59" s="87" t="s">
        <v>6487</v>
      </c>
      <c r="Y59" s="87" t="s">
        <v>6488</v>
      </c>
      <c r="Z59" s="87" t="s">
        <v>4130</v>
      </c>
    </row>
    <row r="60" spans="1:26" x14ac:dyDescent="0.25">
      <c r="A60" s="87" t="s">
        <v>126</v>
      </c>
      <c r="B60" s="87" t="s">
        <v>127</v>
      </c>
      <c r="C60" s="87" t="s">
        <v>102</v>
      </c>
      <c r="D60" s="87" t="s">
        <v>128</v>
      </c>
      <c r="E60" s="96">
        <v>35802</v>
      </c>
      <c r="F60" s="96">
        <v>45298</v>
      </c>
      <c r="G60" s="87" t="s">
        <v>78</v>
      </c>
      <c r="H60" s="96">
        <v>45298</v>
      </c>
      <c r="I60" s="87" t="s">
        <v>71</v>
      </c>
      <c r="J60" s="87" t="s">
        <v>104</v>
      </c>
      <c r="K60" s="87" t="s">
        <v>130</v>
      </c>
      <c r="L60" s="87" t="s">
        <v>78</v>
      </c>
      <c r="M60" s="87" t="s">
        <v>131</v>
      </c>
      <c r="N60" s="94">
        <v>42.25</v>
      </c>
      <c r="O60" s="94">
        <v>45.69</v>
      </c>
      <c r="P60" s="94">
        <v>8.4499999999999993</v>
      </c>
      <c r="Q60" s="87" t="s">
        <v>4118</v>
      </c>
      <c r="R60" s="87" t="s">
        <v>4119</v>
      </c>
      <c r="S60" s="87" t="s">
        <v>4101</v>
      </c>
      <c r="T60" s="87" t="s">
        <v>504</v>
      </c>
      <c r="U60" s="87" t="s">
        <v>4120</v>
      </c>
      <c r="V60" s="87" t="s">
        <v>4121</v>
      </c>
      <c r="W60" s="87" t="s">
        <v>78</v>
      </c>
      <c r="X60" s="87" t="s">
        <v>78</v>
      </c>
      <c r="Y60" s="87" t="s">
        <v>4122</v>
      </c>
      <c r="Z60" s="87" t="s">
        <v>4123</v>
      </c>
    </row>
    <row r="61" spans="1:26" x14ac:dyDescent="0.25">
      <c r="A61" s="87" t="s">
        <v>133</v>
      </c>
      <c r="B61" s="87" t="s">
        <v>134</v>
      </c>
      <c r="C61" s="87" t="s">
        <v>102</v>
      </c>
      <c r="D61" s="87" t="s">
        <v>128</v>
      </c>
      <c r="E61" s="96">
        <v>35187</v>
      </c>
      <c r="F61" s="96">
        <v>45414</v>
      </c>
      <c r="G61" s="87" t="s">
        <v>78</v>
      </c>
      <c r="H61" s="96">
        <v>45414</v>
      </c>
      <c r="I61" s="87" t="s">
        <v>71</v>
      </c>
      <c r="J61" s="87" t="s">
        <v>104</v>
      </c>
      <c r="K61" s="87" t="s">
        <v>137</v>
      </c>
      <c r="L61" s="87" t="s">
        <v>78</v>
      </c>
      <c r="M61" s="87" t="s">
        <v>138</v>
      </c>
      <c r="N61" s="94">
        <v>42.25</v>
      </c>
      <c r="O61" s="94">
        <v>45.69</v>
      </c>
      <c r="P61" s="94">
        <v>8.4499999999999993</v>
      </c>
      <c r="Q61" s="87" t="s">
        <v>4146</v>
      </c>
      <c r="R61" s="87" t="s">
        <v>4147</v>
      </c>
      <c r="S61" s="87" t="s">
        <v>4101</v>
      </c>
      <c r="T61" s="87" t="s">
        <v>504</v>
      </c>
      <c r="U61" s="87" t="s">
        <v>4148</v>
      </c>
      <c r="V61" s="87" t="s">
        <v>4149</v>
      </c>
      <c r="W61" s="87" t="s">
        <v>4150</v>
      </c>
      <c r="X61" s="87" t="s">
        <v>4151</v>
      </c>
      <c r="Y61" s="87" t="s">
        <v>4152</v>
      </c>
      <c r="Z61" s="87" t="s">
        <v>4138</v>
      </c>
    </row>
    <row r="62" spans="1:26" x14ac:dyDescent="0.25">
      <c r="A62" s="87" t="s">
        <v>139</v>
      </c>
      <c r="B62" s="87" t="s">
        <v>140</v>
      </c>
      <c r="C62" s="87" t="s">
        <v>102</v>
      </c>
      <c r="D62" s="87" t="s">
        <v>128</v>
      </c>
      <c r="E62" s="96">
        <v>35187</v>
      </c>
      <c r="F62" s="96">
        <v>45414</v>
      </c>
      <c r="G62" s="87" t="s">
        <v>78</v>
      </c>
      <c r="H62" s="96">
        <v>45414</v>
      </c>
      <c r="I62" s="87" t="s">
        <v>71</v>
      </c>
      <c r="J62" s="87" t="s">
        <v>104</v>
      </c>
      <c r="K62" s="87" t="s">
        <v>142</v>
      </c>
      <c r="L62" s="87" t="s">
        <v>78</v>
      </c>
      <c r="M62" s="87" t="s">
        <v>143</v>
      </c>
      <c r="N62" s="94">
        <v>42.25</v>
      </c>
      <c r="O62" s="94">
        <v>45.69</v>
      </c>
      <c r="P62" s="94">
        <v>8.4499999999999993</v>
      </c>
      <c r="Q62" s="87" t="s">
        <v>4153</v>
      </c>
      <c r="R62" s="87" t="s">
        <v>4154</v>
      </c>
      <c r="S62" s="87" t="s">
        <v>4101</v>
      </c>
      <c r="T62" s="87" t="s">
        <v>504</v>
      </c>
      <c r="U62" s="87" t="s">
        <v>4148</v>
      </c>
      <c r="V62" s="87" t="s">
        <v>4155</v>
      </c>
      <c r="W62" s="87" t="s">
        <v>4156</v>
      </c>
      <c r="X62" s="87" t="s">
        <v>4157</v>
      </c>
      <c r="Y62" s="87" t="s">
        <v>4158</v>
      </c>
      <c r="Z62" s="87" t="s">
        <v>4123</v>
      </c>
    </row>
    <row r="63" spans="1:26" x14ac:dyDescent="0.25">
      <c r="A63" s="87" t="s">
        <v>144</v>
      </c>
      <c r="B63" s="87" t="s">
        <v>145</v>
      </c>
      <c r="C63" s="87" t="s">
        <v>102</v>
      </c>
      <c r="D63" s="87" t="s">
        <v>128</v>
      </c>
      <c r="E63" s="96">
        <v>35915</v>
      </c>
      <c r="F63" s="96">
        <v>45412</v>
      </c>
      <c r="G63" s="87" t="s">
        <v>78</v>
      </c>
      <c r="H63" s="96">
        <v>45412</v>
      </c>
      <c r="I63" s="87" t="s">
        <v>71</v>
      </c>
      <c r="J63" s="87" t="s">
        <v>104</v>
      </c>
      <c r="K63" s="87" t="s">
        <v>146</v>
      </c>
      <c r="L63" s="87" t="s">
        <v>78</v>
      </c>
      <c r="M63" s="87" t="s">
        <v>147</v>
      </c>
      <c r="N63" s="94">
        <v>42.25</v>
      </c>
      <c r="O63" s="94">
        <v>45.69</v>
      </c>
      <c r="P63" s="94">
        <v>8.4499999999999993</v>
      </c>
      <c r="Q63" s="87" t="s">
        <v>4159</v>
      </c>
      <c r="R63" s="87" t="s">
        <v>4160</v>
      </c>
      <c r="S63" s="87" t="s">
        <v>4101</v>
      </c>
      <c r="T63" s="87" t="s">
        <v>504</v>
      </c>
      <c r="U63" s="87" t="s">
        <v>4148</v>
      </c>
      <c r="V63" s="87" t="s">
        <v>4161</v>
      </c>
      <c r="W63" s="87" t="s">
        <v>4162</v>
      </c>
      <c r="X63" s="87" t="s">
        <v>4163</v>
      </c>
      <c r="Y63" s="87" t="s">
        <v>4164</v>
      </c>
      <c r="Z63" s="87" t="s">
        <v>4138</v>
      </c>
    </row>
    <row r="64" spans="1:26" x14ac:dyDescent="0.25">
      <c r="A64" s="87" t="s">
        <v>1125</v>
      </c>
      <c r="B64" s="87" t="s">
        <v>113</v>
      </c>
      <c r="C64" s="87" t="s">
        <v>281</v>
      </c>
      <c r="D64" s="87" t="s">
        <v>1126</v>
      </c>
      <c r="E64" s="96">
        <v>41906.630694444444</v>
      </c>
      <c r="F64" s="96">
        <v>45559.630694444444</v>
      </c>
      <c r="G64" s="87" t="s">
        <v>70</v>
      </c>
      <c r="H64" s="96">
        <v>45559</v>
      </c>
      <c r="I64" s="87" t="s">
        <v>71</v>
      </c>
      <c r="J64" s="87" t="s">
        <v>104</v>
      </c>
      <c r="K64" s="87" t="s">
        <v>1128</v>
      </c>
      <c r="L64" s="87" t="s">
        <v>78</v>
      </c>
      <c r="M64" s="87" t="s">
        <v>1130</v>
      </c>
      <c r="N64" s="94">
        <v>44.11</v>
      </c>
      <c r="O64" s="94">
        <v>53.3</v>
      </c>
      <c r="P64" s="94">
        <v>5.51</v>
      </c>
      <c r="Q64" s="87" t="s">
        <v>4322</v>
      </c>
      <c r="R64" s="87" t="s">
        <v>4323</v>
      </c>
      <c r="S64" s="87" t="s">
        <v>4101</v>
      </c>
      <c r="T64" s="87" t="s">
        <v>504</v>
      </c>
      <c r="U64" s="87" t="s">
        <v>4324</v>
      </c>
      <c r="V64" s="87" t="s">
        <v>4325</v>
      </c>
      <c r="W64" s="87" t="s">
        <v>78</v>
      </c>
      <c r="X64" s="87" t="s">
        <v>4326</v>
      </c>
      <c r="Y64" s="87" t="s">
        <v>4327</v>
      </c>
      <c r="Z64" s="87" t="s">
        <v>4130</v>
      </c>
    </row>
    <row r="65" spans="1:26" x14ac:dyDescent="0.25">
      <c r="A65" s="87" t="s">
        <v>3805</v>
      </c>
      <c r="B65" s="87" t="s">
        <v>3554</v>
      </c>
      <c r="C65" s="87" t="s">
        <v>281</v>
      </c>
      <c r="D65" s="87" t="s">
        <v>272</v>
      </c>
      <c r="E65" s="96">
        <v>44677.576782407406</v>
      </c>
      <c r="F65" s="96">
        <v>45408.576782407406</v>
      </c>
      <c r="G65" s="87" t="s">
        <v>70</v>
      </c>
      <c r="H65" s="96">
        <v>45408</v>
      </c>
      <c r="I65" s="87" t="s">
        <v>71</v>
      </c>
      <c r="J65" s="87" t="s">
        <v>104</v>
      </c>
      <c r="K65" s="87" t="s">
        <v>3807</v>
      </c>
      <c r="L65" s="87" t="s">
        <v>78</v>
      </c>
      <c r="M65" s="87" t="s">
        <v>4070</v>
      </c>
      <c r="N65" s="94">
        <v>50</v>
      </c>
      <c r="O65" s="94">
        <v>50.28</v>
      </c>
      <c r="P65" s="94">
        <v>11.25</v>
      </c>
      <c r="Q65" s="87" t="s">
        <v>6573</v>
      </c>
      <c r="R65" s="87" t="s">
        <v>6574</v>
      </c>
      <c r="S65" s="87" t="s">
        <v>4460</v>
      </c>
      <c r="T65" s="87" t="s">
        <v>5691</v>
      </c>
      <c r="U65" s="87" t="s">
        <v>5552</v>
      </c>
      <c r="V65" s="87" t="s">
        <v>4110</v>
      </c>
      <c r="W65" s="87" t="s">
        <v>78</v>
      </c>
      <c r="X65" s="87" t="s">
        <v>4839</v>
      </c>
      <c r="Y65" s="87" t="s">
        <v>6575</v>
      </c>
      <c r="Z65" s="87" t="s">
        <v>5694</v>
      </c>
    </row>
    <row r="66" spans="1:26" x14ac:dyDescent="0.25">
      <c r="A66" s="87" t="s">
        <v>98</v>
      </c>
      <c r="B66" s="87" t="s">
        <v>101</v>
      </c>
      <c r="C66" s="87" t="s">
        <v>102</v>
      </c>
      <c r="D66" s="87" t="s">
        <v>103</v>
      </c>
      <c r="E66" s="96">
        <v>39052</v>
      </c>
      <c r="F66" s="96">
        <v>45261</v>
      </c>
      <c r="G66" s="87" t="s">
        <v>78</v>
      </c>
      <c r="H66" s="96">
        <v>45261</v>
      </c>
      <c r="I66" s="87" t="s">
        <v>71</v>
      </c>
      <c r="J66" s="87" t="s">
        <v>104</v>
      </c>
      <c r="K66" s="87" t="s">
        <v>108</v>
      </c>
      <c r="L66" s="87" t="s">
        <v>78</v>
      </c>
      <c r="M66" s="87" t="s">
        <v>109</v>
      </c>
      <c r="N66" s="94">
        <v>53.43</v>
      </c>
      <c r="O66" s="94">
        <v>57.78</v>
      </c>
      <c r="P66" s="94">
        <v>13.36</v>
      </c>
      <c r="Q66" s="87" t="s">
        <v>4272</v>
      </c>
      <c r="R66" s="87" t="s">
        <v>4273</v>
      </c>
      <c r="S66" s="87" t="s">
        <v>4274</v>
      </c>
      <c r="T66" s="87" t="s">
        <v>4275</v>
      </c>
      <c r="U66" s="87" t="s">
        <v>4276</v>
      </c>
      <c r="V66" s="87" t="s">
        <v>4110</v>
      </c>
      <c r="W66" s="87" t="s">
        <v>4277</v>
      </c>
      <c r="X66" s="87" t="s">
        <v>4278</v>
      </c>
      <c r="Y66" s="87" t="s">
        <v>4279</v>
      </c>
      <c r="Z66" s="87" t="s">
        <v>4248</v>
      </c>
    </row>
    <row r="67" spans="1:26" x14ac:dyDescent="0.25">
      <c r="A67" s="87" t="s">
        <v>1250</v>
      </c>
      <c r="B67" s="87" t="s">
        <v>1252</v>
      </c>
      <c r="C67" s="87" t="s">
        <v>281</v>
      </c>
      <c r="D67" s="87" t="s">
        <v>1176</v>
      </c>
      <c r="E67" s="96">
        <v>42583.699826388889</v>
      </c>
      <c r="F67" s="96">
        <v>45505.699826388889</v>
      </c>
      <c r="G67" s="87" t="s">
        <v>70</v>
      </c>
      <c r="H67" s="96">
        <v>45505</v>
      </c>
      <c r="I67" s="87" t="s">
        <v>71</v>
      </c>
      <c r="J67" s="87" t="s">
        <v>104</v>
      </c>
      <c r="K67" s="87" t="s">
        <v>1253</v>
      </c>
      <c r="L67" s="87" t="s">
        <v>78</v>
      </c>
      <c r="M67" s="87" t="s">
        <v>1254</v>
      </c>
      <c r="N67" s="94">
        <v>57.27</v>
      </c>
      <c r="O67" s="94">
        <v>57.52</v>
      </c>
      <c r="P67" s="94">
        <v>11.45</v>
      </c>
      <c r="Q67" s="87" t="s">
        <v>5372</v>
      </c>
      <c r="R67" s="87" t="s">
        <v>5373</v>
      </c>
      <c r="S67" s="87" t="s">
        <v>4101</v>
      </c>
      <c r="T67" s="87" t="s">
        <v>4215</v>
      </c>
      <c r="U67" s="87" t="s">
        <v>4216</v>
      </c>
      <c r="V67" s="87" t="s">
        <v>4110</v>
      </c>
      <c r="W67" s="87" t="s">
        <v>5374</v>
      </c>
      <c r="X67" s="87" t="s">
        <v>5375</v>
      </c>
      <c r="Y67" s="87" t="s">
        <v>5376</v>
      </c>
      <c r="Z67" s="87" t="s">
        <v>4130</v>
      </c>
    </row>
    <row r="68" spans="1:26" x14ac:dyDescent="0.25">
      <c r="A68" s="87" t="s">
        <v>2555</v>
      </c>
      <c r="B68" s="87" t="s">
        <v>2439</v>
      </c>
      <c r="C68" s="87" t="s">
        <v>2330</v>
      </c>
      <c r="D68" s="87" t="s">
        <v>1069</v>
      </c>
      <c r="E68" s="96">
        <v>44164</v>
      </c>
      <c r="F68" s="96">
        <v>45625.401435185187</v>
      </c>
      <c r="G68" s="87" t="s">
        <v>70</v>
      </c>
      <c r="H68" s="96">
        <v>45625</v>
      </c>
      <c r="I68" s="87" t="s">
        <v>71</v>
      </c>
      <c r="J68" s="87" t="s">
        <v>104</v>
      </c>
      <c r="K68" s="87" t="s">
        <v>2557</v>
      </c>
      <c r="L68" s="87" t="s">
        <v>2558</v>
      </c>
      <c r="M68" s="87" t="s">
        <v>2560</v>
      </c>
      <c r="N68" s="94">
        <v>62.91</v>
      </c>
      <c r="O68" s="94">
        <v>74.510000000000005</v>
      </c>
      <c r="P68" s="94">
        <v>6.29</v>
      </c>
      <c r="Q68" s="87" t="s">
        <v>5999</v>
      </c>
      <c r="R68" s="87" t="s">
        <v>6000</v>
      </c>
      <c r="S68" s="87" t="s">
        <v>6001</v>
      </c>
      <c r="T68" s="87" t="s">
        <v>6002</v>
      </c>
      <c r="U68" s="87" t="s">
        <v>6003</v>
      </c>
      <c r="V68" s="87" t="s">
        <v>5517</v>
      </c>
      <c r="W68" s="87" t="s">
        <v>6004</v>
      </c>
      <c r="X68" s="87" t="s">
        <v>6005</v>
      </c>
      <c r="Y68" s="87" t="s">
        <v>6358</v>
      </c>
      <c r="Z68" s="87" t="s">
        <v>6359</v>
      </c>
    </row>
    <row r="69" spans="1:26" x14ac:dyDescent="0.25">
      <c r="A69" s="87" t="s">
        <v>2319</v>
      </c>
      <c r="B69" s="87" t="s">
        <v>2320</v>
      </c>
      <c r="C69" s="87" t="s">
        <v>281</v>
      </c>
      <c r="D69" s="87" t="s">
        <v>2274</v>
      </c>
      <c r="E69" s="96">
        <v>43831.385925925926</v>
      </c>
      <c r="F69" s="96">
        <v>45292</v>
      </c>
      <c r="G69" s="87" t="s">
        <v>70</v>
      </c>
      <c r="H69" s="96">
        <v>45292</v>
      </c>
      <c r="I69" s="87" t="s">
        <v>71</v>
      </c>
      <c r="J69" s="87" t="s">
        <v>104</v>
      </c>
      <c r="K69" s="87" t="s">
        <v>2321</v>
      </c>
      <c r="L69" s="87" t="s">
        <v>78</v>
      </c>
      <c r="M69" s="87" t="s">
        <v>2322</v>
      </c>
      <c r="N69" s="94">
        <v>63.12</v>
      </c>
      <c r="O69" s="94">
        <v>68.260000000000005</v>
      </c>
      <c r="P69" s="94">
        <v>14.2</v>
      </c>
      <c r="Q69" s="87" t="s">
        <v>6166</v>
      </c>
      <c r="R69" s="87" t="s">
        <v>6167</v>
      </c>
      <c r="S69" s="87" t="s">
        <v>4101</v>
      </c>
      <c r="T69" s="87" t="s">
        <v>504</v>
      </c>
      <c r="U69" s="87" t="s">
        <v>4223</v>
      </c>
      <c r="V69" s="87" t="s">
        <v>6168</v>
      </c>
      <c r="W69" s="87" t="s">
        <v>6169</v>
      </c>
      <c r="X69" s="87" t="s">
        <v>6170</v>
      </c>
      <c r="Y69" s="87" t="s">
        <v>6171</v>
      </c>
      <c r="Z69" s="87" t="s">
        <v>4138</v>
      </c>
    </row>
    <row r="70" spans="1:26" x14ac:dyDescent="0.25">
      <c r="A70" s="87" t="s">
        <v>1647</v>
      </c>
      <c r="B70" s="87" t="s">
        <v>1141</v>
      </c>
      <c r="C70" s="87" t="s">
        <v>1648</v>
      </c>
      <c r="D70" s="87" t="s">
        <v>103</v>
      </c>
      <c r="E70" s="96">
        <v>42313</v>
      </c>
      <c r="F70" s="96">
        <v>45473.783634259256</v>
      </c>
      <c r="G70" s="87" t="s">
        <v>70</v>
      </c>
      <c r="H70" s="96">
        <v>45473</v>
      </c>
      <c r="I70" s="87" t="s">
        <v>71</v>
      </c>
      <c r="J70" s="87" t="s">
        <v>104</v>
      </c>
      <c r="K70" s="87" t="s">
        <v>1651</v>
      </c>
      <c r="L70" s="87" t="s">
        <v>78</v>
      </c>
      <c r="M70" s="87" t="s">
        <v>1653</v>
      </c>
      <c r="N70" s="94">
        <v>63.98</v>
      </c>
      <c r="O70" s="94">
        <v>69.2</v>
      </c>
      <c r="P70" s="94">
        <v>12.8</v>
      </c>
      <c r="Q70" s="87" t="s">
        <v>5229</v>
      </c>
      <c r="R70" s="87" t="s">
        <v>5230</v>
      </c>
      <c r="S70" s="87" t="s">
        <v>4707</v>
      </c>
      <c r="T70" s="87" t="s">
        <v>5231</v>
      </c>
      <c r="U70" s="87" t="s">
        <v>5232</v>
      </c>
      <c r="V70" s="87" t="s">
        <v>5233</v>
      </c>
      <c r="W70" s="87" t="s">
        <v>5234</v>
      </c>
      <c r="X70" s="87" t="s">
        <v>5235</v>
      </c>
      <c r="Y70" s="87" t="s">
        <v>5236</v>
      </c>
      <c r="Z70" s="87" t="s">
        <v>4106</v>
      </c>
    </row>
    <row r="71" spans="1:26" x14ac:dyDescent="0.25">
      <c r="A71" s="87" t="s">
        <v>1655</v>
      </c>
      <c r="B71" s="87" t="s">
        <v>1656</v>
      </c>
      <c r="C71" s="87" t="s">
        <v>1648</v>
      </c>
      <c r="D71" s="87" t="s">
        <v>103</v>
      </c>
      <c r="E71" s="96">
        <v>42313</v>
      </c>
      <c r="F71" s="96">
        <v>45473.38853009259</v>
      </c>
      <c r="G71" s="87" t="s">
        <v>70</v>
      </c>
      <c r="H71" s="96">
        <v>45473</v>
      </c>
      <c r="I71" s="87" t="s">
        <v>71</v>
      </c>
      <c r="J71" s="87" t="s">
        <v>104</v>
      </c>
      <c r="K71" s="87" t="s">
        <v>1657</v>
      </c>
      <c r="L71" s="87" t="s">
        <v>78</v>
      </c>
      <c r="M71" s="87" t="s">
        <v>1659</v>
      </c>
      <c r="N71" s="94">
        <v>63.98</v>
      </c>
      <c r="O71" s="94">
        <v>69.2</v>
      </c>
      <c r="P71" s="94">
        <v>12.8</v>
      </c>
      <c r="Q71" s="87" t="s">
        <v>5256</v>
      </c>
      <c r="R71" s="87" t="s">
        <v>5257</v>
      </c>
      <c r="S71" s="87" t="s">
        <v>4707</v>
      </c>
      <c r="T71" s="87" t="s">
        <v>5231</v>
      </c>
      <c r="U71" s="87" t="s">
        <v>5232</v>
      </c>
      <c r="V71" s="87" t="s">
        <v>5122</v>
      </c>
      <c r="W71" s="87" t="s">
        <v>5234</v>
      </c>
      <c r="X71" s="87" t="s">
        <v>5258</v>
      </c>
      <c r="Y71" s="87" t="s">
        <v>5259</v>
      </c>
      <c r="Z71" s="87" t="s">
        <v>4106</v>
      </c>
    </row>
    <row r="72" spans="1:26" x14ac:dyDescent="0.25">
      <c r="A72" s="87" t="s">
        <v>1634</v>
      </c>
      <c r="B72" s="87" t="s">
        <v>701</v>
      </c>
      <c r="C72" s="87" t="s">
        <v>65</v>
      </c>
      <c r="D72" s="87" t="s">
        <v>1637</v>
      </c>
      <c r="E72" s="96">
        <v>43433.732048611113</v>
      </c>
      <c r="F72" s="96">
        <v>45625.732048611113</v>
      </c>
      <c r="G72" s="87" t="s">
        <v>70</v>
      </c>
      <c r="H72" s="96">
        <v>45624</v>
      </c>
      <c r="I72" s="87" t="s">
        <v>71</v>
      </c>
      <c r="J72" s="87" t="s">
        <v>104</v>
      </c>
      <c r="K72" s="87" t="s">
        <v>1639</v>
      </c>
      <c r="L72" s="87" t="s">
        <v>78</v>
      </c>
      <c r="M72" s="87" t="s">
        <v>1640</v>
      </c>
      <c r="N72" s="94">
        <v>64.05</v>
      </c>
      <c r="O72" s="94">
        <v>70.86</v>
      </c>
      <c r="P72" s="94">
        <v>9.61</v>
      </c>
      <c r="Q72" s="87" t="s">
        <v>5886</v>
      </c>
      <c r="R72" s="87" t="s">
        <v>5887</v>
      </c>
      <c r="S72" s="87" t="s">
        <v>4101</v>
      </c>
      <c r="T72" s="87" t="s">
        <v>504</v>
      </c>
      <c r="U72" s="87" t="s">
        <v>4203</v>
      </c>
      <c r="V72" s="87" t="s">
        <v>5888</v>
      </c>
      <c r="W72" s="87" t="s">
        <v>5889</v>
      </c>
      <c r="X72" s="87" t="s">
        <v>5890</v>
      </c>
      <c r="Y72" s="87" t="s">
        <v>5891</v>
      </c>
      <c r="Z72" s="87" t="s">
        <v>4130</v>
      </c>
    </row>
    <row r="73" spans="1:26" x14ac:dyDescent="0.25">
      <c r="A73" s="87" t="s">
        <v>2287</v>
      </c>
      <c r="B73" s="87" t="s">
        <v>2288</v>
      </c>
      <c r="C73" s="87" t="s">
        <v>281</v>
      </c>
      <c r="D73" s="87" t="s">
        <v>2274</v>
      </c>
      <c r="E73" s="96">
        <v>42215.494479166664</v>
      </c>
      <c r="F73" s="96">
        <v>45503</v>
      </c>
      <c r="G73" s="87" t="s">
        <v>70</v>
      </c>
      <c r="H73" s="96">
        <v>45503</v>
      </c>
      <c r="I73" s="87" t="s">
        <v>71</v>
      </c>
      <c r="J73" s="87" t="s">
        <v>104</v>
      </c>
      <c r="K73" s="87" t="s">
        <v>2289</v>
      </c>
      <c r="L73" s="87" t="s">
        <v>78</v>
      </c>
      <c r="M73" s="87" t="s">
        <v>2290</v>
      </c>
      <c r="N73" s="94">
        <v>64.86</v>
      </c>
      <c r="O73" s="94">
        <v>70.150000000000006</v>
      </c>
      <c r="P73" s="94">
        <v>14.59</v>
      </c>
      <c r="Q73" s="87" t="s">
        <v>5206</v>
      </c>
      <c r="R73" s="87" t="s">
        <v>5207</v>
      </c>
      <c r="S73" s="87" t="s">
        <v>4101</v>
      </c>
      <c r="T73" s="87" t="s">
        <v>5000</v>
      </c>
      <c r="U73" s="87" t="s">
        <v>4907</v>
      </c>
      <c r="V73" s="87" t="s">
        <v>5208</v>
      </c>
      <c r="W73" s="87" t="s">
        <v>5209</v>
      </c>
      <c r="X73" s="87" t="s">
        <v>5210</v>
      </c>
      <c r="Y73" s="87" t="s">
        <v>5211</v>
      </c>
      <c r="Z73" s="87" t="s">
        <v>4138</v>
      </c>
    </row>
    <row r="74" spans="1:26" x14ac:dyDescent="0.25">
      <c r="A74" s="87" t="s">
        <v>3802</v>
      </c>
      <c r="B74" s="87" t="s">
        <v>3749</v>
      </c>
      <c r="C74" s="87" t="s">
        <v>281</v>
      </c>
      <c r="D74" s="87" t="s">
        <v>272</v>
      </c>
      <c r="E74" s="96">
        <v>41472.415219907409</v>
      </c>
      <c r="F74" s="96">
        <v>45490.415219907409</v>
      </c>
      <c r="G74" s="87" t="s">
        <v>70</v>
      </c>
      <c r="H74" s="96">
        <v>45490</v>
      </c>
      <c r="I74" s="87" t="s">
        <v>71</v>
      </c>
      <c r="J74" s="87" t="s">
        <v>104</v>
      </c>
      <c r="K74" s="87" t="s">
        <v>3803</v>
      </c>
      <c r="L74" s="87" t="s">
        <v>78</v>
      </c>
      <c r="M74" s="87" t="s">
        <v>3972</v>
      </c>
      <c r="N74" s="94">
        <v>65.28</v>
      </c>
      <c r="O74" s="94">
        <v>65.81</v>
      </c>
      <c r="P74" s="94">
        <v>14.69</v>
      </c>
      <c r="Q74" s="87" t="s">
        <v>4637</v>
      </c>
      <c r="R74" s="87" t="s">
        <v>4638</v>
      </c>
      <c r="S74" s="87" t="s">
        <v>4101</v>
      </c>
      <c r="T74" s="87" t="s">
        <v>504</v>
      </c>
      <c r="U74" s="87" t="s">
        <v>4412</v>
      </c>
      <c r="V74" s="87" t="s">
        <v>4387</v>
      </c>
      <c r="W74" s="87" t="s">
        <v>4388</v>
      </c>
      <c r="X74" s="87" t="s">
        <v>4639</v>
      </c>
      <c r="Y74" s="87" t="s">
        <v>4640</v>
      </c>
      <c r="Z74" s="87" t="s">
        <v>4138</v>
      </c>
    </row>
    <row r="75" spans="1:26" x14ac:dyDescent="0.25">
      <c r="A75" s="87" t="s">
        <v>2590</v>
      </c>
      <c r="B75" s="87" t="s">
        <v>2593</v>
      </c>
      <c r="C75" s="87" t="s">
        <v>2330</v>
      </c>
      <c r="D75" s="87" t="s">
        <v>2594</v>
      </c>
      <c r="E75" s="96">
        <v>38632</v>
      </c>
      <c r="F75" s="96">
        <v>45566</v>
      </c>
      <c r="G75" s="87" t="s">
        <v>78</v>
      </c>
      <c r="H75" s="96">
        <v>45572</v>
      </c>
      <c r="I75" s="87" t="s">
        <v>71</v>
      </c>
      <c r="J75" s="87" t="s">
        <v>104</v>
      </c>
      <c r="K75" s="87" t="s">
        <v>2596</v>
      </c>
      <c r="L75" s="87" t="s">
        <v>78</v>
      </c>
      <c r="M75" s="87" t="s">
        <v>2597</v>
      </c>
      <c r="N75" s="94">
        <v>65.34</v>
      </c>
      <c r="O75" s="94">
        <v>71.260000000000005</v>
      </c>
      <c r="P75" s="94">
        <v>13.07</v>
      </c>
      <c r="Q75" s="87" t="s">
        <v>4243</v>
      </c>
      <c r="R75" s="87" t="s">
        <v>4244</v>
      </c>
      <c r="S75" s="87" t="s">
        <v>4101</v>
      </c>
      <c r="T75" s="87" t="s">
        <v>504</v>
      </c>
      <c r="U75" s="87" t="s">
        <v>4177</v>
      </c>
      <c r="V75" s="87" t="s">
        <v>4245</v>
      </c>
      <c r="W75" s="87" t="s">
        <v>4245</v>
      </c>
      <c r="X75" s="87" t="s">
        <v>4246</v>
      </c>
      <c r="Y75" s="87" t="s">
        <v>4247</v>
      </c>
      <c r="Z75" s="87" t="s">
        <v>4248</v>
      </c>
    </row>
    <row r="76" spans="1:26" x14ac:dyDescent="0.25">
      <c r="A76" s="87" t="s">
        <v>3269</v>
      </c>
      <c r="B76" s="87" t="s">
        <v>625</v>
      </c>
      <c r="C76" s="87" t="s">
        <v>2330</v>
      </c>
      <c r="D76" s="87" t="s">
        <v>272</v>
      </c>
      <c r="E76" s="96">
        <v>42134.457129629627</v>
      </c>
      <c r="F76" s="96">
        <v>45422.457129629627</v>
      </c>
      <c r="G76" s="87" t="s">
        <v>70</v>
      </c>
      <c r="H76" s="96">
        <v>45422</v>
      </c>
      <c r="I76" s="87" t="s">
        <v>71</v>
      </c>
      <c r="J76" s="87" t="s">
        <v>104</v>
      </c>
      <c r="K76" s="87" t="s">
        <v>3801</v>
      </c>
      <c r="L76" s="87" t="s">
        <v>78</v>
      </c>
      <c r="M76" s="87" t="s">
        <v>3274</v>
      </c>
      <c r="N76" s="94">
        <v>66.239999999999995</v>
      </c>
      <c r="O76" s="94">
        <v>66.89</v>
      </c>
      <c r="P76" s="94">
        <v>16.559999999999999</v>
      </c>
      <c r="Q76" s="87" t="s">
        <v>5162</v>
      </c>
      <c r="R76" s="87" t="s">
        <v>5163</v>
      </c>
      <c r="S76" s="87" t="s">
        <v>4101</v>
      </c>
      <c r="T76" s="87" t="s">
        <v>504</v>
      </c>
      <c r="U76" s="87" t="s">
        <v>4907</v>
      </c>
      <c r="V76" s="87" t="s">
        <v>4986</v>
      </c>
      <c r="W76" s="87" t="s">
        <v>5164</v>
      </c>
      <c r="X76" s="87" t="s">
        <v>4988</v>
      </c>
      <c r="Y76" s="87" t="s">
        <v>5165</v>
      </c>
      <c r="Z76" s="87" t="s">
        <v>4123</v>
      </c>
    </row>
    <row r="77" spans="1:26" x14ac:dyDescent="0.25">
      <c r="A77" s="87" t="s">
        <v>2552</v>
      </c>
      <c r="B77" s="87" t="s">
        <v>2521</v>
      </c>
      <c r="C77" s="87" t="s">
        <v>2330</v>
      </c>
      <c r="D77" s="87" t="s">
        <v>1069</v>
      </c>
      <c r="E77" s="96">
        <v>44062.592106481483</v>
      </c>
      <c r="F77" s="96">
        <v>45523.592106481483</v>
      </c>
      <c r="G77" s="87" t="s">
        <v>70</v>
      </c>
      <c r="H77" s="96">
        <v>45523</v>
      </c>
      <c r="I77" s="87" t="s">
        <v>71</v>
      </c>
      <c r="J77" s="87" t="s">
        <v>104</v>
      </c>
      <c r="K77" s="87" t="s">
        <v>3868</v>
      </c>
      <c r="L77" s="87" t="s">
        <v>78</v>
      </c>
      <c r="M77" s="87" t="s">
        <v>2554</v>
      </c>
      <c r="N77" s="94">
        <v>67.25</v>
      </c>
      <c r="O77" s="94">
        <v>79.27</v>
      </c>
      <c r="P77" s="94">
        <v>6.72</v>
      </c>
      <c r="Q77" s="87" t="s">
        <v>4897</v>
      </c>
      <c r="R77" s="87" t="s">
        <v>4898</v>
      </c>
      <c r="S77" s="87" t="s">
        <v>4101</v>
      </c>
      <c r="T77" s="87" t="s">
        <v>4447</v>
      </c>
      <c r="U77" s="87" t="s">
        <v>4448</v>
      </c>
      <c r="V77" s="87" t="s">
        <v>4899</v>
      </c>
      <c r="W77" s="87" t="s">
        <v>78</v>
      </c>
      <c r="X77" s="87" t="s">
        <v>4900</v>
      </c>
      <c r="Y77" s="87" t="s">
        <v>4901</v>
      </c>
      <c r="Z77" s="87" t="s">
        <v>4138</v>
      </c>
    </row>
    <row r="78" spans="1:26" x14ac:dyDescent="0.25">
      <c r="A78" s="87" t="s">
        <v>2561</v>
      </c>
      <c r="B78" s="87" t="s">
        <v>2562</v>
      </c>
      <c r="C78" s="87" t="s">
        <v>2330</v>
      </c>
      <c r="D78" s="87" t="s">
        <v>1069</v>
      </c>
      <c r="E78" s="96">
        <v>44249</v>
      </c>
      <c r="F78" s="96">
        <v>45344.793321759258</v>
      </c>
      <c r="G78" s="87" t="s">
        <v>70</v>
      </c>
      <c r="H78" s="96">
        <v>45344</v>
      </c>
      <c r="I78" s="87" t="s">
        <v>71</v>
      </c>
      <c r="J78" s="87" t="s">
        <v>104</v>
      </c>
      <c r="K78" s="87" t="s">
        <v>2564</v>
      </c>
      <c r="L78" s="87" t="s">
        <v>78</v>
      </c>
      <c r="M78" s="87" t="s">
        <v>2565</v>
      </c>
      <c r="N78" s="94">
        <v>67.94</v>
      </c>
      <c r="O78" s="94">
        <v>80.010000000000005</v>
      </c>
      <c r="P78" s="94">
        <v>6.8</v>
      </c>
      <c r="Q78" s="87" t="s">
        <v>6397</v>
      </c>
      <c r="R78" s="87" t="s">
        <v>4706</v>
      </c>
      <c r="S78" s="87" t="s">
        <v>4707</v>
      </c>
      <c r="T78" s="87" t="s">
        <v>4708</v>
      </c>
      <c r="U78" s="87" t="s">
        <v>4709</v>
      </c>
      <c r="V78" s="87" t="s">
        <v>4710</v>
      </c>
      <c r="W78" s="87" t="s">
        <v>4337</v>
      </c>
      <c r="X78" s="87" t="s">
        <v>6398</v>
      </c>
      <c r="Y78" s="87" t="s">
        <v>6399</v>
      </c>
      <c r="Z78" s="87" t="s">
        <v>4130</v>
      </c>
    </row>
    <row r="79" spans="1:26" x14ac:dyDescent="0.25">
      <c r="A79" s="87" t="s">
        <v>2804</v>
      </c>
      <c r="B79" s="87" t="s">
        <v>2805</v>
      </c>
      <c r="C79" s="87" t="s">
        <v>2330</v>
      </c>
      <c r="D79" s="87" t="s">
        <v>1397</v>
      </c>
      <c r="E79" s="96">
        <v>42899.478715277779</v>
      </c>
      <c r="F79" s="96">
        <v>45456.478715277779</v>
      </c>
      <c r="G79" s="87" t="s">
        <v>70</v>
      </c>
      <c r="H79" s="96">
        <v>45456</v>
      </c>
      <c r="I79" s="87" t="s">
        <v>71</v>
      </c>
      <c r="J79" s="87" t="s">
        <v>104</v>
      </c>
      <c r="K79" s="87" t="s">
        <v>2807</v>
      </c>
      <c r="L79" s="87" t="s">
        <v>2808</v>
      </c>
      <c r="M79" s="87" t="s">
        <v>2809</v>
      </c>
      <c r="N79" s="94">
        <v>67.98</v>
      </c>
      <c r="O79" s="94">
        <v>82.6</v>
      </c>
      <c r="P79" s="94">
        <v>17</v>
      </c>
      <c r="Q79" s="87" t="s">
        <v>5553</v>
      </c>
      <c r="R79" s="87" t="s">
        <v>5554</v>
      </c>
      <c r="S79" s="87" t="s">
        <v>4101</v>
      </c>
      <c r="T79" s="87" t="s">
        <v>5555</v>
      </c>
      <c r="U79" s="87" t="s">
        <v>5556</v>
      </c>
      <c r="V79" s="87" t="s">
        <v>4110</v>
      </c>
      <c r="W79" s="87" t="s">
        <v>5557</v>
      </c>
      <c r="X79" s="87" t="s">
        <v>5558</v>
      </c>
      <c r="Y79" s="87" t="s">
        <v>5559</v>
      </c>
      <c r="Z79" s="87" t="s">
        <v>4123</v>
      </c>
    </row>
    <row r="80" spans="1:26" x14ac:dyDescent="0.25">
      <c r="A80" s="87" t="s">
        <v>2797</v>
      </c>
      <c r="B80" s="87" t="s">
        <v>227</v>
      </c>
      <c r="C80" s="87" t="s">
        <v>2330</v>
      </c>
      <c r="D80" s="87" t="s">
        <v>1397</v>
      </c>
      <c r="E80" s="96">
        <v>42856.554548611108</v>
      </c>
      <c r="F80" s="96">
        <v>45413.580925925926</v>
      </c>
      <c r="G80" s="87" t="s">
        <v>70</v>
      </c>
      <c r="H80" s="96">
        <v>45413</v>
      </c>
      <c r="I80" s="87" t="s">
        <v>215</v>
      </c>
      <c r="J80" s="87" t="s">
        <v>104</v>
      </c>
      <c r="K80" s="87" t="s">
        <v>2798</v>
      </c>
      <c r="L80" s="87" t="s">
        <v>2799</v>
      </c>
      <c r="M80" s="87" t="s">
        <v>2800</v>
      </c>
      <c r="N80" s="94">
        <v>68.989999999999995</v>
      </c>
      <c r="O80" s="94">
        <v>84.19</v>
      </c>
      <c r="P80" s="94">
        <v>17.260000000000002</v>
      </c>
      <c r="Q80" s="87" t="s">
        <v>5527</v>
      </c>
      <c r="R80" s="87" t="s">
        <v>4760</v>
      </c>
      <c r="S80" s="87" t="s">
        <v>4101</v>
      </c>
      <c r="T80" s="87" t="s">
        <v>504</v>
      </c>
      <c r="U80" s="87" t="s">
        <v>4367</v>
      </c>
      <c r="V80" s="87" t="s">
        <v>5528</v>
      </c>
      <c r="W80" s="87" t="s">
        <v>5529</v>
      </c>
      <c r="X80" s="87" t="s">
        <v>4762</v>
      </c>
      <c r="Y80" s="87" t="s">
        <v>78</v>
      </c>
      <c r="Z80" s="87" t="s">
        <v>78</v>
      </c>
    </row>
    <row r="81" spans="1:26" x14ac:dyDescent="0.25">
      <c r="A81" s="87" t="s">
        <v>3797</v>
      </c>
      <c r="B81" s="87" t="s">
        <v>3409</v>
      </c>
      <c r="C81" s="87" t="s">
        <v>532</v>
      </c>
      <c r="D81" s="87" t="s">
        <v>3183</v>
      </c>
      <c r="E81" s="96">
        <v>42877.378969907404</v>
      </c>
      <c r="F81" s="96">
        <v>45570.378969907404</v>
      </c>
      <c r="G81" s="87" t="s">
        <v>70</v>
      </c>
      <c r="H81" s="96">
        <v>45569</v>
      </c>
      <c r="I81" s="87" t="s">
        <v>71</v>
      </c>
      <c r="J81" s="87" t="s">
        <v>104</v>
      </c>
      <c r="K81" s="87" t="s">
        <v>3798</v>
      </c>
      <c r="L81" s="87" t="s">
        <v>78</v>
      </c>
      <c r="M81" s="87" t="s">
        <v>4072</v>
      </c>
      <c r="N81" s="94">
        <v>69.989999999999995</v>
      </c>
      <c r="O81" s="94">
        <v>76.34</v>
      </c>
      <c r="P81" s="94">
        <v>17.5</v>
      </c>
      <c r="Q81" s="87" t="s">
        <v>5566</v>
      </c>
      <c r="R81" s="87" t="s">
        <v>5567</v>
      </c>
      <c r="S81" s="87" t="s">
        <v>4101</v>
      </c>
      <c r="T81" s="87" t="s">
        <v>504</v>
      </c>
      <c r="U81" s="87" t="s">
        <v>4412</v>
      </c>
      <c r="V81" s="87" t="s">
        <v>4413</v>
      </c>
      <c r="W81" s="87" t="s">
        <v>5568</v>
      </c>
      <c r="X81" s="87" t="s">
        <v>5569</v>
      </c>
      <c r="Y81" s="87" t="s">
        <v>5570</v>
      </c>
      <c r="Z81" s="87" t="s">
        <v>4417</v>
      </c>
    </row>
    <row r="82" spans="1:26" x14ac:dyDescent="0.25">
      <c r="A82" s="87" t="s">
        <v>148</v>
      </c>
      <c r="B82" s="87" t="s">
        <v>149</v>
      </c>
      <c r="C82" s="87" t="s">
        <v>102</v>
      </c>
      <c r="D82" s="87" t="s">
        <v>128</v>
      </c>
      <c r="E82" s="96">
        <v>38918</v>
      </c>
      <c r="F82" s="96">
        <v>45493</v>
      </c>
      <c r="G82" s="87" t="s">
        <v>78</v>
      </c>
      <c r="H82" s="96">
        <v>45493</v>
      </c>
      <c r="I82" s="87" t="s">
        <v>71</v>
      </c>
      <c r="J82" s="87" t="s">
        <v>104</v>
      </c>
      <c r="K82" s="87" t="s">
        <v>152</v>
      </c>
      <c r="L82" s="87" t="s">
        <v>78</v>
      </c>
      <c r="M82" s="87" t="s">
        <v>153</v>
      </c>
      <c r="N82" s="94">
        <v>70.53</v>
      </c>
      <c r="O82" s="94">
        <v>76.28</v>
      </c>
      <c r="P82" s="94">
        <v>14.11</v>
      </c>
      <c r="Q82" s="87" t="s">
        <v>4260</v>
      </c>
      <c r="R82" s="87" t="s">
        <v>4261</v>
      </c>
      <c r="S82" s="87" t="s">
        <v>4101</v>
      </c>
      <c r="T82" s="87" t="s">
        <v>504</v>
      </c>
      <c r="U82" s="87" t="s">
        <v>4133</v>
      </c>
      <c r="V82" s="87" t="s">
        <v>4262</v>
      </c>
      <c r="W82" s="87" t="s">
        <v>4262</v>
      </c>
      <c r="X82" s="87" t="s">
        <v>4263</v>
      </c>
      <c r="Y82" s="87" t="s">
        <v>4264</v>
      </c>
      <c r="Z82" s="87" t="s">
        <v>4265</v>
      </c>
    </row>
    <row r="83" spans="1:26" x14ac:dyDescent="0.25">
      <c r="A83" s="87" t="s">
        <v>2512</v>
      </c>
      <c r="B83" s="87" t="s">
        <v>2515</v>
      </c>
      <c r="C83" s="87" t="s">
        <v>2330</v>
      </c>
      <c r="D83" s="87" t="s">
        <v>1069</v>
      </c>
      <c r="E83" s="96">
        <v>41037.752210648148</v>
      </c>
      <c r="F83" s="96">
        <v>45420.752210648148</v>
      </c>
      <c r="G83" s="87" t="s">
        <v>70</v>
      </c>
      <c r="H83" s="96">
        <v>45420</v>
      </c>
      <c r="I83" s="87" t="s">
        <v>71</v>
      </c>
      <c r="J83" s="87" t="s">
        <v>104</v>
      </c>
      <c r="K83" s="87" t="s">
        <v>2518</v>
      </c>
      <c r="L83" s="87" t="s">
        <v>78</v>
      </c>
      <c r="M83" s="87" t="s">
        <v>2519</v>
      </c>
      <c r="N83" s="94">
        <v>73.41</v>
      </c>
      <c r="O83" s="94">
        <v>86</v>
      </c>
      <c r="P83" s="94">
        <v>7.34</v>
      </c>
      <c r="Q83" s="87" t="s">
        <v>4471</v>
      </c>
      <c r="R83" s="87" t="s">
        <v>4472</v>
      </c>
      <c r="S83" s="87" t="s">
        <v>4101</v>
      </c>
      <c r="T83" s="87" t="s">
        <v>4215</v>
      </c>
      <c r="U83" s="87" t="s">
        <v>4216</v>
      </c>
      <c r="V83" s="87" t="s">
        <v>4473</v>
      </c>
      <c r="W83" s="87" t="s">
        <v>4330</v>
      </c>
      <c r="X83" s="87" t="s">
        <v>4474</v>
      </c>
      <c r="Y83" s="87" t="s">
        <v>4475</v>
      </c>
      <c r="Z83" s="87" t="s">
        <v>4138</v>
      </c>
    </row>
    <row r="84" spans="1:26" x14ac:dyDescent="0.25">
      <c r="A84" s="87" t="s">
        <v>3859</v>
      </c>
      <c r="B84" s="87" t="s">
        <v>3860</v>
      </c>
      <c r="C84" s="87" t="s">
        <v>2330</v>
      </c>
      <c r="D84" s="87" t="s">
        <v>1069</v>
      </c>
      <c r="E84" s="96">
        <v>44011.626979166664</v>
      </c>
      <c r="F84" s="96">
        <v>45472.626979166664</v>
      </c>
      <c r="G84" s="87" t="s">
        <v>70</v>
      </c>
      <c r="H84" s="96">
        <v>45472</v>
      </c>
      <c r="I84" s="87" t="s">
        <v>71</v>
      </c>
      <c r="J84" s="87" t="s">
        <v>104</v>
      </c>
      <c r="K84" s="87" t="s">
        <v>3862</v>
      </c>
      <c r="L84" s="87" t="s">
        <v>78</v>
      </c>
      <c r="M84" s="87" t="s">
        <v>4041</v>
      </c>
      <c r="N84" s="94">
        <v>73.55</v>
      </c>
      <c r="O84" s="94">
        <v>86.1</v>
      </c>
      <c r="P84" s="94">
        <v>7.36</v>
      </c>
      <c r="Q84" s="87" t="s">
        <v>6247</v>
      </c>
      <c r="R84" s="87" t="s">
        <v>6248</v>
      </c>
      <c r="S84" s="87" t="s">
        <v>4564</v>
      </c>
      <c r="T84" s="87" t="s">
        <v>6249</v>
      </c>
      <c r="U84" s="87" t="s">
        <v>6250</v>
      </c>
      <c r="V84" s="87" t="s">
        <v>6251</v>
      </c>
      <c r="W84" s="87" t="s">
        <v>78</v>
      </c>
      <c r="X84" s="87" t="s">
        <v>6252</v>
      </c>
      <c r="Y84" s="87" t="s">
        <v>6253</v>
      </c>
      <c r="Z84" s="87" t="s">
        <v>78</v>
      </c>
    </row>
    <row r="85" spans="1:26" x14ac:dyDescent="0.25">
      <c r="A85" s="87" t="s">
        <v>3863</v>
      </c>
      <c r="B85" s="87" t="s">
        <v>3861</v>
      </c>
      <c r="C85" s="87" t="s">
        <v>2330</v>
      </c>
      <c r="D85" s="87" t="s">
        <v>1069</v>
      </c>
      <c r="E85" s="96">
        <v>44011.628518518519</v>
      </c>
      <c r="F85" s="96">
        <v>45472.628518518519</v>
      </c>
      <c r="G85" s="87" t="s">
        <v>70</v>
      </c>
      <c r="H85" s="96">
        <v>45472</v>
      </c>
      <c r="I85" s="87" t="s">
        <v>71</v>
      </c>
      <c r="J85" s="87" t="s">
        <v>104</v>
      </c>
      <c r="K85" s="87" t="s">
        <v>3865</v>
      </c>
      <c r="L85" s="87" t="s">
        <v>78</v>
      </c>
      <c r="M85" s="87" t="s">
        <v>4092</v>
      </c>
      <c r="N85" s="94">
        <v>73.55</v>
      </c>
      <c r="O85" s="94">
        <v>86.1</v>
      </c>
      <c r="P85" s="94">
        <v>7.36</v>
      </c>
      <c r="Q85" s="87" t="s">
        <v>6261</v>
      </c>
      <c r="R85" s="87" t="s">
        <v>6262</v>
      </c>
      <c r="S85" s="87" t="s">
        <v>5514</v>
      </c>
      <c r="T85" s="87" t="s">
        <v>6263</v>
      </c>
      <c r="U85" s="87" t="s">
        <v>6264</v>
      </c>
      <c r="V85" s="87" t="s">
        <v>6251</v>
      </c>
      <c r="W85" s="87" t="s">
        <v>6251</v>
      </c>
      <c r="X85" s="87" t="s">
        <v>6252</v>
      </c>
      <c r="Y85" s="87" t="s">
        <v>6265</v>
      </c>
      <c r="Z85" s="87" t="s">
        <v>4181</v>
      </c>
    </row>
    <row r="86" spans="1:26" x14ac:dyDescent="0.25">
      <c r="A86" s="87" t="s">
        <v>2548</v>
      </c>
      <c r="B86" s="87" t="s">
        <v>2538</v>
      </c>
      <c r="C86" s="87" t="s">
        <v>2330</v>
      </c>
      <c r="D86" s="87" t="s">
        <v>1069</v>
      </c>
      <c r="E86" s="96">
        <v>43860.472453703704</v>
      </c>
      <c r="F86" s="96">
        <v>45321.472453703704</v>
      </c>
      <c r="G86" s="87" t="s">
        <v>70</v>
      </c>
      <c r="H86" s="96">
        <v>45321</v>
      </c>
      <c r="I86" s="87" t="s">
        <v>71</v>
      </c>
      <c r="J86" s="87" t="s">
        <v>104</v>
      </c>
      <c r="K86" s="87" t="s">
        <v>2549</v>
      </c>
      <c r="L86" s="87" t="s">
        <v>2550</v>
      </c>
      <c r="M86" s="87" t="s">
        <v>2551</v>
      </c>
      <c r="N86" s="94">
        <v>74.12</v>
      </c>
      <c r="O86" s="94">
        <v>86.72</v>
      </c>
      <c r="P86" s="94">
        <v>7.41</v>
      </c>
      <c r="Q86" s="87" t="s">
        <v>6177</v>
      </c>
      <c r="R86" s="87" t="s">
        <v>6178</v>
      </c>
      <c r="S86" s="87" t="s">
        <v>4393</v>
      </c>
      <c r="T86" s="87" t="s">
        <v>3889</v>
      </c>
      <c r="U86" s="87" t="s">
        <v>5115</v>
      </c>
      <c r="V86" s="87" t="s">
        <v>5431</v>
      </c>
      <c r="W86" s="87" t="s">
        <v>4110</v>
      </c>
      <c r="X86" s="87" t="s">
        <v>6179</v>
      </c>
      <c r="Y86" s="87" t="s">
        <v>6180</v>
      </c>
      <c r="Z86" s="87" t="s">
        <v>4130</v>
      </c>
    </row>
    <row r="87" spans="1:26" x14ac:dyDescent="0.25">
      <c r="A87" s="87" t="s">
        <v>2248</v>
      </c>
      <c r="B87" s="87" t="s">
        <v>2249</v>
      </c>
      <c r="C87" s="87" t="s">
        <v>281</v>
      </c>
      <c r="D87" s="87" t="s">
        <v>272</v>
      </c>
      <c r="E87" s="96">
        <v>42331.568113425928</v>
      </c>
      <c r="F87" s="96">
        <v>45394.568113425928</v>
      </c>
      <c r="G87" s="87" t="s">
        <v>70</v>
      </c>
      <c r="H87" s="96">
        <v>45394</v>
      </c>
      <c r="I87" s="87" t="s">
        <v>71</v>
      </c>
      <c r="J87" s="87" t="s">
        <v>104</v>
      </c>
      <c r="K87" s="87" t="s">
        <v>2252</v>
      </c>
      <c r="L87" s="87" t="s">
        <v>78</v>
      </c>
      <c r="M87" s="87" t="s">
        <v>2253</v>
      </c>
      <c r="N87" s="94">
        <v>74.319999999999993</v>
      </c>
      <c r="O87" s="94">
        <v>74.69</v>
      </c>
      <c r="P87" s="94">
        <v>16.72</v>
      </c>
      <c r="Q87" s="87" t="s">
        <v>5247</v>
      </c>
      <c r="R87" s="87" t="s">
        <v>5248</v>
      </c>
      <c r="S87" s="87" t="s">
        <v>4101</v>
      </c>
      <c r="T87" s="87" t="s">
        <v>4215</v>
      </c>
      <c r="U87" s="87" t="s">
        <v>4216</v>
      </c>
      <c r="V87" s="87" t="s">
        <v>5249</v>
      </c>
      <c r="W87" s="87" t="s">
        <v>78</v>
      </c>
      <c r="X87" s="87" t="s">
        <v>5250</v>
      </c>
      <c r="Y87" s="87" t="s">
        <v>5251</v>
      </c>
      <c r="Z87" s="87" t="s">
        <v>4138</v>
      </c>
    </row>
    <row r="88" spans="1:26" x14ac:dyDescent="0.25">
      <c r="A88" s="87" t="s">
        <v>1139</v>
      </c>
      <c r="B88" s="87" t="s">
        <v>1140</v>
      </c>
      <c r="C88" s="87" t="s">
        <v>456</v>
      </c>
      <c r="D88" s="87" t="s">
        <v>237</v>
      </c>
      <c r="E88" s="96">
        <v>43646.360069444447</v>
      </c>
      <c r="F88" s="96">
        <v>45473</v>
      </c>
      <c r="G88" s="87" t="s">
        <v>70</v>
      </c>
      <c r="H88" s="96">
        <v>45473</v>
      </c>
      <c r="I88" s="87" t="s">
        <v>91</v>
      </c>
      <c r="J88" s="87" t="s">
        <v>104</v>
      </c>
      <c r="K88" s="87" t="s">
        <v>1142</v>
      </c>
      <c r="L88" s="87" t="s">
        <v>78</v>
      </c>
      <c r="M88" s="87" t="s">
        <v>1144</v>
      </c>
      <c r="N88" s="94">
        <v>75.459999999999994</v>
      </c>
      <c r="O88" s="94">
        <v>83.55</v>
      </c>
      <c r="P88" s="94">
        <v>6.04</v>
      </c>
      <c r="Q88" s="87" t="s">
        <v>6030</v>
      </c>
      <c r="R88" s="87" t="s">
        <v>6031</v>
      </c>
      <c r="S88" s="87" t="s">
        <v>4707</v>
      </c>
      <c r="T88" s="87" t="s">
        <v>6032</v>
      </c>
      <c r="U88" s="87" t="s">
        <v>5232</v>
      </c>
      <c r="V88" s="87" t="s">
        <v>5122</v>
      </c>
      <c r="W88" s="87" t="s">
        <v>6033</v>
      </c>
      <c r="X88" s="87" t="s">
        <v>6034</v>
      </c>
      <c r="Y88" s="87" t="s">
        <v>6035</v>
      </c>
      <c r="Z88" s="87" t="s">
        <v>4106</v>
      </c>
    </row>
    <row r="89" spans="1:26" x14ac:dyDescent="0.25">
      <c r="A89" s="87" t="s">
        <v>3851</v>
      </c>
      <c r="B89" s="87" t="s">
        <v>3852</v>
      </c>
      <c r="C89" s="87" t="s">
        <v>281</v>
      </c>
      <c r="D89" s="87" t="s">
        <v>1126</v>
      </c>
      <c r="E89" s="96">
        <v>44105.513298611113</v>
      </c>
      <c r="F89" s="96">
        <v>45566.513298611113</v>
      </c>
      <c r="G89" s="87" t="s">
        <v>70</v>
      </c>
      <c r="H89" s="96">
        <v>45566</v>
      </c>
      <c r="I89" s="87" t="s">
        <v>71</v>
      </c>
      <c r="J89" s="87" t="s">
        <v>104</v>
      </c>
      <c r="K89" s="87" t="s">
        <v>3853</v>
      </c>
      <c r="L89" s="87" t="s">
        <v>78</v>
      </c>
      <c r="M89" s="87" t="s">
        <v>4021</v>
      </c>
      <c r="N89" s="94">
        <v>75.98</v>
      </c>
      <c r="O89" s="94">
        <v>88.11</v>
      </c>
      <c r="P89" s="94">
        <v>9.5</v>
      </c>
      <c r="Q89" s="87" t="s">
        <v>6314</v>
      </c>
      <c r="R89" s="87" t="s">
        <v>6315</v>
      </c>
      <c r="S89" s="87" t="s">
        <v>4101</v>
      </c>
      <c r="T89" s="87" t="s">
        <v>504</v>
      </c>
      <c r="U89" s="87" t="s">
        <v>4367</v>
      </c>
      <c r="V89" s="87" t="s">
        <v>6316</v>
      </c>
      <c r="W89" s="87" t="s">
        <v>78</v>
      </c>
      <c r="X89" s="87" t="s">
        <v>6317</v>
      </c>
      <c r="Y89" s="87" t="s">
        <v>6318</v>
      </c>
      <c r="Z89" s="87" t="s">
        <v>4585</v>
      </c>
    </row>
    <row r="90" spans="1:26" x14ac:dyDescent="0.25">
      <c r="A90" s="87" t="s">
        <v>1271</v>
      </c>
      <c r="B90" s="87" t="s">
        <v>624</v>
      </c>
      <c r="C90" s="87" t="s">
        <v>281</v>
      </c>
      <c r="D90" s="87" t="s">
        <v>1176</v>
      </c>
      <c r="E90" s="96">
        <v>42804.445775462962</v>
      </c>
      <c r="F90" s="96">
        <v>45361.388171296298</v>
      </c>
      <c r="G90" s="87" t="s">
        <v>70</v>
      </c>
      <c r="H90" s="96">
        <v>45361</v>
      </c>
      <c r="I90" s="87" t="s">
        <v>71</v>
      </c>
      <c r="J90" s="87" t="s">
        <v>104</v>
      </c>
      <c r="K90" s="87" t="s">
        <v>1256</v>
      </c>
      <c r="L90" s="87" t="s">
        <v>78</v>
      </c>
      <c r="M90" s="87" t="s">
        <v>1272</v>
      </c>
      <c r="N90" s="94">
        <v>77.7</v>
      </c>
      <c r="O90" s="94">
        <v>80.92</v>
      </c>
      <c r="P90" s="94">
        <v>15.54</v>
      </c>
      <c r="Q90" s="87" t="s">
        <v>4984</v>
      </c>
      <c r="R90" s="87" t="s">
        <v>4985</v>
      </c>
      <c r="S90" s="87" t="s">
        <v>4101</v>
      </c>
      <c r="T90" s="87" t="s">
        <v>504</v>
      </c>
      <c r="U90" s="87" t="s">
        <v>4203</v>
      </c>
      <c r="V90" s="87" t="s">
        <v>4986</v>
      </c>
      <c r="W90" s="87" t="s">
        <v>4987</v>
      </c>
      <c r="X90" s="87" t="s">
        <v>4988</v>
      </c>
      <c r="Y90" s="87" t="s">
        <v>4989</v>
      </c>
      <c r="Z90" s="87" t="s">
        <v>4106</v>
      </c>
    </row>
    <row r="91" spans="1:26" x14ac:dyDescent="0.25">
      <c r="A91" s="87" t="s">
        <v>3866</v>
      </c>
      <c r="B91" s="87" t="s">
        <v>2563</v>
      </c>
      <c r="C91" s="87" t="s">
        <v>2330</v>
      </c>
      <c r="D91" s="87" t="s">
        <v>1069</v>
      </c>
      <c r="E91" s="96">
        <v>41605.351064814815</v>
      </c>
      <c r="F91" s="96">
        <v>45623.351064814815</v>
      </c>
      <c r="G91" s="87" t="s">
        <v>70</v>
      </c>
      <c r="H91" s="96">
        <v>45623</v>
      </c>
      <c r="I91" s="87" t="s">
        <v>71</v>
      </c>
      <c r="J91" s="87" t="s">
        <v>104</v>
      </c>
      <c r="K91" s="87" t="s">
        <v>3867</v>
      </c>
      <c r="L91" s="87" t="s">
        <v>78</v>
      </c>
      <c r="M91" s="87" t="s">
        <v>3962</v>
      </c>
      <c r="N91" s="94">
        <v>78.010000000000005</v>
      </c>
      <c r="O91" s="94">
        <v>91.07</v>
      </c>
      <c r="P91" s="94">
        <v>7.8</v>
      </c>
      <c r="Q91" s="87" t="s">
        <v>4705</v>
      </c>
      <c r="R91" s="87" t="s">
        <v>4706</v>
      </c>
      <c r="S91" s="87" t="s">
        <v>4707</v>
      </c>
      <c r="T91" s="87" t="s">
        <v>4708</v>
      </c>
      <c r="U91" s="87" t="s">
        <v>4709</v>
      </c>
      <c r="V91" s="87" t="s">
        <v>4710</v>
      </c>
      <c r="W91" s="87" t="s">
        <v>4711</v>
      </c>
      <c r="X91" s="87" t="s">
        <v>4712</v>
      </c>
      <c r="Y91" s="87" t="s">
        <v>4713</v>
      </c>
      <c r="Z91" s="87" t="s">
        <v>4714</v>
      </c>
    </row>
    <row r="92" spans="1:26" x14ac:dyDescent="0.25">
      <c r="A92" s="87" t="s">
        <v>2542</v>
      </c>
      <c r="B92" s="87" t="s">
        <v>400</v>
      </c>
      <c r="C92" s="87" t="s">
        <v>2330</v>
      </c>
      <c r="D92" s="87" t="s">
        <v>1069</v>
      </c>
      <c r="E92" s="96">
        <v>42877.521226851852</v>
      </c>
      <c r="F92" s="96">
        <v>45434.521226851852</v>
      </c>
      <c r="G92" s="87" t="s">
        <v>70</v>
      </c>
      <c r="H92" s="96">
        <v>45434</v>
      </c>
      <c r="I92" s="87" t="s">
        <v>215</v>
      </c>
      <c r="J92" s="87" t="s">
        <v>104</v>
      </c>
      <c r="K92" s="87" t="s">
        <v>2543</v>
      </c>
      <c r="L92" s="87" t="s">
        <v>78</v>
      </c>
      <c r="M92" s="87" t="s">
        <v>2544</v>
      </c>
      <c r="N92" s="94">
        <v>78.03</v>
      </c>
      <c r="O92" s="94">
        <v>91.01</v>
      </c>
      <c r="P92" s="94">
        <v>7.81</v>
      </c>
      <c r="Q92" s="87" t="s">
        <v>5512</v>
      </c>
      <c r="R92" s="87" t="s">
        <v>5513</v>
      </c>
      <c r="S92" s="87" t="s">
        <v>5514</v>
      </c>
      <c r="T92" s="87" t="s">
        <v>5515</v>
      </c>
      <c r="U92" s="87" t="s">
        <v>5516</v>
      </c>
      <c r="V92" s="87" t="s">
        <v>5517</v>
      </c>
      <c r="W92" s="87" t="s">
        <v>5518</v>
      </c>
      <c r="X92" s="87" t="s">
        <v>5519</v>
      </c>
      <c r="Y92" s="87" t="s">
        <v>78</v>
      </c>
      <c r="Z92" s="87" t="s">
        <v>78</v>
      </c>
    </row>
    <row r="93" spans="1:26" x14ac:dyDescent="0.25">
      <c r="A93" s="87" t="s">
        <v>2951</v>
      </c>
      <c r="B93" s="87" t="s">
        <v>2877</v>
      </c>
      <c r="C93" s="87" t="s">
        <v>2330</v>
      </c>
      <c r="D93" s="87" t="s">
        <v>1397</v>
      </c>
      <c r="E93" s="96">
        <v>43558.408229166664</v>
      </c>
      <c r="F93" s="96">
        <v>45385.408229166664</v>
      </c>
      <c r="G93" s="87" t="s">
        <v>70</v>
      </c>
      <c r="H93" s="96">
        <v>45385</v>
      </c>
      <c r="I93" s="87" t="s">
        <v>71</v>
      </c>
      <c r="J93" s="87" t="s">
        <v>104</v>
      </c>
      <c r="K93" s="87" t="s">
        <v>2807</v>
      </c>
      <c r="L93" s="87" t="s">
        <v>2954</v>
      </c>
      <c r="M93" s="87" t="s">
        <v>2955</v>
      </c>
      <c r="N93" s="94">
        <v>79.88</v>
      </c>
      <c r="O93" s="94">
        <v>111.9</v>
      </c>
      <c r="P93" s="94">
        <v>19.97</v>
      </c>
      <c r="Q93" s="87" t="s">
        <v>5788</v>
      </c>
      <c r="R93" s="87" t="s">
        <v>5789</v>
      </c>
      <c r="S93" s="87" t="s">
        <v>5790</v>
      </c>
      <c r="T93" s="87" t="s">
        <v>5791</v>
      </c>
      <c r="U93" s="87" t="s">
        <v>5792</v>
      </c>
      <c r="V93" s="87" t="s">
        <v>4110</v>
      </c>
      <c r="W93" s="87" t="s">
        <v>5793</v>
      </c>
      <c r="X93" s="87" t="s">
        <v>5794</v>
      </c>
      <c r="Y93" s="87" t="s">
        <v>5795</v>
      </c>
      <c r="Z93" s="87" t="s">
        <v>5796</v>
      </c>
    </row>
    <row r="94" spans="1:26" x14ac:dyDescent="0.25">
      <c r="A94" s="87" t="s">
        <v>2299</v>
      </c>
      <c r="B94" s="87" t="s">
        <v>624</v>
      </c>
      <c r="C94" s="87" t="s">
        <v>281</v>
      </c>
      <c r="D94" s="87" t="s">
        <v>2274</v>
      </c>
      <c r="E94" s="96">
        <v>42675.437071759261</v>
      </c>
      <c r="F94" s="96">
        <v>45597</v>
      </c>
      <c r="G94" s="87" t="s">
        <v>70</v>
      </c>
      <c r="H94" s="96">
        <v>45597</v>
      </c>
      <c r="I94" s="87" t="s">
        <v>71</v>
      </c>
      <c r="J94" s="87" t="s">
        <v>104</v>
      </c>
      <c r="K94" s="87" t="s">
        <v>2300</v>
      </c>
      <c r="L94" s="87" t="s">
        <v>78</v>
      </c>
      <c r="M94" s="87" t="s">
        <v>2301</v>
      </c>
      <c r="N94" s="94">
        <v>80.819999999999993</v>
      </c>
      <c r="O94" s="94">
        <v>87.41</v>
      </c>
      <c r="P94" s="94">
        <v>16.16</v>
      </c>
      <c r="Q94" s="87" t="s">
        <v>4984</v>
      </c>
      <c r="R94" s="87" t="s">
        <v>4985</v>
      </c>
      <c r="S94" s="87" t="s">
        <v>4101</v>
      </c>
      <c r="T94" s="87" t="s">
        <v>504</v>
      </c>
      <c r="U94" s="87" t="s">
        <v>4203</v>
      </c>
      <c r="V94" s="87" t="s">
        <v>4986</v>
      </c>
      <c r="W94" s="87" t="s">
        <v>4987</v>
      </c>
      <c r="X94" s="87" t="s">
        <v>4988</v>
      </c>
      <c r="Y94" s="87" t="s">
        <v>4989</v>
      </c>
      <c r="Z94" s="87" t="s">
        <v>4106</v>
      </c>
    </row>
    <row r="95" spans="1:26" x14ac:dyDescent="0.25">
      <c r="A95" s="87" t="s">
        <v>3312</v>
      </c>
      <c r="B95" s="87" t="s">
        <v>3313</v>
      </c>
      <c r="C95" s="87" t="s">
        <v>2330</v>
      </c>
      <c r="D95" s="87" t="s">
        <v>2274</v>
      </c>
      <c r="E95" s="96">
        <v>41816.457141203704</v>
      </c>
      <c r="F95" s="96">
        <v>45597.457141203704</v>
      </c>
      <c r="G95" s="87" t="s">
        <v>70</v>
      </c>
      <c r="H95" s="96">
        <v>45323</v>
      </c>
      <c r="I95" s="87" t="s">
        <v>71</v>
      </c>
      <c r="J95" s="87" t="s">
        <v>1223</v>
      </c>
      <c r="K95" s="87" t="s">
        <v>3315</v>
      </c>
      <c r="L95" s="87" t="s">
        <v>78</v>
      </c>
      <c r="M95" s="87" t="s">
        <v>3316</v>
      </c>
      <c r="N95" s="94">
        <v>82.73</v>
      </c>
      <c r="O95" s="94">
        <v>87.06</v>
      </c>
      <c r="P95" s="94">
        <v>16.559999999999999</v>
      </c>
      <c r="Q95" s="87" t="s">
        <v>4948</v>
      </c>
      <c r="R95" s="87" t="s">
        <v>4949</v>
      </c>
      <c r="S95" s="87" t="s">
        <v>4393</v>
      </c>
      <c r="T95" s="87" t="s">
        <v>4950</v>
      </c>
      <c r="U95" s="87" t="s">
        <v>4395</v>
      </c>
      <c r="V95" s="87" t="s">
        <v>4951</v>
      </c>
      <c r="W95" s="87" t="s">
        <v>78</v>
      </c>
      <c r="X95" s="87" t="s">
        <v>4952</v>
      </c>
      <c r="Y95" s="87" t="s">
        <v>4953</v>
      </c>
      <c r="Z95" s="87" t="s">
        <v>4130</v>
      </c>
    </row>
    <row r="96" spans="1:26" x14ac:dyDescent="0.25">
      <c r="A96" s="87" t="s">
        <v>3854</v>
      </c>
      <c r="B96" s="87" t="s">
        <v>3809</v>
      </c>
      <c r="C96" s="87" t="s">
        <v>2330</v>
      </c>
      <c r="D96" s="87" t="s">
        <v>1069</v>
      </c>
      <c r="E96" s="96">
        <v>43145.497337962966</v>
      </c>
      <c r="F96" s="96">
        <v>45344.497337962966</v>
      </c>
      <c r="G96" s="87" t="s">
        <v>70</v>
      </c>
      <c r="H96" s="96">
        <v>45344</v>
      </c>
      <c r="I96" s="87" t="s">
        <v>71</v>
      </c>
      <c r="J96" s="87" t="s">
        <v>104</v>
      </c>
      <c r="K96" s="87" t="s">
        <v>3855</v>
      </c>
      <c r="L96" s="87" t="s">
        <v>78</v>
      </c>
      <c r="M96" s="87" t="s">
        <v>4012</v>
      </c>
      <c r="N96" s="94">
        <v>83.25</v>
      </c>
      <c r="O96" s="94">
        <v>96.63</v>
      </c>
      <c r="P96" s="94">
        <v>8.33</v>
      </c>
      <c r="Q96" s="87" t="s">
        <v>5377</v>
      </c>
      <c r="R96" s="87" t="s">
        <v>5378</v>
      </c>
      <c r="S96" s="87" t="s">
        <v>4438</v>
      </c>
      <c r="T96" s="87" t="s">
        <v>4439</v>
      </c>
      <c r="U96" s="87" t="s">
        <v>5379</v>
      </c>
      <c r="V96" s="87" t="s">
        <v>5380</v>
      </c>
      <c r="W96" s="87" t="s">
        <v>4442</v>
      </c>
      <c r="X96" s="87" t="s">
        <v>4443</v>
      </c>
      <c r="Y96" s="87" t="s">
        <v>5381</v>
      </c>
      <c r="Z96" s="87" t="s">
        <v>5318</v>
      </c>
    </row>
    <row r="97" spans="1:26" x14ac:dyDescent="0.25">
      <c r="A97" s="87" t="s">
        <v>2312</v>
      </c>
      <c r="B97" s="87" t="s">
        <v>478</v>
      </c>
      <c r="C97" s="87" t="s">
        <v>281</v>
      </c>
      <c r="D97" s="87" t="s">
        <v>2274</v>
      </c>
      <c r="E97" s="96">
        <v>42887.377256944441</v>
      </c>
      <c r="F97" s="96">
        <v>45444.377256944441</v>
      </c>
      <c r="G97" s="87" t="s">
        <v>70</v>
      </c>
      <c r="H97" s="96">
        <v>45444</v>
      </c>
      <c r="I97" s="87" t="s">
        <v>71</v>
      </c>
      <c r="J97" s="87" t="s">
        <v>104</v>
      </c>
      <c r="K97" s="87" t="s">
        <v>2313</v>
      </c>
      <c r="L97" s="87" t="s">
        <v>78</v>
      </c>
      <c r="M97" s="87" t="s">
        <v>2314</v>
      </c>
      <c r="N97" s="94">
        <v>83.48</v>
      </c>
      <c r="O97" s="94">
        <v>90.29</v>
      </c>
      <c r="P97" s="94">
        <v>18.79</v>
      </c>
      <c r="Q97" s="87" t="s">
        <v>5546</v>
      </c>
      <c r="R97" s="87" t="s">
        <v>5547</v>
      </c>
      <c r="S97" s="87" t="s">
        <v>4101</v>
      </c>
      <c r="T97" s="87" t="s">
        <v>504</v>
      </c>
      <c r="U97" s="87" t="s">
        <v>4148</v>
      </c>
      <c r="V97" s="87" t="s">
        <v>4110</v>
      </c>
      <c r="W97" s="87" t="s">
        <v>5548</v>
      </c>
      <c r="X97" s="87" t="s">
        <v>5549</v>
      </c>
      <c r="Y97" s="87" t="s">
        <v>5550</v>
      </c>
      <c r="Z97" s="87" t="s">
        <v>4130</v>
      </c>
    </row>
    <row r="98" spans="1:26" x14ac:dyDescent="0.25">
      <c r="A98" s="87" t="s">
        <v>3848</v>
      </c>
      <c r="B98" s="87" t="s">
        <v>3683</v>
      </c>
      <c r="C98" s="87" t="s">
        <v>2330</v>
      </c>
      <c r="D98" s="87" t="s">
        <v>1069</v>
      </c>
      <c r="E98" s="96">
        <v>41989</v>
      </c>
      <c r="F98" s="96">
        <v>45502.443865740737</v>
      </c>
      <c r="G98" s="87" t="s">
        <v>70</v>
      </c>
      <c r="H98" s="96">
        <v>45501</v>
      </c>
      <c r="I98" s="87" t="s">
        <v>71</v>
      </c>
      <c r="J98" s="87" t="s">
        <v>104</v>
      </c>
      <c r="K98" s="87" t="s">
        <v>3849</v>
      </c>
      <c r="L98" s="87" t="s">
        <v>78</v>
      </c>
      <c r="M98" s="87" t="s">
        <v>3971</v>
      </c>
      <c r="N98" s="94">
        <v>84.41</v>
      </c>
      <c r="O98" s="94">
        <v>98.05</v>
      </c>
      <c r="P98" s="94">
        <v>8.4499999999999993</v>
      </c>
      <c r="Q98" s="87" t="s">
        <v>5062</v>
      </c>
      <c r="R98" s="87" t="s">
        <v>5063</v>
      </c>
      <c r="S98" s="87" t="s">
        <v>4101</v>
      </c>
      <c r="T98" s="87" t="s">
        <v>4215</v>
      </c>
      <c r="U98" s="87" t="s">
        <v>4216</v>
      </c>
      <c r="V98" s="87" t="s">
        <v>4473</v>
      </c>
      <c r="W98" s="87" t="s">
        <v>5064</v>
      </c>
      <c r="X98" s="87" t="s">
        <v>5065</v>
      </c>
      <c r="Y98" s="87" t="s">
        <v>5066</v>
      </c>
      <c r="Z98" s="87" t="s">
        <v>4130</v>
      </c>
    </row>
    <row r="99" spans="1:26" x14ac:dyDescent="0.25">
      <c r="A99" s="87" t="s">
        <v>233</v>
      </c>
      <c r="B99" s="87" t="s">
        <v>236</v>
      </c>
      <c r="C99" s="87" t="s">
        <v>200</v>
      </c>
      <c r="D99" s="87" t="s">
        <v>237</v>
      </c>
      <c r="E99" s="96">
        <v>42551.575914351852</v>
      </c>
      <c r="F99" s="96">
        <v>45473.575914351852</v>
      </c>
      <c r="G99" s="87" t="s">
        <v>70</v>
      </c>
      <c r="H99" s="96">
        <v>45473</v>
      </c>
      <c r="I99" s="87" t="s">
        <v>71</v>
      </c>
      <c r="J99" s="87" t="s">
        <v>104</v>
      </c>
      <c r="K99" s="87" t="s">
        <v>240</v>
      </c>
      <c r="L99" s="87" t="s">
        <v>78</v>
      </c>
      <c r="M99" s="87" t="s">
        <v>242</v>
      </c>
      <c r="N99" s="94">
        <v>85.59</v>
      </c>
      <c r="O99" s="94">
        <v>94.65</v>
      </c>
      <c r="P99" s="94">
        <v>9.41</v>
      </c>
      <c r="Q99" s="87" t="s">
        <v>5333</v>
      </c>
      <c r="R99" s="87" t="s">
        <v>5334</v>
      </c>
      <c r="S99" s="87" t="s">
        <v>4101</v>
      </c>
      <c r="T99" s="87" t="s">
        <v>5000</v>
      </c>
      <c r="U99" s="87" t="s">
        <v>4120</v>
      </c>
      <c r="V99" s="87" t="s">
        <v>5335</v>
      </c>
      <c r="W99" s="87" t="s">
        <v>5336</v>
      </c>
      <c r="X99" s="87" t="s">
        <v>4734</v>
      </c>
      <c r="Y99" s="87" t="s">
        <v>4735</v>
      </c>
      <c r="Z99" s="87" t="s">
        <v>4248</v>
      </c>
    </row>
    <row r="100" spans="1:26" x14ac:dyDescent="0.25">
      <c r="A100" s="87" t="s">
        <v>1994</v>
      </c>
      <c r="B100" s="87" t="s">
        <v>1995</v>
      </c>
      <c r="C100" s="87" t="s">
        <v>281</v>
      </c>
      <c r="D100" s="87" t="s">
        <v>1397</v>
      </c>
      <c r="E100" s="96">
        <v>44908.361296296294</v>
      </c>
      <c r="F100" s="96">
        <v>45273.413113425922</v>
      </c>
      <c r="G100" s="87" t="s">
        <v>70</v>
      </c>
      <c r="H100" s="96">
        <v>45273</v>
      </c>
      <c r="I100" s="87" t="s">
        <v>71</v>
      </c>
      <c r="J100" s="87" t="s">
        <v>104</v>
      </c>
      <c r="K100" s="87" t="s">
        <v>1996</v>
      </c>
      <c r="L100" s="87" t="s">
        <v>1997</v>
      </c>
      <c r="M100" s="87" t="s">
        <v>1999</v>
      </c>
      <c r="N100" s="94">
        <v>86.49</v>
      </c>
      <c r="O100" s="94">
        <v>96.75</v>
      </c>
      <c r="P100" s="94">
        <v>32</v>
      </c>
      <c r="Q100" s="87" t="s">
        <v>6744</v>
      </c>
      <c r="R100" s="87" t="s">
        <v>6745</v>
      </c>
      <c r="S100" s="87" t="s">
        <v>4101</v>
      </c>
      <c r="T100" s="87" t="s">
        <v>504</v>
      </c>
      <c r="U100" s="87" t="s">
        <v>4907</v>
      </c>
      <c r="V100" s="87" t="s">
        <v>6746</v>
      </c>
      <c r="W100" s="87" t="s">
        <v>6747</v>
      </c>
      <c r="X100" s="87" t="s">
        <v>4480</v>
      </c>
      <c r="Y100" s="87" t="s">
        <v>6748</v>
      </c>
      <c r="Z100" s="87" t="s">
        <v>4181</v>
      </c>
    </row>
    <row r="101" spans="1:26" x14ac:dyDescent="0.25">
      <c r="A101" s="87" t="s">
        <v>3180</v>
      </c>
      <c r="B101" s="87" t="s">
        <v>3181</v>
      </c>
      <c r="C101" s="87" t="s">
        <v>456</v>
      </c>
      <c r="D101" s="87" t="s">
        <v>3183</v>
      </c>
      <c r="E101" s="96">
        <v>44013.478090277778</v>
      </c>
      <c r="F101" s="96">
        <v>45474.478090277778</v>
      </c>
      <c r="G101" s="87" t="s">
        <v>70</v>
      </c>
      <c r="H101" s="96">
        <v>45474</v>
      </c>
      <c r="I101" s="87" t="s">
        <v>91</v>
      </c>
      <c r="J101" s="87" t="s">
        <v>104</v>
      </c>
      <c r="K101" s="87" t="s">
        <v>3185</v>
      </c>
      <c r="L101" s="87" t="s">
        <v>78</v>
      </c>
      <c r="M101" s="87" t="s">
        <v>3186</v>
      </c>
      <c r="N101" s="94">
        <v>86.67</v>
      </c>
      <c r="O101" s="94">
        <v>94.09</v>
      </c>
      <c r="P101" s="94">
        <v>13</v>
      </c>
      <c r="Q101" s="87" t="s">
        <v>6271</v>
      </c>
      <c r="R101" s="87" t="s">
        <v>6272</v>
      </c>
      <c r="S101" s="87" t="s">
        <v>4101</v>
      </c>
      <c r="T101" s="87" t="s">
        <v>504</v>
      </c>
      <c r="U101" s="87" t="s">
        <v>4133</v>
      </c>
      <c r="V101" s="87" t="s">
        <v>6273</v>
      </c>
      <c r="W101" s="87" t="s">
        <v>6274</v>
      </c>
      <c r="X101" s="87" t="s">
        <v>6275</v>
      </c>
      <c r="Y101" s="87" t="s">
        <v>78</v>
      </c>
      <c r="Z101" s="87" t="s">
        <v>4130</v>
      </c>
    </row>
    <row r="102" spans="1:26" x14ac:dyDescent="0.25">
      <c r="A102" s="87" t="s">
        <v>7069</v>
      </c>
      <c r="B102" s="87" t="s">
        <v>3500</v>
      </c>
      <c r="C102" s="87" t="s">
        <v>281</v>
      </c>
      <c r="D102" s="87" t="s">
        <v>272</v>
      </c>
      <c r="E102" s="96">
        <v>45047.360763888886</v>
      </c>
      <c r="F102" s="96">
        <v>45413.422395833331</v>
      </c>
      <c r="G102" s="87" t="s">
        <v>70</v>
      </c>
      <c r="H102" s="96">
        <v>45413</v>
      </c>
      <c r="I102" s="87" t="s">
        <v>71</v>
      </c>
      <c r="J102" s="87" t="s">
        <v>104</v>
      </c>
      <c r="K102" s="87" t="s">
        <v>7070</v>
      </c>
      <c r="L102" s="87" t="s">
        <v>78</v>
      </c>
      <c r="M102" s="87" t="s">
        <v>7071</v>
      </c>
      <c r="N102" s="94">
        <v>87.46</v>
      </c>
      <c r="O102" s="94">
        <v>87.87</v>
      </c>
      <c r="P102" s="94">
        <v>24.49</v>
      </c>
      <c r="Q102" s="87" t="s">
        <v>7055</v>
      </c>
      <c r="R102" s="87" t="s">
        <v>7056</v>
      </c>
      <c r="S102" s="87" t="s">
        <v>4438</v>
      </c>
      <c r="T102" s="87" t="s">
        <v>4439</v>
      </c>
      <c r="U102" s="87" t="s">
        <v>5379</v>
      </c>
      <c r="V102" s="87" t="s">
        <v>5380</v>
      </c>
      <c r="W102" s="87" t="s">
        <v>7057</v>
      </c>
      <c r="X102" s="87" t="s">
        <v>7058</v>
      </c>
      <c r="Y102" s="87" t="s">
        <v>7059</v>
      </c>
      <c r="Z102" s="87" t="s">
        <v>5318</v>
      </c>
    </row>
    <row r="103" spans="1:26" x14ac:dyDescent="0.25">
      <c r="A103" s="87" t="s">
        <v>2611</v>
      </c>
      <c r="B103" s="87" t="s">
        <v>2612</v>
      </c>
      <c r="C103" s="87" t="s">
        <v>2330</v>
      </c>
      <c r="D103" s="87" t="s">
        <v>1397</v>
      </c>
      <c r="E103" s="96">
        <v>37986</v>
      </c>
      <c r="F103" s="96">
        <v>45261</v>
      </c>
      <c r="G103" s="87" t="s">
        <v>78</v>
      </c>
      <c r="H103" s="96">
        <v>45261</v>
      </c>
      <c r="I103" s="87" t="s">
        <v>71</v>
      </c>
      <c r="J103" s="87" t="s">
        <v>104</v>
      </c>
      <c r="K103" s="87" t="s">
        <v>2615</v>
      </c>
      <c r="L103" s="87" t="s">
        <v>78</v>
      </c>
      <c r="M103" s="87" t="s">
        <v>2616</v>
      </c>
      <c r="N103" s="94">
        <v>88.76</v>
      </c>
      <c r="O103" s="94">
        <v>102.26</v>
      </c>
      <c r="P103" s="94">
        <v>22.2</v>
      </c>
      <c r="Q103" s="87" t="s">
        <v>4213</v>
      </c>
      <c r="R103" s="87" t="s">
        <v>4214</v>
      </c>
      <c r="S103" s="87" t="s">
        <v>4101</v>
      </c>
      <c r="T103" s="87" t="s">
        <v>4215</v>
      </c>
      <c r="U103" s="87" t="s">
        <v>4216</v>
      </c>
      <c r="V103" s="87" t="s">
        <v>4217</v>
      </c>
      <c r="W103" s="87" t="s">
        <v>4218</v>
      </c>
      <c r="X103" s="87" t="s">
        <v>4219</v>
      </c>
      <c r="Y103" s="87" t="s">
        <v>4220</v>
      </c>
      <c r="Z103" s="87" t="s">
        <v>4138</v>
      </c>
    </row>
    <row r="104" spans="1:26" x14ac:dyDescent="0.25">
      <c r="A104" s="87" t="s">
        <v>3845</v>
      </c>
      <c r="B104" s="87" t="s">
        <v>3809</v>
      </c>
      <c r="C104" s="87" t="s">
        <v>2330</v>
      </c>
      <c r="D104" s="87" t="s">
        <v>1069</v>
      </c>
      <c r="E104" s="96">
        <v>42422</v>
      </c>
      <c r="F104" s="96">
        <v>45344.538958333331</v>
      </c>
      <c r="G104" s="87" t="s">
        <v>70</v>
      </c>
      <c r="H104" s="96">
        <v>45343</v>
      </c>
      <c r="I104" s="87" t="s">
        <v>71</v>
      </c>
      <c r="J104" s="87" t="s">
        <v>104</v>
      </c>
      <c r="K104" s="87" t="s">
        <v>3846</v>
      </c>
      <c r="L104" s="87" t="s">
        <v>78</v>
      </c>
      <c r="M104" s="87" t="s">
        <v>3983</v>
      </c>
      <c r="N104" s="94">
        <v>89.67</v>
      </c>
      <c r="O104" s="94">
        <v>108.79</v>
      </c>
      <c r="P104" s="94">
        <v>8.9700000000000006</v>
      </c>
      <c r="Q104" s="87" t="s">
        <v>5377</v>
      </c>
      <c r="R104" s="87" t="s">
        <v>5378</v>
      </c>
      <c r="S104" s="87" t="s">
        <v>4438</v>
      </c>
      <c r="T104" s="87" t="s">
        <v>4439</v>
      </c>
      <c r="U104" s="87" t="s">
        <v>5379</v>
      </c>
      <c r="V104" s="87" t="s">
        <v>5380</v>
      </c>
      <c r="W104" s="87" t="s">
        <v>4442</v>
      </c>
      <c r="X104" s="87" t="s">
        <v>4443</v>
      </c>
      <c r="Y104" s="87" t="s">
        <v>5381</v>
      </c>
      <c r="Z104" s="87" t="s">
        <v>5318</v>
      </c>
    </row>
    <row r="105" spans="1:26" x14ac:dyDescent="0.25">
      <c r="A105" s="87" t="s">
        <v>110</v>
      </c>
      <c r="B105" s="87" t="s">
        <v>113</v>
      </c>
      <c r="C105" s="87" t="s">
        <v>102</v>
      </c>
      <c r="D105" s="87" t="s">
        <v>114</v>
      </c>
      <c r="E105" s="96">
        <v>39927</v>
      </c>
      <c r="F105" s="96">
        <v>45406</v>
      </c>
      <c r="G105" s="87" t="s">
        <v>78</v>
      </c>
      <c r="H105" s="96">
        <v>45406</v>
      </c>
      <c r="I105" s="87" t="s">
        <v>71</v>
      </c>
      <c r="J105" s="87" t="s">
        <v>104</v>
      </c>
      <c r="K105" s="87" t="s">
        <v>117</v>
      </c>
      <c r="L105" s="87" t="s">
        <v>78</v>
      </c>
      <c r="M105" s="87" t="s">
        <v>118</v>
      </c>
      <c r="N105" s="94">
        <v>89.93</v>
      </c>
      <c r="O105" s="94">
        <v>97.25</v>
      </c>
      <c r="P105" s="94">
        <v>17.989999999999998</v>
      </c>
      <c r="Q105" s="87" t="s">
        <v>4322</v>
      </c>
      <c r="R105" s="87" t="s">
        <v>4323</v>
      </c>
      <c r="S105" s="87" t="s">
        <v>4101</v>
      </c>
      <c r="T105" s="87" t="s">
        <v>504</v>
      </c>
      <c r="U105" s="87" t="s">
        <v>4324</v>
      </c>
      <c r="V105" s="87" t="s">
        <v>4325</v>
      </c>
      <c r="W105" s="87" t="s">
        <v>78</v>
      </c>
      <c r="X105" s="87" t="s">
        <v>4326</v>
      </c>
      <c r="Y105" s="87" t="s">
        <v>4327</v>
      </c>
      <c r="Z105" s="87" t="s">
        <v>4130</v>
      </c>
    </row>
    <row r="106" spans="1:26" x14ac:dyDescent="0.25">
      <c r="A106" s="87" t="s">
        <v>3842</v>
      </c>
      <c r="B106" s="87" t="s">
        <v>3809</v>
      </c>
      <c r="C106" s="87" t="s">
        <v>2330</v>
      </c>
      <c r="D106" s="87" t="s">
        <v>1069</v>
      </c>
      <c r="E106" s="96">
        <v>42422</v>
      </c>
      <c r="F106" s="96">
        <v>45344.810567129629</v>
      </c>
      <c r="G106" s="87" t="s">
        <v>70</v>
      </c>
      <c r="H106" s="96">
        <v>45343</v>
      </c>
      <c r="I106" s="87" t="s">
        <v>71</v>
      </c>
      <c r="J106" s="87" t="s">
        <v>104</v>
      </c>
      <c r="K106" s="87" t="s">
        <v>3843</v>
      </c>
      <c r="L106" s="87" t="s">
        <v>3812</v>
      </c>
      <c r="M106" s="87" t="s">
        <v>3981</v>
      </c>
      <c r="N106" s="94">
        <v>89.94</v>
      </c>
      <c r="O106" s="94">
        <v>109.07</v>
      </c>
      <c r="P106" s="94">
        <v>8.99</v>
      </c>
      <c r="Q106" s="87" t="s">
        <v>5377</v>
      </c>
      <c r="R106" s="87" t="s">
        <v>5378</v>
      </c>
      <c r="S106" s="87" t="s">
        <v>4438</v>
      </c>
      <c r="T106" s="87" t="s">
        <v>4439</v>
      </c>
      <c r="U106" s="87" t="s">
        <v>5379</v>
      </c>
      <c r="V106" s="87" t="s">
        <v>5380</v>
      </c>
      <c r="W106" s="87" t="s">
        <v>4442</v>
      </c>
      <c r="X106" s="87" t="s">
        <v>4443</v>
      </c>
      <c r="Y106" s="87" t="s">
        <v>5381</v>
      </c>
      <c r="Z106" s="87" t="s">
        <v>5318</v>
      </c>
    </row>
    <row r="107" spans="1:26" x14ac:dyDescent="0.25">
      <c r="A107" s="87" t="s">
        <v>3839</v>
      </c>
      <c r="B107" s="87" t="s">
        <v>3809</v>
      </c>
      <c r="C107" s="87" t="s">
        <v>2330</v>
      </c>
      <c r="D107" s="87" t="s">
        <v>1069</v>
      </c>
      <c r="E107" s="96">
        <v>42422</v>
      </c>
      <c r="F107" s="96">
        <v>45344.810567129629</v>
      </c>
      <c r="G107" s="87" t="s">
        <v>70</v>
      </c>
      <c r="H107" s="96">
        <v>45343</v>
      </c>
      <c r="I107" s="87" t="s">
        <v>71</v>
      </c>
      <c r="J107" s="87" t="s">
        <v>104</v>
      </c>
      <c r="K107" s="87" t="s">
        <v>3840</v>
      </c>
      <c r="L107" s="87" t="s">
        <v>3812</v>
      </c>
      <c r="M107" s="87" t="s">
        <v>3976</v>
      </c>
      <c r="N107" s="94">
        <v>90.06</v>
      </c>
      <c r="O107" s="94">
        <v>109.22</v>
      </c>
      <c r="P107" s="94">
        <v>9.01</v>
      </c>
      <c r="Q107" s="87" t="s">
        <v>5377</v>
      </c>
      <c r="R107" s="87" t="s">
        <v>5378</v>
      </c>
      <c r="S107" s="87" t="s">
        <v>4438</v>
      </c>
      <c r="T107" s="87" t="s">
        <v>4439</v>
      </c>
      <c r="U107" s="87" t="s">
        <v>5379</v>
      </c>
      <c r="V107" s="87" t="s">
        <v>5380</v>
      </c>
      <c r="W107" s="87" t="s">
        <v>4442</v>
      </c>
      <c r="X107" s="87" t="s">
        <v>4443</v>
      </c>
      <c r="Y107" s="87" t="s">
        <v>5381</v>
      </c>
      <c r="Z107" s="87" t="s">
        <v>5318</v>
      </c>
    </row>
    <row r="108" spans="1:26" x14ac:dyDescent="0.25">
      <c r="A108" s="87" t="s">
        <v>3785</v>
      </c>
      <c r="B108" s="87" t="s">
        <v>3495</v>
      </c>
      <c r="C108" s="87" t="s">
        <v>2330</v>
      </c>
      <c r="D108" s="87" t="s">
        <v>1397</v>
      </c>
      <c r="E108" s="96">
        <v>43173.760810185187</v>
      </c>
      <c r="F108" s="96">
        <v>45365.760810185187</v>
      </c>
      <c r="G108" s="87" t="s">
        <v>70</v>
      </c>
      <c r="H108" s="96">
        <v>45365</v>
      </c>
      <c r="I108" s="87" t="s">
        <v>71</v>
      </c>
      <c r="J108" s="87" t="s">
        <v>104</v>
      </c>
      <c r="K108" s="87" t="s">
        <v>3786</v>
      </c>
      <c r="L108" s="87" t="s">
        <v>3787</v>
      </c>
      <c r="M108" s="87" t="s">
        <v>3995</v>
      </c>
      <c r="N108" s="94">
        <v>94.79</v>
      </c>
      <c r="O108" s="94">
        <v>108.92</v>
      </c>
      <c r="P108" s="94">
        <v>23.71</v>
      </c>
      <c r="Q108" s="87" t="s">
        <v>5689</v>
      </c>
      <c r="R108" s="87" t="s">
        <v>5690</v>
      </c>
      <c r="S108" s="87" t="s">
        <v>4460</v>
      </c>
      <c r="T108" s="87" t="s">
        <v>5691</v>
      </c>
      <c r="U108" s="87" t="s">
        <v>5552</v>
      </c>
      <c r="V108" s="87" t="s">
        <v>5692</v>
      </c>
      <c r="W108" s="87" t="s">
        <v>4838</v>
      </c>
      <c r="X108" s="87" t="s">
        <v>4839</v>
      </c>
      <c r="Y108" s="87" t="s">
        <v>5693</v>
      </c>
      <c r="Z108" s="87" t="s">
        <v>5694</v>
      </c>
    </row>
    <row r="109" spans="1:26" x14ac:dyDescent="0.25">
      <c r="A109" s="87" t="s">
        <v>3788</v>
      </c>
      <c r="B109" s="87" t="s">
        <v>3495</v>
      </c>
      <c r="C109" s="87" t="s">
        <v>2330</v>
      </c>
      <c r="D109" s="87" t="s">
        <v>1397</v>
      </c>
      <c r="E109" s="96">
        <v>43173.761805555558</v>
      </c>
      <c r="F109" s="96">
        <v>45365.761805555558</v>
      </c>
      <c r="G109" s="87" t="s">
        <v>70</v>
      </c>
      <c r="H109" s="96">
        <v>45365</v>
      </c>
      <c r="I109" s="87" t="s">
        <v>71</v>
      </c>
      <c r="J109" s="87" t="s">
        <v>104</v>
      </c>
      <c r="K109" s="87" t="s">
        <v>3789</v>
      </c>
      <c r="L109" s="87" t="s">
        <v>3790</v>
      </c>
      <c r="M109" s="87" t="s">
        <v>3996</v>
      </c>
      <c r="N109" s="94">
        <v>94.79</v>
      </c>
      <c r="O109" s="94">
        <v>108.92</v>
      </c>
      <c r="P109" s="94">
        <v>23.71</v>
      </c>
      <c r="Q109" s="87" t="s">
        <v>5689</v>
      </c>
      <c r="R109" s="87" t="s">
        <v>5690</v>
      </c>
      <c r="S109" s="87" t="s">
        <v>4460</v>
      </c>
      <c r="T109" s="87" t="s">
        <v>5691</v>
      </c>
      <c r="U109" s="87" t="s">
        <v>5552</v>
      </c>
      <c r="V109" s="87" t="s">
        <v>5692</v>
      </c>
      <c r="W109" s="87" t="s">
        <v>4838</v>
      </c>
      <c r="X109" s="87" t="s">
        <v>4839</v>
      </c>
      <c r="Y109" s="87" t="s">
        <v>5693</v>
      </c>
      <c r="Z109" s="87" t="s">
        <v>5694</v>
      </c>
    </row>
    <row r="110" spans="1:26" x14ac:dyDescent="0.25">
      <c r="A110" s="87" t="s">
        <v>1113</v>
      </c>
      <c r="B110" s="87" t="s">
        <v>1114</v>
      </c>
      <c r="C110" s="87" t="s">
        <v>281</v>
      </c>
      <c r="D110" s="87" t="s">
        <v>1077</v>
      </c>
      <c r="E110" s="96">
        <v>44844.322708333333</v>
      </c>
      <c r="F110" s="96">
        <v>45575.322708333333</v>
      </c>
      <c r="G110" s="87" t="s">
        <v>70</v>
      </c>
      <c r="H110" s="96">
        <v>45575</v>
      </c>
      <c r="I110" s="87" t="s">
        <v>71</v>
      </c>
      <c r="J110" s="87" t="s">
        <v>104</v>
      </c>
      <c r="K110" s="87" t="s">
        <v>1115</v>
      </c>
      <c r="L110" s="87" t="s">
        <v>78</v>
      </c>
      <c r="M110" s="87" t="s">
        <v>1116</v>
      </c>
      <c r="N110" s="94">
        <v>95.5</v>
      </c>
      <c r="O110" s="94">
        <v>104.63</v>
      </c>
      <c r="P110" s="94">
        <v>11.94</v>
      </c>
      <c r="Q110" s="87" t="s">
        <v>6675</v>
      </c>
      <c r="R110" s="87" t="s">
        <v>6657</v>
      </c>
      <c r="S110" s="87" t="s">
        <v>4101</v>
      </c>
      <c r="T110" s="87" t="s">
        <v>504</v>
      </c>
      <c r="U110" s="87" t="s">
        <v>4126</v>
      </c>
      <c r="V110" s="87" t="s">
        <v>4330</v>
      </c>
      <c r="W110" s="87" t="s">
        <v>4330</v>
      </c>
      <c r="X110" s="87" t="s">
        <v>6660</v>
      </c>
      <c r="Y110" s="87" t="s">
        <v>6661</v>
      </c>
      <c r="Z110" s="87" t="s">
        <v>4138</v>
      </c>
    </row>
    <row r="111" spans="1:26" x14ac:dyDescent="0.25">
      <c r="A111" s="87" t="s">
        <v>3836</v>
      </c>
      <c r="B111" s="87" t="s">
        <v>3809</v>
      </c>
      <c r="C111" s="87" t="s">
        <v>2330</v>
      </c>
      <c r="D111" s="87" t="s">
        <v>1126</v>
      </c>
      <c r="E111" s="96">
        <v>42422</v>
      </c>
      <c r="F111" s="96">
        <v>45344.810567129629</v>
      </c>
      <c r="G111" s="87" t="s">
        <v>70</v>
      </c>
      <c r="H111" s="96">
        <v>45343</v>
      </c>
      <c r="I111" s="87" t="s">
        <v>71</v>
      </c>
      <c r="J111" s="87" t="s">
        <v>104</v>
      </c>
      <c r="K111" s="87" t="s">
        <v>3837</v>
      </c>
      <c r="L111" s="87" t="s">
        <v>3812</v>
      </c>
      <c r="M111" s="87" t="s">
        <v>3980</v>
      </c>
      <c r="N111" s="94">
        <v>96.2</v>
      </c>
      <c r="O111" s="94">
        <v>110.69</v>
      </c>
      <c r="P111" s="94">
        <v>9.6199999999999992</v>
      </c>
      <c r="Q111" s="87" t="s">
        <v>5377</v>
      </c>
      <c r="R111" s="87" t="s">
        <v>5378</v>
      </c>
      <c r="S111" s="87" t="s">
        <v>4438</v>
      </c>
      <c r="T111" s="87" t="s">
        <v>4439</v>
      </c>
      <c r="U111" s="87" t="s">
        <v>5379</v>
      </c>
      <c r="V111" s="87" t="s">
        <v>5380</v>
      </c>
      <c r="W111" s="87" t="s">
        <v>4442</v>
      </c>
      <c r="X111" s="87" t="s">
        <v>4443</v>
      </c>
      <c r="Y111" s="87" t="s">
        <v>5381</v>
      </c>
      <c r="Z111" s="87" t="s">
        <v>5318</v>
      </c>
    </row>
    <row r="112" spans="1:26" x14ac:dyDescent="0.25">
      <c r="A112" s="87" t="s">
        <v>3833</v>
      </c>
      <c r="B112" s="87" t="s">
        <v>3809</v>
      </c>
      <c r="C112" s="87" t="s">
        <v>2330</v>
      </c>
      <c r="D112" s="87" t="s">
        <v>1069</v>
      </c>
      <c r="E112" s="96">
        <v>42422</v>
      </c>
      <c r="F112" s="96">
        <v>45344</v>
      </c>
      <c r="G112" s="87" t="s">
        <v>70</v>
      </c>
      <c r="H112" s="96">
        <v>45344</v>
      </c>
      <c r="I112" s="87" t="s">
        <v>71</v>
      </c>
      <c r="J112" s="87" t="s">
        <v>104</v>
      </c>
      <c r="K112" s="87" t="s">
        <v>3834</v>
      </c>
      <c r="L112" s="87" t="s">
        <v>3812</v>
      </c>
      <c r="M112" s="87" t="s">
        <v>3998</v>
      </c>
      <c r="N112" s="94">
        <v>98.68</v>
      </c>
      <c r="O112" s="94">
        <v>113.7</v>
      </c>
      <c r="P112" s="94">
        <v>9.8699999999999992</v>
      </c>
      <c r="Q112" s="87" t="s">
        <v>5377</v>
      </c>
      <c r="R112" s="87" t="s">
        <v>5378</v>
      </c>
      <c r="S112" s="87" t="s">
        <v>4438</v>
      </c>
      <c r="T112" s="87" t="s">
        <v>4439</v>
      </c>
      <c r="U112" s="87" t="s">
        <v>5379</v>
      </c>
      <c r="V112" s="87" t="s">
        <v>5380</v>
      </c>
      <c r="W112" s="87" t="s">
        <v>4442</v>
      </c>
      <c r="X112" s="87" t="s">
        <v>4443</v>
      </c>
      <c r="Y112" s="87" t="s">
        <v>5381</v>
      </c>
      <c r="Z112" s="87" t="s">
        <v>5318</v>
      </c>
    </row>
    <row r="113" spans="1:26" x14ac:dyDescent="0.25">
      <c r="A113" s="87" t="s">
        <v>1782</v>
      </c>
      <c r="B113" s="87" t="s">
        <v>1779</v>
      </c>
      <c r="C113" s="87" t="s">
        <v>1761</v>
      </c>
      <c r="D113" s="87" t="s">
        <v>1724</v>
      </c>
      <c r="E113" s="96">
        <v>43558.479155092595</v>
      </c>
      <c r="F113" s="96">
        <v>45291</v>
      </c>
      <c r="G113" s="87" t="s">
        <v>70</v>
      </c>
      <c r="H113" s="96">
        <v>45291</v>
      </c>
      <c r="I113" s="87" t="s">
        <v>91</v>
      </c>
      <c r="J113" s="87" t="s">
        <v>514</v>
      </c>
      <c r="K113" s="87" t="s">
        <v>1783</v>
      </c>
      <c r="L113" s="87" t="s">
        <v>78</v>
      </c>
      <c r="M113" s="87" t="s">
        <v>1784</v>
      </c>
      <c r="N113" s="94">
        <v>99.24</v>
      </c>
      <c r="O113" s="94">
        <v>105.72</v>
      </c>
      <c r="P113" s="94">
        <v>9.92</v>
      </c>
      <c r="Q113" s="87" t="s">
        <v>5988</v>
      </c>
      <c r="R113" s="87" t="s">
        <v>5989</v>
      </c>
      <c r="S113" s="87" t="s">
        <v>4101</v>
      </c>
      <c r="T113" s="87" t="s">
        <v>5000</v>
      </c>
      <c r="U113" s="87" t="s">
        <v>4223</v>
      </c>
      <c r="V113" s="87" t="s">
        <v>5122</v>
      </c>
      <c r="W113" s="87" t="s">
        <v>5990</v>
      </c>
      <c r="X113" s="87" t="s">
        <v>5991</v>
      </c>
      <c r="Y113" s="87" t="s">
        <v>78</v>
      </c>
      <c r="Z113" s="87" t="s">
        <v>78</v>
      </c>
    </row>
    <row r="114" spans="1:26" x14ac:dyDescent="0.25">
      <c r="A114" s="87" t="s">
        <v>1785</v>
      </c>
      <c r="B114" s="87" t="s">
        <v>1779</v>
      </c>
      <c r="C114" s="87" t="s">
        <v>1761</v>
      </c>
      <c r="D114" s="87" t="s">
        <v>1724</v>
      </c>
      <c r="E114" s="96">
        <v>43558.481099537035</v>
      </c>
      <c r="F114" s="96">
        <v>45291</v>
      </c>
      <c r="G114" s="87" t="s">
        <v>70</v>
      </c>
      <c r="H114" s="96">
        <v>45291</v>
      </c>
      <c r="I114" s="87" t="s">
        <v>91</v>
      </c>
      <c r="J114" s="87" t="s">
        <v>514</v>
      </c>
      <c r="K114" s="87" t="s">
        <v>1786</v>
      </c>
      <c r="L114" s="87" t="s">
        <v>78</v>
      </c>
      <c r="M114" s="87" t="s">
        <v>1787</v>
      </c>
      <c r="N114" s="94">
        <v>99.24</v>
      </c>
      <c r="O114" s="94">
        <v>105.72</v>
      </c>
      <c r="P114" s="94">
        <v>9.92</v>
      </c>
      <c r="Q114" s="87" t="s">
        <v>5988</v>
      </c>
      <c r="R114" s="87" t="s">
        <v>5989</v>
      </c>
      <c r="S114" s="87" t="s">
        <v>4101</v>
      </c>
      <c r="T114" s="87" t="s">
        <v>5000</v>
      </c>
      <c r="U114" s="87" t="s">
        <v>4223</v>
      </c>
      <c r="V114" s="87" t="s">
        <v>5122</v>
      </c>
      <c r="W114" s="87" t="s">
        <v>5990</v>
      </c>
      <c r="X114" s="87" t="s">
        <v>5991</v>
      </c>
      <c r="Y114" s="87" t="s">
        <v>78</v>
      </c>
      <c r="Z114" s="87" t="s">
        <v>78</v>
      </c>
    </row>
    <row r="115" spans="1:26" x14ac:dyDescent="0.25">
      <c r="A115" s="87" t="s">
        <v>3829</v>
      </c>
      <c r="B115" s="87" t="s">
        <v>3809</v>
      </c>
      <c r="C115" s="87" t="s">
        <v>2330</v>
      </c>
      <c r="D115" s="87" t="s">
        <v>1069</v>
      </c>
      <c r="E115" s="96">
        <v>42422</v>
      </c>
      <c r="F115" s="96">
        <v>45344.810567129629</v>
      </c>
      <c r="G115" s="87" t="s">
        <v>70</v>
      </c>
      <c r="H115" s="96">
        <v>45343</v>
      </c>
      <c r="I115" s="87" t="s">
        <v>71</v>
      </c>
      <c r="J115" s="87" t="s">
        <v>104</v>
      </c>
      <c r="K115" s="87" t="s">
        <v>3830</v>
      </c>
      <c r="L115" s="87" t="s">
        <v>3812</v>
      </c>
      <c r="M115" s="87" t="s">
        <v>3982</v>
      </c>
      <c r="N115" s="94">
        <v>99.26</v>
      </c>
      <c r="O115" s="94">
        <v>119.29</v>
      </c>
      <c r="P115" s="94">
        <v>9.93</v>
      </c>
      <c r="Q115" s="87" t="s">
        <v>5377</v>
      </c>
      <c r="R115" s="87" t="s">
        <v>5378</v>
      </c>
      <c r="S115" s="87" t="s">
        <v>4438</v>
      </c>
      <c r="T115" s="87" t="s">
        <v>4439</v>
      </c>
      <c r="U115" s="87" t="s">
        <v>5379</v>
      </c>
      <c r="V115" s="87" t="s">
        <v>5380</v>
      </c>
      <c r="W115" s="87" t="s">
        <v>4442</v>
      </c>
      <c r="X115" s="87" t="s">
        <v>4443</v>
      </c>
      <c r="Y115" s="87" t="s">
        <v>5381</v>
      </c>
      <c r="Z115" s="87" t="s">
        <v>5318</v>
      </c>
    </row>
    <row r="116" spans="1:26" x14ac:dyDescent="0.25">
      <c r="A116" s="87" t="s">
        <v>7066</v>
      </c>
      <c r="B116" s="87" t="s">
        <v>3500</v>
      </c>
      <c r="C116" s="87" t="s">
        <v>2330</v>
      </c>
      <c r="D116" s="87" t="s">
        <v>1069</v>
      </c>
      <c r="E116" s="96">
        <v>41222.791967592595</v>
      </c>
      <c r="F116" s="96">
        <v>45344.791967592595</v>
      </c>
      <c r="G116" s="87" t="s">
        <v>70</v>
      </c>
      <c r="H116" s="96">
        <v>45344</v>
      </c>
      <c r="I116" s="87" t="s">
        <v>71</v>
      </c>
      <c r="J116" s="87" t="s">
        <v>72</v>
      </c>
      <c r="K116" s="87" t="s">
        <v>7067</v>
      </c>
      <c r="L116" s="87" t="s">
        <v>78</v>
      </c>
      <c r="M116" s="87" t="s">
        <v>7068</v>
      </c>
      <c r="N116" s="94">
        <v>101.24</v>
      </c>
      <c r="O116" s="94">
        <v>115.13</v>
      </c>
      <c r="P116" s="94">
        <v>10.119999999999999</v>
      </c>
      <c r="Q116" s="87" t="s">
        <v>7055</v>
      </c>
      <c r="R116" s="87" t="s">
        <v>7056</v>
      </c>
      <c r="S116" s="87" t="s">
        <v>4438</v>
      </c>
      <c r="T116" s="87" t="s">
        <v>4439</v>
      </c>
      <c r="U116" s="87" t="s">
        <v>5379</v>
      </c>
      <c r="V116" s="87" t="s">
        <v>5380</v>
      </c>
      <c r="W116" s="87" t="s">
        <v>7057</v>
      </c>
      <c r="X116" s="87" t="s">
        <v>7058</v>
      </c>
      <c r="Y116" s="87" t="s">
        <v>7059</v>
      </c>
      <c r="Z116" s="87" t="s">
        <v>5318</v>
      </c>
    </row>
    <row r="117" spans="1:26" x14ac:dyDescent="0.25">
      <c r="A117" s="87" t="s">
        <v>2219</v>
      </c>
      <c r="B117" s="87" t="s">
        <v>2222</v>
      </c>
      <c r="C117" s="87" t="s">
        <v>281</v>
      </c>
      <c r="D117" s="87" t="s">
        <v>2223</v>
      </c>
      <c r="E117" s="96">
        <v>45050.402557870373</v>
      </c>
      <c r="F117" s="96">
        <v>45416.505578703705</v>
      </c>
      <c r="G117" s="87" t="s">
        <v>70</v>
      </c>
      <c r="H117" s="96">
        <v>45416</v>
      </c>
      <c r="I117" s="87" t="s">
        <v>71</v>
      </c>
      <c r="J117" s="87" t="s">
        <v>104</v>
      </c>
      <c r="K117" s="87" t="s">
        <v>2225</v>
      </c>
      <c r="L117" s="87" t="s">
        <v>78</v>
      </c>
      <c r="M117" s="87" t="s">
        <v>2227</v>
      </c>
      <c r="N117" s="94">
        <v>101.52</v>
      </c>
      <c r="O117" s="94">
        <v>109.79</v>
      </c>
      <c r="P117" s="94">
        <v>32.479999999999997</v>
      </c>
      <c r="Q117" s="87" t="s">
        <v>6870</v>
      </c>
      <c r="R117" s="87" t="s">
        <v>6871</v>
      </c>
      <c r="S117" s="87" t="s">
        <v>4101</v>
      </c>
      <c r="T117" s="87" t="s">
        <v>504</v>
      </c>
      <c r="U117" s="87" t="s">
        <v>4126</v>
      </c>
      <c r="V117" s="87" t="s">
        <v>4110</v>
      </c>
      <c r="W117" s="87" t="s">
        <v>6872</v>
      </c>
      <c r="X117" s="87" t="s">
        <v>6873</v>
      </c>
      <c r="Y117" s="87" t="s">
        <v>6874</v>
      </c>
      <c r="Z117" s="87" t="s">
        <v>4302</v>
      </c>
    </row>
    <row r="118" spans="1:26" x14ac:dyDescent="0.25">
      <c r="A118" s="87" t="s">
        <v>3821</v>
      </c>
      <c r="B118" s="87" t="s">
        <v>3809</v>
      </c>
      <c r="C118" s="87" t="s">
        <v>2330</v>
      </c>
      <c r="D118" s="87" t="s">
        <v>1126</v>
      </c>
      <c r="E118" s="96">
        <v>42422</v>
      </c>
      <c r="F118" s="96">
        <v>45344.810567129629</v>
      </c>
      <c r="G118" s="87" t="s">
        <v>70</v>
      </c>
      <c r="H118" s="96">
        <v>45343</v>
      </c>
      <c r="I118" s="87" t="s">
        <v>71</v>
      </c>
      <c r="J118" s="87" t="s">
        <v>104</v>
      </c>
      <c r="K118" s="87" t="s">
        <v>3822</v>
      </c>
      <c r="L118" s="87" t="s">
        <v>3812</v>
      </c>
      <c r="M118" s="87" t="s">
        <v>3979</v>
      </c>
      <c r="N118" s="94">
        <v>103.9</v>
      </c>
      <c r="O118" s="94">
        <v>119.15</v>
      </c>
      <c r="P118" s="94">
        <v>10.39</v>
      </c>
      <c r="Q118" s="87" t="s">
        <v>5377</v>
      </c>
      <c r="R118" s="87" t="s">
        <v>5378</v>
      </c>
      <c r="S118" s="87" t="s">
        <v>4438</v>
      </c>
      <c r="T118" s="87" t="s">
        <v>4439</v>
      </c>
      <c r="U118" s="87" t="s">
        <v>5379</v>
      </c>
      <c r="V118" s="87" t="s">
        <v>5380</v>
      </c>
      <c r="W118" s="87" t="s">
        <v>4442</v>
      </c>
      <c r="X118" s="87" t="s">
        <v>4443</v>
      </c>
      <c r="Y118" s="87" t="s">
        <v>5381</v>
      </c>
      <c r="Z118" s="87" t="s">
        <v>5318</v>
      </c>
    </row>
    <row r="119" spans="1:26" x14ac:dyDescent="0.25">
      <c r="A119" s="87" t="s">
        <v>2315</v>
      </c>
      <c r="B119" s="87" t="s">
        <v>2316</v>
      </c>
      <c r="C119" s="87" t="s">
        <v>281</v>
      </c>
      <c r="D119" s="87" t="s">
        <v>2274</v>
      </c>
      <c r="E119" s="96">
        <v>43789.347858796296</v>
      </c>
      <c r="F119" s="96">
        <v>45617</v>
      </c>
      <c r="G119" s="87" t="s">
        <v>70</v>
      </c>
      <c r="H119" s="96">
        <v>45617</v>
      </c>
      <c r="I119" s="87" t="s">
        <v>71</v>
      </c>
      <c r="J119" s="87" t="s">
        <v>104</v>
      </c>
      <c r="K119" s="87" t="s">
        <v>2317</v>
      </c>
      <c r="L119" s="87" t="s">
        <v>78</v>
      </c>
      <c r="M119" s="87" t="s">
        <v>2318</v>
      </c>
      <c r="N119" s="94">
        <v>104.16</v>
      </c>
      <c r="O119" s="94">
        <v>112.65</v>
      </c>
      <c r="P119" s="94">
        <v>23.42</v>
      </c>
      <c r="Q119" s="87" t="s">
        <v>5904</v>
      </c>
      <c r="R119" s="87" t="s">
        <v>5905</v>
      </c>
      <c r="S119" s="87" t="s">
        <v>4101</v>
      </c>
      <c r="T119" s="87" t="s">
        <v>4743</v>
      </c>
      <c r="U119" s="87" t="s">
        <v>4744</v>
      </c>
      <c r="V119" s="87" t="s">
        <v>5906</v>
      </c>
      <c r="W119" s="87" t="s">
        <v>5907</v>
      </c>
      <c r="X119" s="87" t="s">
        <v>5908</v>
      </c>
      <c r="Y119" s="87" t="s">
        <v>5909</v>
      </c>
      <c r="Z119" s="87" t="s">
        <v>4138</v>
      </c>
    </row>
    <row r="120" spans="1:26" x14ac:dyDescent="0.25">
      <c r="A120" s="87" t="s">
        <v>2525</v>
      </c>
      <c r="B120" s="87" t="s">
        <v>2090</v>
      </c>
      <c r="C120" s="87" t="s">
        <v>2330</v>
      </c>
      <c r="D120" s="87" t="s">
        <v>1069</v>
      </c>
      <c r="E120" s="96">
        <v>41901.600370370368</v>
      </c>
      <c r="F120" s="96">
        <v>45554.600370370368</v>
      </c>
      <c r="G120" s="87" t="s">
        <v>70</v>
      </c>
      <c r="H120" s="96">
        <v>45554</v>
      </c>
      <c r="I120" s="87" t="s">
        <v>71</v>
      </c>
      <c r="J120" s="87" t="s">
        <v>104</v>
      </c>
      <c r="K120" s="87" t="s">
        <v>2527</v>
      </c>
      <c r="L120" s="87" t="s">
        <v>78</v>
      </c>
      <c r="M120" s="87" t="s">
        <v>2528</v>
      </c>
      <c r="N120" s="94">
        <v>104.52</v>
      </c>
      <c r="O120" s="94">
        <v>124.85</v>
      </c>
      <c r="P120" s="94">
        <v>10.45</v>
      </c>
      <c r="Q120" s="87" t="s">
        <v>4965</v>
      </c>
      <c r="R120" s="87" t="s">
        <v>4966</v>
      </c>
      <c r="S120" s="87" t="s">
        <v>4101</v>
      </c>
      <c r="T120" s="87" t="s">
        <v>504</v>
      </c>
      <c r="U120" s="87" t="s">
        <v>4367</v>
      </c>
      <c r="V120" s="87" t="s">
        <v>4967</v>
      </c>
      <c r="W120" s="87" t="s">
        <v>4968</v>
      </c>
      <c r="X120" s="87" t="s">
        <v>4969</v>
      </c>
      <c r="Y120" s="87" t="s">
        <v>4970</v>
      </c>
      <c r="Z120" s="87" t="s">
        <v>4123</v>
      </c>
    </row>
    <row r="121" spans="1:26" x14ac:dyDescent="0.25">
      <c r="A121" s="87" t="s">
        <v>3814</v>
      </c>
      <c r="B121" s="87" t="s">
        <v>3809</v>
      </c>
      <c r="C121" s="87" t="s">
        <v>2330</v>
      </c>
      <c r="D121" s="87" t="s">
        <v>1126</v>
      </c>
      <c r="E121" s="96">
        <v>42422</v>
      </c>
      <c r="F121" s="96">
        <v>45344.810567129629</v>
      </c>
      <c r="G121" s="87" t="s">
        <v>70</v>
      </c>
      <c r="H121" s="96">
        <v>45343</v>
      </c>
      <c r="I121" s="87" t="s">
        <v>71</v>
      </c>
      <c r="J121" s="87" t="s">
        <v>104</v>
      </c>
      <c r="K121" s="87" t="s">
        <v>3815</v>
      </c>
      <c r="L121" s="87" t="s">
        <v>3812</v>
      </c>
      <c r="M121" s="87" t="s">
        <v>3986</v>
      </c>
      <c r="N121" s="94">
        <v>104.61</v>
      </c>
      <c r="O121" s="94">
        <v>119.92</v>
      </c>
      <c r="P121" s="94">
        <v>10.46</v>
      </c>
      <c r="Q121" s="87" t="s">
        <v>5377</v>
      </c>
      <c r="R121" s="87" t="s">
        <v>5378</v>
      </c>
      <c r="S121" s="87" t="s">
        <v>4438</v>
      </c>
      <c r="T121" s="87" t="s">
        <v>4439</v>
      </c>
      <c r="U121" s="87" t="s">
        <v>5379</v>
      </c>
      <c r="V121" s="87" t="s">
        <v>5380</v>
      </c>
      <c r="W121" s="87" t="s">
        <v>4442</v>
      </c>
      <c r="X121" s="87" t="s">
        <v>4443</v>
      </c>
      <c r="Y121" s="87" t="s">
        <v>5381</v>
      </c>
      <c r="Z121" s="87" t="s">
        <v>5318</v>
      </c>
    </row>
    <row r="122" spans="1:26" x14ac:dyDescent="0.25">
      <c r="A122" s="87" t="s">
        <v>2520</v>
      </c>
      <c r="B122" s="87" t="s">
        <v>2521</v>
      </c>
      <c r="C122" s="87" t="s">
        <v>2330</v>
      </c>
      <c r="D122" s="87" t="s">
        <v>1069</v>
      </c>
      <c r="E122" s="96">
        <v>41792.578263888892</v>
      </c>
      <c r="F122" s="96">
        <v>45445.578263888892</v>
      </c>
      <c r="G122" s="87" t="s">
        <v>70</v>
      </c>
      <c r="H122" s="96">
        <v>45445</v>
      </c>
      <c r="I122" s="87" t="s">
        <v>71</v>
      </c>
      <c r="J122" s="87" t="s">
        <v>104</v>
      </c>
      <c r="K122" s="87" t="s">
        <v>2523</v>
      </c>
      <c r="L122" s="87" t="s">
        <v>78</v>
      </c>
      <c r="M122" s="87" t="s">
        <v>2524</v>
      </c>
      <c r="N122" s="94">
        <v>105.86</v>
      </c>
      <c r="O122" s="94">
        <v>121.11</v>
      </c>
      <c r="P122" s="94">
        <v>10.59</v>
      </c>
      <c r="Q122" s="87" t="s">
        <v>4897</v>
      </c>
      <c r="R122" s="87" t="s">
        <v>4898</v>
      </c>
      <c r="S122" s="87" t="s">
        <v>4101</v>
      </c>
      <c r="T122" s="87" t="s">
        <v>4447</v>
      </c>
      <c r="U122" s="87" t="s">
        <v>4448</v>
      </c>
      <c r="V122" s="87" t="s">
        <v>4899</v>
      </c>
      <c r="W122" s="87" t="s">
        <v>78</v>
      </c>
      <c r="X122" s="87" t="s">
        <v>4900</v>
      </c>
      <c r="Y122" s="87" t="s">
        <v>4901</v>
      </c>
      <c r="Z122" s="87" t="s">
        <v>4138</v>
      </c>
    </row>
    <row r="123" spans="1:26" x14ac:dyDescent="0.25">
      <c r="A123" s="87" t="s">
        <v>3051</v>
      </c>
      <c r="B123" s="87" t="s">
        <v>876</v>
      </c>
      <c r="C123" s="87" t="s">
        <v>2330</v>
      </c>
      <c r="D123" s="87" t="s">
        <v>1397</v>
      </c>
      <c r="E123" s="96">
        <v>43978.471087962964</v>
      </c>
      <c r="F123" s="96">
        <v>45439.471087962964</v>
      </c>
      <c r="G123" s="87" t="s">
        <v>70</v>
      </c>
      <c r="H123" s="96">
        <v>45439</v>
      </c>
      <c r="I123" s="87" t="s">
        <v>71</v>
      </c>
      <c r="J123" s="87" t="s">
        <v>72</v>
      </c>
      <c r="K123" s="87" t="s">
        <v>3052</v>
      </c>
      <c r="L123" s="87" t="s">
        <v>3053</v>
      </c>
      <c r="M123" s="87" t="s">
        <v>3054</v>
      </c>
      <c r="N123" s="94">
        <v>106.7</v>
      </c>
      <c r="O123" s="94">
        <v>124.76</v>
      </c>
      <c r="P123" s="94">
        <v>26.69</v>
      </c>
      <c r="Q123" s="87" t="s">
        <v>5700</v>
      </c>
      <c r="R123" s="87" t="s">
        <v>5701</v>
      </c>
      <c r="S123" s="87" t="s">
        <v>4101</v>
      </c>
      <c r="T123" s="87" t="s">
        <v>504</v>
      </c>
      <c r="U123" s="87" t="s">
        <v>4126</v>
      </c>
      <c r="V123" s="87" t="s">
        <v>5702</v>
      </c>
      <c r="W123" s="87" t="s">
        <v>5703</v>
      </c>
      <c r="X123" s="87" t="s">
        <v>5704</v>
      </c>
      <c r="Y123" s="87" t="s">
        <v>5705</v>
      </c>
      <c r="Z123" s="87" t="s">
        <v>4138</v>
      </c>
    </row>
    <row r="124" spans="1:26" x14ac:dyDescent="0.25">
      <c r="A124" s="87" t="s">
        <v>3808</v>
      </c>
      <c r="B124" s="87" t="s">
        <v>3809</v>
      </c>
      <c r="C124" s="87" t="s">
        <v>2330</v>
      </c>
      <c r="D124" s="87" t="s">
        <v>1069</v>
      </c>
      <c r="E124" s="96">
        <v>42422</v>
      </c>
      <c r="F124" s="96">
        <v>45344.810567129629</v>
      </c>
      <c r="G124" s="87" t="s">
        <v>70</v>
      </c>
      <c r="H124" s="96">
        <v>45343</v>
      </c>
      <c r="I124" s="87" t="s">
        <v>71</v>
      </c>
      <c r="J124" s="87" t="s">
        <v>104</v>
      </c>
      <c r="K124" s="87" t="s">
        <v>3811</v>
      </c>
      <c r="L124" s="87" t="s">
        <v>3812</v>
      </c>
      <c r="M124" s="87" t="s">
        <v>3978</v>
      </c>
      <c r="N124" s="94">
        <v>107.75</v>
      </c>
      <c r="O124" s="94">
        <v>128.58000000000001</v>
      </c>
      <c r="P124" s="94">
        <v>10.78</v>
      </c>
      <c r="Q124" s="87" t="s">
        <v>5377</v>
      </c>
      <c r="R124" s="87" t="s">
        <v>5378</v>
      </c>
      <c r="S124" s="87" t="s">
        <v>4438</v>
      </c>
      <c r="T124" s="87" t="s">
        <v>4439</v>
      </c>
      <c r="U124" s="87" t="s">
        <v>5379</v>
      </c>
      <c r="V124" s="87" t="s">
        <v>5380</v>
      </c>
      <c r="W124" s="87" t="s">
        <v>4442</v>
      </c>
      <c r="X124" s="87" t="s">
        <v>4443</v>
      </c>
      <c r="Y124" s="87" t="s">
        <v>5381</v>
      </c>
      <c r="Z124" s="87" t="s">
        <v>5318</v>
      </c>
    </row>
    <row r="125" spans="1:26" x14ac:dyDescent="0.25">
      <c r="A125" s="87" t="s">
        <v>3331</v>
      </c>
      <c r="B125" s="87" t="s">
        <v>761</v>
      </c>
      <c r="C125" s="87" t="s">
        <v>2330</v>
      </c>
      <c r="D125" s="87" t="s">
        <v>2274</v>
      </c>
      <c r="E125" s="96">
        <v>42531.623530092591</v>
      </c>
      <c r="F125" s="96">
        <v>45453.623530092591</v>
      </c>
      <c r="G125" s="87" t="s">
        <v>70</v>
      </c>
      <c r="H125" s="96">
        <v>45453</v>
      </c>
      <c r="I125" s="87" t="s">
        <v>71</v>
      </c>
      <c r="J125" s="87" t="s">
        <v>104</v>
      </c>
      <c r="K125" s="87" t="s">
        <v>3332</v>
      </c>
      <c r="L125" s="87" t="s">
        <v>78</v>
      </c>
      <c r="M125" s="87" t="s">
        <v>3333</v>
      </c>
      <c r="N125" s="94">
        <v>108.26</v>
      </c>
      <c r="O125" s="94">
        <v>117.08</v>
      </c>
      <c r="P125" s="94">
        <v>21.65</v>
      </c>
      <c r="Q125" s="87" t="s">
        <v>5338</v>
      </c>
      <c r="R125" s="87" t="s">
        <v>5339</v>
      </c>
      <c r="S125" s="87" t="s">
        <v>4101</v>
      </c>
      <c r="T125" s="87" t="s">
        <v>504</v>
      </c>
      <c r="U125" s="87" t="s">
        <v>4133</v>
      </c>
      <c r="V125" s="87" t="s">
        <v>5340</v>
      </c>
      <c r="W125" s="87" t="s">
        <v>78</v>
      </c>
      <c r="X125" s="87" t="s">
        <v>5341</v>
      </c>
      <c r="Y125" s="87" t="s">
        <v>5342</v>
      </c>
      <c r="Z125" s="87" t="s">
        <v>4138</v>
      </c>
    </row>
    <row r="126" spans="1:26" x14ac:dyDescent="0.25">
      <c r="A126" s="87" t="s">
        <v>1985</v>
      </c>
      <c r="B126" s="87" t="s">
        <v>1986</v>
      </c>
      <c r="C126" s="87" t="s">
        <v>281</v>
      </c>
      <c r="D126" s="87" t="s">
        <v>1397</v>
      </c>
      <c r="E126" s="96">
        <v>44885.587152777778</v>
      </c>
      <c r="F126" s="96">
        <v>45616.634780092594</v>
      </c>
      <c r="G126" s="87" t="s">
        <v>70</v>
      </c>
      <c r="H126" s="96">
        <v>45616</v>
      </c>
      <c r="I126" s="87" t="s">
        <v>71</v>
      </c>
      <c r="J126" s="87" t="s">
        <v>104</v>
      </c>
      <c r="K126" s="87" t="s">
        <v>1987</v>
      </c>
      <c r="L126" s="87" t="s">
        <v>1987</v>
      </c>
      <c r="M126" s="87" t="s">
        <v>1989</v>
      </c>
      <c r="N126" s="94">
        <v>108.91</v>
      </c>
      <c r="O126" s="94">
        <v>126.34</v>
      </c>
      <c r="P126" s="94">
        <v>40.299999999999997</v>
      </c>
      <c r="Q126" s="87" t="s">
        <v>6715</v>
      </c>
      <c r="R126" s="87" t="s">
        <v>6716</v>
      </c>
      <c r="S126" s="87" t="s">
        <v>4101</v>
      </c>
      <c r="T126" s="87" t="s">
        <v>504</v>
      </c>
      <c r="U126" s="87" t="s">
        <v>4187</v>
      </c>
      <c r="V126" s="87" t="s">
        <v>6717</v>
      </c>
      <c r="W126" s="87" t="s">
        <v>6718</v>
      </c>
      <c r="X126" s="87" t="s">
        <v>6719</v>
      </c>
      <c r="Y126" s="87" t="s">
        <v>6720</v>
      </c>
      <c r="Z126" s="87" t="s">
        <v>4138</v>
      </c>
    </row>
    <row r="127" spans="1:26" x14ac:dyDescent="0.25">
      <c r="A127" s="87" t="s">
        <v>3720</v>
      </c>
      <c r="B127" s="87" t="s">
        <v>3543</v>
      </c>
      <c r="C127" s="87" t="s">
        <v>281</v>
      </c>
      <c r="D127" s="87" t="s">
        <v>1397</v>
      </c>
      <c r="E127" s="96">
        <v>44963</v>
      </c>
      <c r="F127" s="96">
        <v>45328.314131944448</v>
      </c>
      <c r="G127" s="87" t="s">
        <v>70</v>
      </c>
      <c r="H127" s="96">
        <v>45328</v>
      </c>
      <c r="I127" s="87" t="s">
        <v>71</v>
      </c>
      <c r="J127" s="87" t="s">
        <v>104</v>
      </c>
      <c r="K127" s="87" t="s">
        <v>3721</v>
      </c>
      <c r="L127" s="87" t="s">
        <v>3722</v>
      </c>
      <c r="M127" s="87" t="s">
        <v>4083</v>
      </c>
      <c r="N127" s="94">
        <v>112.99</v>
      </c>
      <c r="O127" s="94">
        <v>131.85</v>
      </c>
      <c r="P127" s="94">
        <v>41.81</v>
      </c>
      <c r="Q127" s="87" t="s">
        <v>4504</v>
      </c>
      <c r="R127" s="87" t="s">
        <v>4505</v>
      </c>
      <c r="S127" s="87" t="s">
        <v>4101</v>
      </c>
      <c r="T127" s="87" t="s">
        <v>504</v>
      </c>
      <c r="U127" s="87" t="s">
        <v>4126</v>
      </c>
      <c r="V127" s="87" t="s">
        <v>4110</v>
      </c>
      <c r="W127" s="87" t="s">
        <v>4506</v>
      </c>
      <c r="X127" s="87" t="s">
        <v>4507</v>
      </c>
      <c r="Y127" s="87" t="s">
        <v>4508</v>
      </c>
      <c r="Z127" s="87" t="s">
        <v>4106</v>
      </c>
    </row>
    <row r="128" spans="1:26" x14ac:dyDescent="0.25">
      <c r="A128" s="87" t="s">
        <v>3736</v>
      </c>
      <c r="B128" s="87" t="s">
        <v>3604</v>
      </c>
      <c r="C128" s="87" t="s">
        <v>281</v>
      </c>
      <c r="D128" s="87" t="s">
        <v>1397</v>
      </c>
      <c r="E128" s="96">
        <v>44844.395578703705</v>
      </c>
      <c r="F128" s="96">
        <v>45575.458657407406</v>
      </c>
      <c r="G128" s="87" t="s">
        <v>70</v>
      </c>
      <c r="H128" s="96">
        <v>45575</v>
      </c>
      <c r="I128" s="87" t="s">
        <v>71</v>
      </c>
      <c r="J128" s="87" t="s">
        <v>104</v>
      </c>
      <c r="K128" s="87" t="s">
        <v>1417</v>
      </c>
      <c r="L128" s="87" t="s">
        <v>3737</v>
      </c>
      <c r="M128" s="87" t="s">
        <v>4056</v>
      </c>
      <c r="N128" s="94">
        <v>113.38</v>
      </c>
      <c r="O128" s="94">
        <v>134.93</v>
      </c>
      <c r="P128" s="94">
        <v>31.16</v>
      </c>
      <c r="Q128" s="87" t="s">
        <v>6639</v>
      </c>
      <c r="R128" s="87" t="s">
        <v>6640</v>
      </c>
      <c r="S128" s="87" t="s">
        <v>4101</v>
      </c>
      <c r="T128" s="87" t="s">
        <v>504</v>
      </c>
      <c r="U128" s="87" t="s">
        <v>4126</v>
      </c>
      <c r="V128" s="87" t="s">
        <v>4342</v>
      </c>
      <c r="W128" s="87" t="s">
        <v>6641</v>
      </c>
      <c r="X128" s="87" t="s">
        <v>6642</v>
      </c>
      <c r="Y128" s="87" t="s">
        <v>6643</v>
      </c>
      <c r="Z128" s="87" t="s">
        <v>4138</v>
      </c>
    </row>
    <row r="129" spans="1:26" x14ac:dyDescent="0.25">
      <c r="A129" s="87" t="s">
        <v>3164</v>
      </c>
      <c r="B129" s="87" t="s">
        <v>2162</v>
      </c>
      <c r="C129" s="87" t="s">
        <v>296</v>
      </c>
      <c r="D129" s="87" t="s">
        <v>2258</v>
      </c>
      <c r="E129" s="96">
        <v>43080.345150462963</v>
      </c>
      <c r="F129" s="96">
        <v>45512.345150462963</v>
      </c>
      <c r="G129" s="87" t="s">
        <v>70</v>
      </c>
      <c r="H129" s="96">
        <v>45512</v>
      </c>
      <c r="I129" s="87" t="s">
        <v>71</v>
      </c>
      <c r="J129" s="87" t="s">
        <v>104</v>
      </c>
      <c r="K129" s="87" t="s">
        <v>3167</v>
      </c>
      <c r="L129" s="87" t="s">
        <v>78</v>
      </c>
      <c r="M129" s="87" t="s">
        <v>3168</v>
      </c>
      <c r="N129" s="94">
        <v>113.5</v>
      </c>
      <c r="O129" s="94">
        <v>119.5</v>
      </c>
      <c r="P129" s="94">
        <v>28.38</v>
      </c>
      <c r="Q129" s="87" t="s">
        <v>5632</v>
      </c>
      <c r="R129" s="87" t="s">
        <v>5633</v>
      </c>
      <c r="S129" s="87" t="s">
        <v>4101</v>
      </c>
      <c r="T129" s="87" t="s">
        <v>504</v>
      </c>
      <c r="U129" s="87" t="s">
        <v>4223</v>
      </c>
      <c r="V129" s="87" t="s">
        <v>5634</v>
      </c>
      <c r="W129" s="87" t="s">
        <v>5635</v>
      </c>
      <c r="X129" s="87" t="s">
        <v>5630</v>
      </c>
      <c r="Y129" s="87" t="s">
        <v>5631</v>
      </c>
      <c r="Z129" s="87" t="s">
        <v>4106</v>
      </c>
    </row>
    <row r="130" spans="1:26" x14ac:dyDescent="0.25">
      <c r="A130" s="87" t="s">
        <v>2529</v>
      </c>
      <c r="B130" s="87" t="s">
        <v>2090</v>
      </c>
      <c r="C130" s="87" t="s">
        <v>2330</v>
      </c>
      <c r="D130" s="87" t="s">
        <v>1069</v>
      </c>
      <c r="E130" s="96">
        <v>42285.49863425926</v>
      </c>
      <c r="F130" s="96">
        <v>45573.49863425926</v>
      </c>
      <c r="G130" s="87" t="s">
        <v>70</v>
      </c>
      <c r="H130" s="96">
        <v>45573</v>
      </c>
      <c r="I130" s="87" t="s">
        <v>71</v>
      </c>
      <c r="J130" s="87" t="s">
        <v>104</v>
      </c>
      <c r="K130" s="87" t="s">
        <v>2530</v>
      </c>
      <c r="L130" s="87" t="s">
        <v>78</v>
      </c>
      <c r="M130" s="87" t="s">
        <v>2531</v>
      </c>
      <c r="N130" s="94">
        <v>113.8</v>
      </c>
      <c r="O130" s="94">
        <v>134.72</v>
      </c>
      <c r="P130" s="94">
        <v>11.38</v>
      </c>
      <c r="Q130" s="87" t="s">
        <v>4965</v>
      </c>
      <c r="R130" s="87" t="s">
        <v>4966</v>
      </c>
      <c r="S130" s="87" t="s">
        <v>4101</v>
      </c>
      <c r="T130" s="87" t="s">
        <v>504</v>
      </c>
      <c r="U130" s="87" t="s">
        <v>4367</v>
      </c>
      <c r="V130" s="87" t="s">
        <v>4967</v>
      </c>
      <c r="W130" s="87" t="s">
        <v>4968</v>
      </c>
      <c r="X130" s="87" t="s">
        <v>4969</v>
      </c>
      <c r="Y130" s="87" t="s">
        <v>4970</v>
      </c>
      <c r="Z130" s="87" t="s">
        <v>4123</v>
      </c>
    </row>
    <row r="131" spans="1:26" x14ac:dyDescent="0.25">
      <c r="A131" s="87" t="s">
        <v>3012</v>
      </c>
      <c r="B131" s="87" t="s">
        <v>227</v>
      </c>
      <c r="C131" s="87" t="s">
        <v>2330</v>
      </c>
      <c r="D131" s="87" t="s">
        <v>1397</v>
      </c>
      <c r="E131" s="96">
        <v>43722.789884259262</v>
      </c>
      <c r="F131" s="96">
        <v>45549.789884259262</v>
      </c>
      <c r="G131" s="87" t="s">
        <v>70</v>
      </c>
      <c r="H131" s="96">
        <v>45549</v>
      </c>
      <c r="I131" s="87" t="s">
        <v>215</v>
      </c>
      <c r="J131" s="87" t="s">
        <v>104</v>
      </c>
      <c r="K131" s="87" t="s">
        <v>2963</v>
      </c>
      <c r="L131" s="87" t="s">
        <v>3013</v>
      </c>
      <c r="M131" s="87" t="s">
        <v>3014</v>
      </c>
      <c r="N131" s="94">
        <v>114.98</v>
      </c>
      <c r="O131" s="94">
        <v>133.1</v>
      </c>
      <c r="P131" s="94">
        <v>28.74</v>
      </c>
      <c r="Q131" s="87" t="s">
        <v>5527</v>
      </c>
      <c r="R131" s="87" t="s">
        <v>4760</v>
      </c>
      <c r="S131" s="87" t="s">
        <v>4101</v>
      </c>
      <c r="T131" s="87" t="s">
        <v>504</v>
      </c>
      <c r="U131" s="87" t="s">
        <v>4367</v>
      </c>
      <c r="V131" s="87" t="s">
        <v>5528</v>
      </c>
      <c r="W131" s="87" t="s">
        <v>5529</v>
      </c>
      <c r="X131" s="87" t="s">
        <v>4762</v>
      </c>
      <c r="Y131" s="87" t="s">
        <v>78</v>
      </c>
      <c r="Z131" s="87" t="s">
        <v>78</v>
      </c>
    </row>
    <row r="132" spans="1:26" x14ac:dyDescent="0.25">
      <c r="A132" s="87" t="s">
        <v>3747</v>
      </c>
      <c r="B132" s="87" t="s">
        <v>3748</v>
      </c>
      <c r="C132" s="87" t="s">
        <v>281</v>
      </c>
      <c r="D132" s="87" t="s">
        <v>1397</v>
      </c>
      <c r="E132" s="96">
        <v>45138</v>
      </c>
      <c r="F132" s="96">
        <v>45504.556145833332</v>
      </c>
      <c r="G132" s="87" t="s">
        <v>70</v>
      </c>
      <c r="H132" s="96">
        <v>45504</v>
      </c>
      <c r="I132" s="87" t="s">
        <v>71</v>
      </c>
      <c r="J132" s="87" t="s">
        <v>104</v>
      </c>
      <c r="K132" s="87" t="s">
        <v>3750</v>
      </c>
      <c r="L132" s="87" t="s">
        <v>3751</v>
      </c>
      <c r="M132" s="87" t="s">
        <v>4080</v>
      </c>
      <c r="N132" s="94">
        <v>115.01</v>
      </c>
      <c r="O132" s="94">
        <v>129.53</v>
      </c>
      <c r="P132" s="94">
        <v>37.950000000000003</v>
      </c>
      <c r="Q132" s="87" t="s">
        <v>6119</v>
      </c>
      <c r="R132" s="87" t="s">
        <v>6120</v>
      </c>
      <c r="S132" s="87" t="s">
        <v>4101</v>
      </c>
      <c r="T132" s="87" t="s">
        <v>504</v>
      </c>
      <c r="U132" s="87" t="s">
        <v>4412</v>
      </c>
      <c r="V132" s="87" t="s">
        <v>4387</v>
      </c>
      <c r="W132" s="87" t="s">
        <v>4388</v>
      </c>
      <c r="X132" s="87" t="s">
        <v>4639</v>
      </c>
      <c r="Y132" s="87" t="s">
        <v>6121</v>
      </c>
      <c r="Z132" s="87" t="s">
        <v>4138</v>
      </c>
    </row>
    <row r="133" spans="1:26" x14ac:dyDescent="0.25">
      <c r="A133" s="87" t="s">
        <v>2309</v>
      </c>
      <c r="B133" s="87" t="s">
        <v>1274</v>
      </c>
      <c r="C133" s="87" t="s">
        <v>281</v>
      </c>
      <c r="D133" s="87" t="s">
        <v>2274</v>
      </c>
      <c r="E133" s="96">
        <v>42736.522997685184</v>
      </c>
      <c r="F133" s="96">
        <v>45292.522997685184</v>
      </c>
      <c r="G133" s="87" t="s">
        <v>70</v>
      </c>
      <c r="H133" s="96">
        <v>45261</v>
      </c>
      <c r="I133" s="87" t="s">
        <v>71</v>
      </c>
      <c r="J133" s="87" t="s">
        <v>514</v>
      </c>
      <c r="K133" s="87" t="s">
        <v>2310</v>
      </c>
      <c r="L133" s="87" t="s">
        <v>78</v>
      </c>
      <c r="M133" s="87" t="s">
        <v>2311</v>
      </c>
      <c r="N133" s="94">
        <v>115.04</v>
      </c>
      <c r="O133" s="94">
        <v>124.52</v>
      </c>
      <c r="P133" s="94">
        <v>25.82</v>
      </c>
      <c r="Q133" s="87" t="s">
        <v>5472</v>
      </c>
      <c r="R133" s="87" t="s">
        <v>5468</v>
      </c>
      <c r="S133" s="87" t="s">
        <v>4101</v>
      </c>
      <c r="T133" s="87" t="s">
        <v>5473</v>
      </c>
      <c r="U133" s="87" t="s">
        <v>4374</v>
      </c>
      <c r="V133" s="87" t="s">
        <v>4110</v>
      </c>
      <c r="W133" s="87" t="s">
        <v>5469</v>
      </c>
      <c r="X133" s="87" t="s">
        <v>5470</v>
      </c>
      <c r="Y133" s="87" t="s">
        <v>5471</v>
      </c>
      <c r="Z133" s="87" t="s">
        <v>4130</v>
      </c>
    </row>
    <row r="134" spans="1:26" x14ac:dyDescent="0.25">
      <c r="A134" s="87" t="s">
        <v>2029</v>
      </c>
      <c r="B134" s="87" t="s">
        <v>1880</v>
      </c>
      <c r="C134" s="87" t="s">
        <v>281</v>
      </c>
      <c r="D134" s="87" t="s">
        <v>1397</v>
      </c>
      <c r="E134" s="96">
        <v>45125.449178240742</v>
      </c>
      <c r="F134" s="96">
        <v>45491.411111111112</v>
      </c>
      <c r="G134" s="87" t="s">
        <v>70</v>
      </c>
      <c r="H134" s="96">
        <v>45491</v>
      </c>
      <c r="I134" s="87" t="s">
        <v>71</v>
      </c>
      <c r="J134" s="87" t="s">
        <v>104</v>
      </c>
      <c r="K134" s="87" t="s">
        <v>2030</v>
      </c>
      <c r="L134" s="87" t="s">
        <v>2031</v>
      </c>
      <c r="M134" s="87" t="s">
        <v>2033</v>
      </c>
      <c r="N134" s="94">
        <v>115.47</v>
      </c>
      <c r="O134" s="94">
        <v>133.18</v>
      </c>
      <c r="P134" s="94">
        <v>42.73</v>
      </c>
      <c r="Q134" s="87" t="s">
        <v>5850</v>
      </c>
      <c r="R134" s="87" t="s">
        <v>5851</v>
      </c>
      <c r="S134" s="87" t="s">
        <v>4101</v>
      </c>
      <c r="T134" s="87" t="s">
        <v>504</v>
      </c>
      <c r="U134" s="87" t="s">
        <v>4120</v>
      </c>
      <c r="V134" s="87" t="s">
        <v>5852</v>
      </c>
      <c r="W134" s="87" t="s">
        <v>5853</v>
      </c>
      <c r="X134" s="87" t="s">
        <v>5854</v>
      </c>
      <c r="Y134" s="87" t="s">
        <v>5855</v>
      </c>
      <c r="Z134" s="87" t="s">
        <v>4138</v>
      </c>
    </row>
    <row r="135" spans="1:26" x14ac:dyDescent="0.25">
      <c r="A135" s="87" t="s">
        <v>3087</v>
      </c>
      <c r="B135" s="87" t="s">
        <v>876</v>
      </c>
      <c r="C135" s="87" t="s">
        <v>2330</v>
      </c>
      <c r="D135" s="87" t="s">
        <v>1397</v>
      </c>
      <c r="E135" s="96">
        <v>44086.734212962961</v>
      </c>
      <c r="F135" s="96">
        <v>45547.734212962961</v>
      </c>
      <c r="G135" s="87" t="s">
        <v>70</v>
      </c>
      <c r="H135" s="96">
        <v>45363</v>
      </c>
      <c r="I135" s="87" t="s">
        <v>71</v>
      </c>
      <c r="J135" s="87" t="s">
        <v>72</v>
      </c>
      <c r="K135" s="87" t="s">
        <v>3088</v>
      </c>
      <c r="L135" s="87" t="s">
        <v>78</v>
      </c>
      <c r="M135" s="87" t="s">
        <v>3089</v>
      </c>
      <c r="N135" s="94">
        <v>115.74</v>
      </c>
      <c r="O135" s="94">
        <v>135.77000000000001</v>
      </c>
      <c r="P135" s="94">
        <v>28.94</v>
      </c>
      <c r="Q135" s="87" t="s">
        <v>5700</v>
      </c>
      <c r="R135" s="87" t="s">
        <v>5701</v>
      </c>
      <c r="S135" s="87" t="s">
        <v>4101</v>
      </c>
      <c r="T135" s="87" t="s">
        <v>504</v>
      </c>
      <c r="U135" s="87" t="s">
        <v>4126</v>
      </c>
      <c r="V135" s="87" t="s">
        <v>5702</v>
      </c>
      <c r="W135" s="87" t="s">
        <v>5703</v>
      </c>
      <c r="X135" s="87" t="s">
        <v>5704</v>
      </c>
      <c r="Y135" s="87" t="s">
        <v>5705</v>
      </c>
      <c r="Z135" s="87" t="s">
        <v>4138</v>
      </c>
    </row>
    <row r="136" spans="1:26" x14ac:dyDescent="0.25">
      <c r="A136" s="87" t="s">
        <v>1047</v>
      </c>
      <c r="B136" s="87" t="s">
        <v>214</v>
      </c>
      <c r="C136" s="87" t="s">
        <v>281</v>
      </c>
      <c r="D136" s="87" t="s">
        <v>237</v>
      </c>
      <c r="E136" s="96">
        <v>44958.453206018516</v>
      </c>
      <c r="F136" s="96">
        <v>45323.383668981478</v>
      </c>
      <c r="G136" s="87" t="s">
        <v>70</v>
      </c>
      <c r="H136" s="96">
        <v>45323</v>
      </c>
      <c r="I136" s="87" t="s">
        <v>215</v>
      </c>
      <c r="J136" s="87" t="s">
        <v>104</v>
      </c>
      <c r="K136" s="87" t="s">
        <v>1048</v>
      </c>
      <c r="L136" s="87" t="s">
        <v>78</v>
      </c>
      <c r="M136" s="87" t="s">
        <v>1050</v>
      </c>
      <c r="N136" s="94">
        <v>115.79</v>
      </c>
      <c r="O136" s="94">
        <v>127.39</v>
      </c>
      <c r="P136" s="94">
        <v>25.47</v>
      </c>
      <c r="Q136" s="87" t="s">
        <v>5612</v>
      </c>
      <c r="R136" s="87" t="s">
        <v>5613</v>
      </c>
      <c r="S136" s="87" t="s">
        <v>4101</v>
      </c>
      <c r="T136" s="87" t="s">
        <v>504</v>
      </c>
      <c r="U136" s="87" t="s">
        <v>4907</v>
      </c>
      <c r="V136" s="87" t="s">
        <v>5614</v>
      </c>
      <c r="W136" s="87" t="s">
        <v>78</v>
      </c>
      <c r="X136" s="87" t="s">
        <v>5615</v>
      </c>
      <c r="Y136" s="87" t="s">
        <v>5616</v>
      </c>
      <c r="Z136" s="87" t="s">
        <v>4138</v>
      </c>
    </row>
    <row r="137" spans="1:26" x14ac:dyDescent="0.25">
      <c r="A137" s="87" t="s">
        <v>2305</v>
      </c>
      <c r="B137" s="87" t="s">
        <v>2306</v>
      </c>
      <c r="C137" s="87" t="s">
        <v>281</v>
      </c>
      <c r="D137" s="87" t="s">
        <v>2274</v>
      </c>
      <c r="E137" s="96">
        <v>42736.519305555557</v>
      </c>
      <c r="F137" s="96">
        <v>45292.519305555557</v>
      </c>
      <c r="G137" s="87" t="s">
        <v>70</v>
      </c>
      <c r="H137" s="96">
        <v>45261</v>
      </c>
      <c r="I137" s="87" t="s">
        <v>71</v>
      </c>
      <c r="J137" s="87" t="s">
        <v>514</v>
      </c>
      <c r="K137" s="87" t="s">
        <v>2307</v>
      </c>
      <c r="L137" s="87" t="s">
        <v>78</v>
      </c>
      <c r="M137" s="87" t="s">
        <v>2308</v>
      </c>
      <c r="N137" s="94">
        <v>116.34</v>
      </c>
      <c r="O137" s="94">
        <v>126.04</v>
      </c>
      <c r="P137" s="94">
        <v>26.18</v>
      </c>
      <c r="Q137" s="87" t="s">
        <v>5467</v>
      </c>
      <c r="R137" s="87" t="s">
        <v>5468</v>
      </c>
      <c r="S137" s="87" t="s">
        <v>4101</v>
      </c>
      <c r="T137" s="87" t="s">
        <v>4373</v>
      </c>
      <c r="U137" s="87" t="s">
        <v>4374</v>
      </c>
      <c r="V137" s="87" t="s">
        <v>4110</v>
      </c>
      <c r="W137" s="87" t="s">
        <v>5469</v>
      </c>
      <c r="X137" s="87" t="s">
        <v>5470</v>
      </c>
      <c r="Y137" s="87" t="s">
        <v>5471</v>
      </c>
      <c r="Z137" s="87" t="s">
        <v>4130</v>
      </c>
    </row>
    <row r="138" spans="1:26" x14ac:dyDescent="0.25">
      <c r="A138" s="87" t="s">
        <v>1259</v>
      </c>
      <c r="B138" s="87" t="s">
        <v>1260</v>
      </c>
      <c r="C138" s="87" t="s">
        <v>281</v>
      </c>
      <c r="D138" s="87" t="s">
        <v>1176</v>
      </c>
      <c r="E138" s="96">
        <v>42683.439305555556</v>
      </c>
      <c r="F138" s="96">
        <v>45605.439305555556</v>
      </c>
      <c r="G138" s="87" t="s">
        <v>70</v>
      </c>
      <c r="H138" s="96">
        <v>45605</v>
      </c>
      <c r="I138" s="87" t="s">
        <v>71</v>
      </c>
      <c r="J138" s="87" t="s">
        <v>104</v>
      </c>
      <c r="K138" s="87" t="s">
        <v>1261</v>
      </c>
      <c r="L138" s="87" t="s">
        <v>78</v>
      </c>
      <c r="M138" s="87" t="s">
        <v>1262</v>
      </c>
      <c r="N138" s="94">
        <v>116.6</v>
      </c>
      <c r="O138" s="94">
        <v>118.75</v>
      </c>
      <c r="P138" s="94">
        <v>23.32</v>
      </c>
      <c r="Q138" s="87" t="s">
        <v>5434</v>
      </c>
      <c r="R138" s="87" t="s">
        <v>5435</v>
      </c>
      <c r="S138" s="87" t="s">
        <v>4101</v>
      </c>
      <c r="T138" s="87" t="s">
        <v>4938</v>
      </c>
      <c r="U138" s="87" t="s">
        <v>4939</v>
      </c>
      <c r="V138" s="87" t="s">
        <v>4330</v>
      </c>
      <c r="W138" s="87" t="s">
        <v>5436</v>
      </c>
      <c r="X138" s="87" t="s">
        <v>5437</v>
      </c>
      <c r="Y138" s="87" t="s">
        <v>5438</v>
      </c>
      <c r="Z138" s="87" t="s">
        <v>4130</v>
      </c>
    </row>
    <row r="139" spans="1:26" x14ac:dyDescent="0.25">
      <c r="A139" s="87" t="s">
        <v>3780</v>
      </c>
      <c r="B139" s="87" t="s">
        <v>3451</v>
      </c>
      <c r="C139" s="87" t="s">
        <v>281</v>
      </c>
      <c r="D139" s="87" t="s">
        <v>272</v>
      </c>
      <c r="E139" s="96">
        <v>41030.348333333335</v>
      </c>
      <c r="F139" s="96">
        <v>45413.348333333335</v>
      </c>
      <c r="G139" s="87" t="s">
        <v>70</v>
      </c>
      <c r="H139" s="96">
        <v>45413</v>
      </c>
      <c r="I139" s="87" t="s">
        <v>71</v>
      </c>
      <c r="J139" s="87" t="s">
        <v>104</v>
      </c>
      <c r="K139" s="87" t="s">
        <v>3781</v>
      </c>
      <c r="L139" s="87" t="s">
        <v>78</v>
      </c>
      <c r="M139" s="87" t="s">
        <v>3969</v>
      </c>
      <c r="N139" s="94">
        <v>116.84</v>
      </c>
      <c r="O139" s="94">
        <v>117.51</v>
      </c>
      <c r="P139" s="94">
        <v>26.29</v>
      </c>
      <c r="Q139" s="87" t="s">
        <v>4458</v>
      </c>
      <c r="R139" s="87" t="s">
        <v>4459</v>
      </c>
      <c r="S139" s="87" t="s">
        <v>4460</v>
      </c>
      <c r="T139" s="87" t="s">
        <v>4461</v>
      </c>
      <c r="U139" s="87" t="s">
        <v>4462</v>
      </c>
      <c r="V139" s="87" t="s">
        <v>4463</v>
      </c>
      <c r="W139" s="87" t="s">
        <v>78</v>
      </c>
      <c r="X139" s="87" t="s">
        <v>4464</v>
      </c>
      <c r="Y139" s="87" t="s">
        <v>4465</v>
      </c>
      <c r="Z139" s="87" t="s">
        <v>4130</v>
      </c>
    </row>
    <row r="140" spans="1:26" x14ac:dyDescent="0.25">
      <c r="A140" s="87" t="s">
        <v>2532</v>
      </c>
      <c r="B140" s="87" t="s">
        <v>2533</v>
      </c>
      <c r="C140" s="87" t="s">
        <v>2330</v>
      </c>
      <c r="D140" s="87" t="s">
        <v>1069</v>
      </c>
      <c r="E140" s="96">
        <v>42481</v>
      </c>
      <c r="F140" s="96">
        <v>45403.577233796299</v>
      </c>
      <c r="G140" s="87" t="s">
        <v>70</v>
      </c>
      <c r="H140" s="96">
        <v>45403</v>
      </c>
      <c r="I140" s="87" t="s">
        <v>71</v>
      </c>
      <c r="J140" s="87" t="s">
        <v>104</v>
      </c>
      <c r="K140" s="87" t="s">
        <v>2534</v>
      </c>
      <c r="L140" s="87" t="s">
        <v>78</v>
      </c>
      <c r="M140" s="87" t="s">
        <v>2535</v>
      </c>
      <c r="N140" s="94">
        <v>117.26</v>
      </c>
      <c r="O140" s="94">
        <v>138.79</v>
      </c>
      <c r="P140" s="94">
        <v>11.73</v>
      </c>
      <c r="Q140" s="87" t="s">
        <v>5310</v>
      </c>
      <c r="R140" s="87" t="s">
        <v>5311</v>
      </c>
      <c r="S140" s="87" t="s">
        <v>4101</v>
      </c>
      <c r="T140" s="87" t="s">
        <v>5312</v>
      </c>
      <c r="U140" s="87" t="s">
        <v>5313</v>
      </c>
      <c r="V140" s="87" t="s">
        <v>5314</v>
      </c>
      <c r="W140" s="87" t="s">
        <v>5315</v>
      </c>
      <c r="X140" s="87" t="s">
        <v>5316</v>
      </c>
      <c r="Y140" s="87" t="s">
        <v>5317</v>
      </c>
      <c r="Z140" s="87" t="s">
        <v>5318</v>
      </c>
    </row>
    <row r="141" spans="1:26" x14ac:dyDescent="0.25">
      <c r="A141" s="87" t="s">
        <v>3009</v>
      </c>
      <c r="B141" s="87" t="s">
        <v>227</v>
      </c>
      <c r="C141" s="87" t="s">
        <v>2330</v>
      </c>
      <c r="D141" s="87" t="s">
        <v>1397</v>
      </c>
      <c r="E141" s="96">
        <v>43722.792650462965</v>
      </c>
      <c r="F141" s="96">
        <v>45549.792650462965</v>
      </c>
      <c r="G141" s="87" t="s">
        <v>70</v>
      </c>
      <c r="H141" s="96">
        <v>45549</v>
      </c>
      <c r="I141" s="87" t="s">
        <v>215</v>
      </c>
      <c r="J141" s="87" t="s">
        <v>104</v>
      </c>
      <c r="K141" s="87" t="s">
        <v>2963</v>
      </c>
      <c r="L141" s="87" t="s">
        <v>3010</v>
      </c>
      <c r="M141" s="87" t="s">
        <v>3011</v>
      </c>
      <c r="N141" s="94">
        <v>117.28</v>
      </c>
      <c r="O141" s="94">
        <v>135.66</v>
      </c>
      <c r="P141" s="94">
        <v>29.32</v>
      </c>
      <c r="Q141" s="87" t="s">
        <v>5527</v>
      </c>
      <c r="R141" s="87" t="s">
        <v>4760</v>
      </c>
      <c r="S141" s="87" t="s">
        <v>4101</v>
      </c>
      <c r="T141" s="87" t="s">
        <v>504</v>
      </c>
      <c r="U141" s="87" t="s">
        <v>4367</v>
      </c>
      <c r="V141" s="87" t="s">
        <v>5528</v>
      </c>
      <c r="W141" s="87" t="s">
        <v>5529</v>
      </c>
      <c r="X141" s="87" t="s">
        <v>4762</v>
      </c>
      <c r="Y141" s="87" t="s">
        <v>78</v>
      </c>
      <c r="Z141" s="87" t="s">
        <v>78</v>
      </c>
    </row>
    <row r="142" spans="1:26" x14ac:dyDescent="0.25">
      <c r="A142" s="87" t="s">
        <v>3782</v>
      </c>
      <c r="B142" s="87" t="s">
        <v>3595</v>
      </c>
      <c r="C142" s="87" t="s">
        <v>281</v>
      </c>
      <c r="D142" s="87" t="s">
        <v>237</v>
      </c>
      <c r="E142" s="96">
        <v>44989.451458333337</v>
      </c>
      <c r="F142" s="96">
        <v>45355.604953703703</v>
      </c>
      <c r="G142" s="87" t="s">
        <v>70</v>
      </c>
      <c r="H142" s="96">
        <v>45355</v>
      </c>
      <c r="I142" s="87" t="s">
        <v>71</v>
      </c>
      <c r="J142" s="87" t="s">
        <v>104</v>
      </c>
      <c r="K142" s="87" t="s">
        <v>3783</v>
      </c>
      <c r="L142" s="87" t="s">
        <v>78</v>
      </c>
      <c r="M142" s="87" t="s">
        <v>4077</v>
      </c>
      <c r="N142" s="94">
        <v>117.59</v>
      </c>
      <c r="O142" s="94">
        <v>129.33000000000001</v>
      </c>
      <c r="P142" s="94">
        <v>25.87</v>
      </c>
      <c r="Q142" s="87" t="s">
        <v>4571</v>
      </c>
      <c r="R142" s="87" t="s">
        <v>4572</v>
      </c>
      <c r="S142" s="87" t="s">
        <v>4101</v>
      </c>
      <c r="T142" s="87" t="s">
        <v>504</v>
      </c>
      <c r="U142" s="87" t="s">
        <v>4148</v>
      </c>
      <c r="V142" s="87" t="s">
        <v>4573</v>
      </c>
      <c r="W142" s="87" t="s">
        <v>4574</v>
      </c>
      <c r="X142" s="87" t="s">
        <v>4575</v>
      </c>
      <c r="Y142" s="87" t="s">
        <v>4576</v>
      </c>
      <c r="Z142" s="87" t="s">
        <v>4181</v>
      </c>
    </row>
    <row r="143" spans="1:26" x14ac:dyDescent="0.25">
      <c r="A143" s="87" t="s">
        <v>1556</v>
      </c>
      <c r="B143" s="87" t="s">
        <v>1557</v>
      </c>
      <c r="C143" s="87" t="s">
        <v>65</v>
      </c>
      <c r="D143" s="87" t="s">
        <v>1303</v>
      </c>
      <c r="E143" s="96">
        <v>38716</v>
      </c>
      <c r="F143" s="96">
        <v>45290</v>
      </c>
      <c r="G143" s="87" t="s">
        <v>78</v>
      </c>
      <c r="H143" s="96">
        <v>45290</v>
      </c>
      <c r="I143" s="87" t="s">
        <v>91</v>
      </c>
      <c r="J143" s="87" t="s">
        <v>104</v>
      </c>
      <c r="K143" s="87" t="s">
        <v>1558</v>
      </c>
      <c r="L143" s="87" t="s">
        <v>78</v>
      </c>
      <c r="M143" s="87" t="s">
        <v>1559</v>
      </c>
      <c r="N143" s="94">
        <v>120</v>
      </c>
      <c r="O143" s="94">
        <v>120</v>
      </c>
      <c r="P143" s="94">
        <v>6</v>
      </c>
      <c r="Q143" s="87" t="s">
        <v>4255</v>
      </c>
      <c r="R143" s="87" t="s">
        <v>4256</v>
      </c>
      <c r="S143" s="87" t="s">
        <v>4101</v>
      </c>
      <c r="T143" s="87" t="s">
        <v>504</v>
      </c>
      <c r="U143" s="87" t="s">
        <v>4203</v>
      </c>
      <c r="V143" s="87" t="s">
        <v>4110</v>
      </c>
      <c r="W143" s="87" t="s">
        <v>4257</v>
      </c>
      <c r="X143" s="87" t="s">
        <v>4258</v>
      </c>
      <c r="Y143" s="87" t="s">
        <v>4259</v>
      </c>
      <c r="Z143" s="87" t="s">
        <v>4138</v>
      </c>
    </row>
    <row r="144" spans="1:26" x14ac:dyDescent="0.25">
      <c r="A144" s="87" t="s">
        <v>7000</v>
      </c>
      <c r="B144" s="87" t="s">
        <v>342</v>
      </c>
      <c r="C144" s="87" t="s">
        <v>281</v>
      </c>
      <c r="D144" s="87" t="s">
        <v>66</v>
      </c>
      <c r="E144" s="96">
        <v>45191</v>
      </c>
      <c r="F144" s="96">
        <v>45536.701365740744</v>
      </c>
      <c r="G144" s="87" t="s">
        <v>70</v>
      </c>
      <c r="H144" s="96">
        <v>45536</v>
      </c>
      <c r="I144" s="87" t="s">
        <v>71</v>
      </c>
      <c r="J144" s="87" t="s">
        <v>104</v>
      </c>
      <c r="K144" s="87" t="s">
        <v>7001</v>
      </c>
      <c r="L144" s="87" t="s">
        <v>78</v>
      </c>
      <c r="M144" s="87" t="s">
        <v>7002</v>
      </c>
      <c r="N144" s="94">
        <v>120.42</v>
      </c>
      <c r="O144" s="94">
        <v>131.47999999999999</v>
      </c>
      <c r="P144" s="94">
        <v>28.9</v>
      </c>
      <c r="Q144" s="87" t="s">
        <v>6956</v>
      </c>
      <c r="R144" s="87" t="s">
        <v>6957</v>
      </c>
      <c r="S144" s="87" t="s">
        <v>4101</v>
      </c>
      <c r="T144" s="87" t="s">
        <v>504</v>
      </c>
      <c r="U144" s="87" t="s">
        <v>4324</v>
      </c>
      <c r="V144" s="87" t="s">
        <v>6958</v>
      </c>
      <c r="W144" s="87" t="s">
        <v>4330</v>
      </c>
      <c r="X144" s="87" t="s">
        <v>6959</v>
      </c>
      <c r="Y144" s="87" t="s">
        <v>6960</v>
      </c>
      <c r="Z144" s="87" t="s">
        <v>4130</v>
      </c>
    </row>
    <row r="145" spans="1:26" x14ac:dyDescent="0.25">
      <c r="A145" s="87" t="s">
        <v>2491</v>
      </c>
      <c r="B145" s="87" t="s">
        <v>2492</v>
      </c>
      <c r="C145" s="87" t="s">
        <v>2330</v>
      </c>
      <c r="D145" s="87" t="s">
        <v>237</v>
      </c>
      <c r="E145" s="96">
        <v>44348.612905092596</v>
      </c>
      <c r="F145" s="96">
        <v>45444.612905092596</v>
      </c>
      <c r="G145" s="87" t="s">
        <v>70</v>
      </c>
      <c r="H145" s="96">
        <v>45444</v>
      </c>
      <c r="I145" s="87" t="s">
        <v>71</v>
      </c>
      <c r="J145" s="87" t="s">
        <v>104</v>
      </c>
      <c r="K145" s="87" t="s">
        <v>2493</v>
      </c>
      <c r="L145" s="87" t="s">
        <v>78</v>
      </c>
      <c r="M145" s="87" t="s">
        <v>2494</v>
      </c>
      <c r="N145" s="94">
        <v>120.88</v>
      </c>
      <c r="O145" s="94">
        <v>132.69999999999999</v>
      </c>
      <c r="P145" s="94">
        <v>12.09</v>
      </c>
      <c r="Q145" s="87" t="s">
        <v>6424</v>
      </c>
      <c r="R145" s="87" t="s">
        <v>6425</v>
      </c>
      <c r="S145" s="87" t="s">
        <v>6426</v>
      </c>
      <c r="T145" s="87" t="s">
        <v>6427</v>
      </c>
      <c r="U145" s="87" t="s">
        <v>6428</v>
      </c>
      <c r="V145" s="87" t="s">
        <v>6429</v>
      </c>
      <c r="W145" s="87" t="s">
        <v>78</v>
      </c>
      <c r="X145" s="87" t="s">
        <v>6430</v>
      </c>
      <c r="Y145" s="87" t="s">
        <v>6431</v>
      </c>
      <c r="Z145" s="87" t="s">
        <v>4130</v>
      </c>
    </row>
    <row r="146" spans="1:26" x14ac:dyDescent="0.25">
      <c r="A146" s="87" t="s">
        <v>3767</v>
      </c>
      <c r="B146" s="87" t="s">
        <v>3495</v>
      </c>
      <c r="C146" s="87" t="s">
        <v>2330</v>
      </c>
      <c r="D146" s="87" t="s">
        <v>2037</v>
      </c>
      <c r="E146" s="96">
        <v>43173.762291666666</v>
      </c>
      <c r="F146" s="96">
        <v>45365.762291666666</v>
      </c>
      <c r="G146" s="87" t="s">
        <v>70</v>
      </c>
      <c r="H146" s="96">
        <v>45365</v>
      </c>
      <c r="I146" s="87" t="s">
        <v>71</v>
      </c>
      <c r="J146" s="87" t="s">
        <v>104</v>
      </c>
      <c r="K146" s="87" t="s">
        <v>3769</v>
      </c>
      <c r="L146" s="87" t="s">
        <v>3770</v>
      </c>
      <c r="M146" s="87" t="s">
        <v>3997</v>
      </c>
      <c r="N146" s="94">
        <v>122.68</v>
      </c>
      <c r="O146" s="94">
        <v>146.76</v>
      </c>
      <c r="P146" s="94">
        <v>30.68</v>
      </c>
      <c r="Q146" s="87" t="s">
        <v>5689</v>
      </c>
      <c r="R146" s="87" t="s">
        <v>5690</v>
      </c>
      <c r="S146" s="87" t="s">
        <v>4460</v>
      </c>
      <c r="T146" s="87" t="s">
        <v>5691</v>
      </c>
      <c r="U146" s="87" t="s">
        <v>5552</v>
      </c>
      <c r="V146" s="87" t="s">
        <v>5692</v>
      </c>
      <c r="W146" s="87" t="s">
        <v>4838</v>
      </c>
      <c r="X146" s="87" t="s">
        <v>4839</v>
      </c>
      <c r="Y146" s="87" t="s">
        <v>5693</v>
      </c>
      <c r="Z146" s="87" t="s">
        <v>5694</v>
      </c>
    </row>
    <row r="147" spans="1:26" x14ac:dyDescent="0.25">
      <c r="A147" s="87" t="s">
        <v>1148</v>
      </c>
      <c r="B147" s="87" t="s">
        <v>1149</v>
      </c>
      <c r="C147" s="87" t="s">
        <v>281</v>
      </c>
      <c r="D147" s="87" t="s">
        <v>1126</v>
      </c>
      <c r="E147" s="96">
        <v>41941.572812500002</v>
      </c>
      <c r="F147" s="96">
        <v>45594.572812500002</v>
      </c>
      <c r="G147" s="87" t="s">
        <v>70</v>
      </c>
      <c r="H147" s="96">
        <v>45594</v>
      </c>
      <c r="I147" s="87" t="s">
        <v>71</v>
      </c>
      <c r="J147" s="87" t="s">
        <v>104</v>
      </c>
      <c r="K147" s="87" t="s">
        <v>1151</v>
      </c>
      <c r="L147" s="87" t="s">
        <v>78</v>
      </c>
      <c r="M147" s="87" t="s">
        <v>1153</v>
      </c>
      <c r="N147" s="94">
        <v>124.28</v>
      </c>
      <c r="O147" s="94">
        <v>139.91</v>
      </c>
      <c r="P147" s="94">
        <v>15.54</v>
      </c>
      <c r="Q147" s="87" t="s">
        <v>5005</v>
      </c>
      <c r="R147" s="87" t="s">
        <v>5006</v>
      </c>
      <c r="S147" s="87" t="s">
        <v>4101</v>
      </c>
      <c r="T147" s="87" t="s">
        <v>504</v>
      </c>
      <c r="U147" s="87" t="s">
        <v>4148</v>
      </c>
      <c r="V147" s="87" t="s">
        <v>4540</v>
      </c>
      <c r="W147" s="87" t="s">
        <v>4541</v>
      </c>
      <c r="X147" s="87" t="s">
        <v>5007</v>
      </c>
      <c r="Y147" s="87" t="s">
        <v>5008</v>
      </c>
      <c r="Z147" s="87" t="s">
        <v>4130</v>
      </c>
    </row>
    <row r="148" spans="1:26" x14ac:dyDescent="0.25">
      <c r="A148" s="87" t="s">
        <v>2901</v>
      </c>
      <c r="B148" s="87" t="s">
        <v>1880</v>
      </c>
      <c r="C148" s="87" t="s">
        <v>2330</v>
      </c>
      <c r="D148" s="87" t="s">
        <v>1397</v>
      </c>
      <c r="E148" s="96">
        <v>43402.561030092591</v>
      </c>
      <c r="F148" s="96">
        <v>45594.561030092591</v>
      </c>
      <c r="G148" s="87" t="s">
        <v>70</v>
      </c>
      <c r="H148" s="96">
        <v>45594</v>
      </c>
      <c r="I148" s="87" t="s">
        <v>71</v>
      </c>
      <c r="J148" s="87" t="s">
        <v>104</v>
      </c>
      <c r="K148" s="87" t="s">
        <v>2902</v>
      </c>
      <c r="L148" s="87" t="s">
        <v>2903</v>
      </c>
      <c r="M148" s="87" t="s">
        <v>2904</v>
      </c>
      <c r="N148" s="94">
        <v>124.47</v>
      </c>
      <c r="O148" s="94">
        <v>143.51</v>
      </c>
      <c r="P148" s="94">
        <v>31.12</v>
      </c>
      <c r="Q148" s="87" t="s">
        <v>5850</v>
      </c>
      <c r="R148" s="87" t="s">
        <v>5851</v>
      </c>
      <c r="S148" s="87" t="s">
        <v>4101</v>
      </c>
      <c r="T148" s="87" t="s">
        <v>504</v>
      </c>
      <c r="U148" s="87" t="s">
        <v>4120</v>
      </c>
      <c r="V148" s="87" t="s">
        <v>5852</v>
      </c>
      <c r="W148" s="87" t="s">
        <v>5853</v>
      </c>
      <c r="X148" s="87" t="s">
        <v>5854</v>
      </c>
      <c r="Y148" s="87" t="s">
        <v>5855</v>
      </c>
      <c r="Z148" s="87" t="s">
        <v>78</v>
      </c>
    </row>
    <row r="149" spans="1:26" x14ac:dyDescent="0.25">
      <c r="A149" s="87" t="s">
        <v>2962</v>
      </c>
      <c r="B149" s="87" t="s">
        <v>227</v>
      </c>
      <c r="C149" s="87" t="s">
        <v>2330</v>
      </c>
      <c r="D149" s="87" t="s">
        <v>1397</v>
      </c>
      <c r="E149" s="96">
        <v>43722.793657407405</v>
      </c>
      <c r="F149" s="96">
        <v>45549.793657407405</v>
      </c>
      <c r="G149" s="87" t="s">
        <v>70</v>
      </c>
      <c r="H149" s="96">
        <v>45549</v>
      </c>
      <c r="I149" s="87" t="s">
        <v>215</v>
      </c>
      <c r="J149" s="87" t="s">
        <v>104</v>
      </c>
      <c r="K149" s="87" t="s">
        <v>2963</v>
      </c>
      <c r="L149" s="87" t="s">
        <v>2964</v>
      </c>
      <c r="M149" s="87" t="s">
        <v>2965</v>
      </c>
      <c r="N149" s="94">
        <v>125.06</v>
      </c>
      <c r="O149" s="94">
        <v>145.65</v>
      </c>
      <c r="P149" s="94">
        <v>31.26</v>
      </c>
      <c r="Q149" s="87" t="s">
        <v>5527</v>
      </c>
      <c r="R149" s="87" t="s">
        <v>4760</v>
      </c>
      <c r="S149" s="87" t="s">
        <v>4101</v>
      </c>
      <c r="T149" s="87" t="s">
        <v>504</v>
      </c>
      <c r="U149" s="87" t="s">
        <v>4367</v>
      </c>
      <c r="V149" s="87" t="s">
        <v>5528</v>
      </c>
      <c r="W149" s="87" t="s">
        <v>5529</v>
      </c>
      <c r="X149" s="87" t="s">
        <v>4762</v>
      </c>
      <c r="Y149" s="87" t="s">
        <v>78</v>
      </c>
      <c r="Z149" s="87" t="s">
        <v>78</v>
      </c>
    </row>
    <row r="150" spans="1:26" x14ac:dyDescent="0.25">
      <c r="A150" s="87" t="s">
        <v>2735</v>
      </c>
      <c r="B150" s="87" t="s">
        <v>2736</v>
      </c>
      <c r="C150" s="87" t="s">
        <v>2330</v>
      </c>
      <c r="D150" s="87" t="s">
        <v>1397</v>
      </c>
      <c r="E150" s="96">
        <v>42004.765694444446</v>
      </c>
      <c r="F150" s="96">
        <v>45291.765694444446</v>
      </c>
      <c r="G150" s="87" t="s">
        <v>70</v>
      </c>
      <c r="H150" s="96">
        <v>45291</v>
      </c>
      <c r="I150" s="87" t="s">
        <v>71</v>
      </c>
      <c r="J150" s="87" t="s">
        <v>104</v>
      </c>
      <c r="K150" s="87" t="s">
        <v>2737</v>
      </c>
      <c r="L150" s="87" t="s">
        <v>2738</v>
      </c>
      <c r="M150" s="87" t="s">
        <v>2739</v>
      </c>
      <c r="N150" s="94">
        <v>125.74</v>
      </c>
      <c r="O150" s="94">
        <v>141.24</v>
      </c>
      <c r="P150" s="94">
        <v>31.44</v>
      </c>
      <c r="Q150" s="87" t="s">
        <v>5034</v>
      </c>
      <c r="R150" s="87" t="s">
        <v>5035</v>
      </c>
      <c r="S150" s="87" t="s">
        <v>4101</v>
      </c>
      <c r="T150" s="87" t="s">
        <v>504</v>
      </c>
      <c r="U150" s="87" t="s">
        <v>4203</v>
      </c>
      <c r="V150" s="87" t="s">
        <v>5036</v>
      </c>
      <c r="W150" s="87" t="s">
        <v>5037</v>
      </c>
      <c r="X150" s="87" t="s">
        <v>5038</v>
      </c>
      <c r="Y150" s="87" t="s">
        <v>5039</v>
      </c>
      <c r="Z150" s="87" t="s">
        <v>4138</v>
      </c>
    </row>
    <row r="151" spans="1:26" x14ac:dyDescent="0.25">
      <c r="A151" s="87" t="s">
        <v>2730</v>
      </c>
      <c r="B151" s="87" t="s">
        <v>690</v>
      </c>
      <c r="C151" s="87" t="s">
        <v>2330</v>
      </c>
      <c r="D151" s="87" t="s">
        <v>1397</v>
      </c>
      <c r="E151" s="96">
        <v>41940.531493055554</v>
      </c>
      <c r="F151" s="96">
        <v>45593.531493055554</v>
      </c>
      <c r="G151" s="87" t="s">
        <v>70</v>
      </c>
      <c r="H151" s="96">
        <v>45593</v>
      </c>
      <c r="I151" s="87" t="s">
        <v>71</v>
      </c>
      <c r="J151" s="87" t="s">
        <v>104</v>
      </c>
      <c r="K151" s="87" t="s">
        <v>2731</v>
      </c>
      <c r="L151" s="87" t="s">
        <v>2732</v>
      </c>
      <c r="M151" s="87" t="s">
        <v>2734</v>
      </c>
      <c r="N151" s="94">
        <v>126.21</v>
      </c>
      <c r="O151" s="94">
        <v>145.06</v>
      </c>
      <c r="P151" s="94">
        <v>31.55</v>
      </c>
      <c r="Q151" s="87" t="s">
        <v>5023</v>
      </c>
      <c r="R151" s="87" t="s">
        <v>5024</v>
      </c>
      <c r="S151" s="87" t="s">
        <v>4101</v>
      </c>
      <c r="T151" s="87" t="s">
        <v>504</v>
      </c>
      <c r="U151" s="87" t="s">
        <v>4148</v>
      </c>
      <c r="V151" s="87" t="s">
        <v>4330</v>
      </c>
      <c r="W151" s="87" t="s">
        <v>5025</v>
      </c>
      <c r="X151" s="87" t="s">
        <v>5026</v>
      </c>
      <c r="Y151" s="87" t="s">
        <v>5027</v>
      </c>
      <c r="Z151" s="87" t="s">
        <v>4106</v>
      </c>
    </row>
    <row r="152" spans="1:26" x14ac:dyDescent="0.25">
      <c r="A152" s="87" t="s">
        <v>1154</v>
      </c>
      <c r="B152" s="87" t="s">
        <v>652</v>
      </c>
      <c r="C152" s="87" t="s">
        <v>456</v>
      </c>
      <c r="D152" s="87" t="s">
        <v>237</v>
      </c>
      <c r="E152" s="96">
        <v>44348.712337962963</v>
      </c>
      <c r="F152" s="96">
        <v>45444.535324074073</v>
      </c>
      <c r="G152" s="87" t="s">
        <v>70</v>
      </c>
      <c r="H152" s="96">
        <v>45444</v>
      </c>
      <c r="I152" s="87" t="s">
        <v>91</v>
      </c>
      <c r="J152" s="87" t="s">
        <v>104</v>
      </c>
      <c r="K152" s="87" t="s">
        <v>1155</v>
      </c>
      <c r="L152" s="87" t="s">
        <v>78</v>
      </c>
      <c r="M152" s="87" t="s">
        <v>1157</v>
      </c>
      <c r="N152" s="94">
        <v>127.61</v>
      </c>
      <c r="O152" s="94">
        <v>140.43</v>
      </c>
      <c r="P152" s="94">
        <v>12.76</v>
      </c>
      <c r="Q152" s="87" t="s">
        <v>4358</v>
      </c>
      <c r="R152" s="87" t="s">
        <v>4359</v>
      </c>
      <c r="S152" s="87" t="s">
        <v>4167</v>
      </c>
      <c r="T152" s="87" t="s">
        <v>4360</v>
      </c>
      <c r="U152" s="87" t="s">
        <v>4361</v>
      </c>
      <c r="V152" s="87" t="s">
        <v>4110</v>
      </c>
      <c r="W152" s="87" t="s">
        <v>4362</v>
      </c>
      <c r="X152" s="87" t="s">
        <v>4363</v>
      </c>
      <c r="Y152" s="87" t="s">
        <v>5644</v>
      </c>
      <c r="Z152" s="87" t="s">
        <v>4130</v>
      </c>
    </row>
    <row r="153" spans="1:26" x14ac:dyDescent="0.25">
      <c r="A153" s="87" t="s">
        <v>3239</v>
      </c>
      <c r="B153" s="87" t="s">
        <v>3240</v>
      </c>
      <c r="C153" s="87" t="s">
        <v>2330</v>
      </c>
      <c r="D153" s="87" t="s">
        <v>262</v>
      </c>
      <c r="E153" s="96">
        <v>42376.395266203705</v>
      </c>
      <c r="F153" s="96">
        <v>45298.395266203705</v>
      </c>
      <c r="G153" s="87" t="s">
        <v>70</v>
      </c>
      <c r="H153" s="96">
        <v>45298</v>
      </c>
      <c r="I153" s="87" t="s">
        <v>71</v>
      </c>
      <c r="J153" s="87" t="s">
        <v>104</v>
      </c>
      <c r="K153" s="87" t="s">
        <v>3243</v>
      </c>
      <c r="L153" s="87" t="s">
        <v>3244</v>
      </c>
      <c r="M153" s="87" t="s">
        <v>3245</v>
      </c>
      <c r="N153" s="94">
        <v>128.44</v>
      </c>
      <c r="O153" s="94">
        <v>143.30000000000001</v>
      </c>
      <c r="P153" s="94">
        <v>28.26</v>
      </c>
      <c r="Q153" s="87" t="s">
        <v>5264</v>
      </c>
      <c r="R153" s="87" t="s">
        <v>4737</v>
      </c>
      <c r="S153" s="87" t="s">
        <v>4101</v>
      </c>
      <c r="T153" s="87" t="s">
        <v>504</v>
      </c>
      <c r="U153" s="87" t="s">
        <v>4126</v>
      </c>
      <c r="V153" s="87" t="s">
        <v>5265</v>
      </c>
      <c r="W153" s="87" t="s">
        <v>5266</v>
      </c>
      <c r="X153" s="87" t="s">
        <v>5267</v>
      </c>
      <c r="Y153" s="87" t="s">
        <v>5268</v>
      </c>
      <c r="Z153" s="87" t="s">
        <v>4138</v>
      </c>
    </row>
    <row r="154" spans="1:26" x14ac:dyDescent="0.25">
      <c r="A154" s="87" t="s">
        <v>1131</v>
      </c>
      <c r="B154" s="87" t="s">
        <v>804</v>
      </c>
      <c r="C154" s="87" t="s">
        <v>532</v>
      </c>
      <c r="D154" s="87" t="s">
        <v>237</v>
      </c>
      <c r="E154" s="96">
        <v>43360.484120370369</v>
      </c>
      <c r="F154" s="96">
        <v>45536.484120370369</v>
      </c>
      <c r="G154" s="87" t="s">
        <v>70</v>
      </c>
      <c r="H154" s="96">
        <v>45536</v>
      </c>
      <c r="I154" s="87" t="s">
        <v>91</v>
      </c>
      <c r="J154" s="87" t="s">
        <v>104</v>
      </c>
      <c r="K154" s="87" t="s">
        <v>1132</v>
      </c>
      <c r="L154" s="87" t="s">
        <v>78</v>
      </c>
      <c r="M154" s="87" t="s">
        <v>1133</v>
      </c>
      <c r="N154" s="94">
        <v>130.58000000000001</v>
      </c>
      <c r="O154" s="94">
        <v>143.91999999999999</v>
      </c>
      <c r="P154" s="94">
        <v>16.98</v>
      </c>
      <c r="Q154" s="87" t="s">
        <v>5673</v>
      </c>
      <c r="R154" s="87" t="s">
        <v>5674</v>
      </c>
      <c r="S154" s="87" t="s">
        <v>4101</v>
      </c>
      <c r="T154" s="87" t="s">
        <v>504</v>
      </c>
      <c r="U154" s="87" t="s">
        <v>4374</v>
      </c>
      <c r="V154" s="87" t="s">
        <v>5675</v>
      </c>
      <c r="W154" s="87" t="s">
        <v>5675</v>
      </c>
      <c r="X154" s="87" t="s">
        <v>5676</v>
      </c>
      <c r="Y154" s="87" t="s">
        <v>5677</v>
      </c>
      <c r="Z154" s="87" t="s">
        <v>4138</v>
      </c>
    </row>
    <row r="155" spans="1:26" x14ac:dyDescent="0.25">
      <c r="A155" s="87" t="s">
        <v>1134</v>
      </c>
      <c r="B155" s="87" t="s">
        <v>1135</v>
      </c>
      <c r="C155" s="87" t="s">
        <v>532</v>
      </c>
      <c r="D155" s="87" t="s">
        <v>237</v>
      </c>
      <c r="E155" s="96">
        <v>43618.578043981484</v>
      </c>
      <c r="F155" s="96">
        <v>45444</v>
      </c>
      <c r="G155" s="87" t="s">
        <v>70</v>
      </c>
      <c r="H155" s="96">
        <v>45444</v>
      </c>
      <c r="I155" s="87" t="s">
        <v>91</v>
      </c>
      <c r="J155" s="87" t="s">
        <v>104</v>
      </c>
      <c r="K155" s="87" t="s">
        <v>1136</v>
      </c>
      <c r="L155" s="87" t="s">
        <v>78</v>
      </c>
      <c r="M155" s="87" t="s">
        <v>1138</v>
      </c>
      <c r="N155" s="94">
        <v>131.03</v>
      </c>
      <c r="O155" s="94">
        <v>144.41</v>
      </c>
      <c r="P155" s="94">
        <v>15.72</v>
      </c>
      <c r="Q155" s="87" t="s">
        <v>6016</v>
      </c>
      <c r="R155" s="87" t="s">
        <v>6017</v>
      </c>
      <c r="S155" s="87" t="s">
        <v>4101</v>
      </c>
      <c r="T155" s="87" t="s">
        <v>504</v>
      </c>
      <c r="U155" s="87" t="s">
        <v>4223</v>
      </c>
      <c r="V155" s="87" t="s">
        <v>6018</v>
      </c>
      <c r="W155" s="87" t="s">
        <v>6019</v>
      </c>
      <c r="X155" s="87" t="s">
        <v>4497</v>
      </c>
      <c r="Y155" s="87" t="s">
        <v>6020</v>
      </c>
      <c r="Z155" s="87" t="s">
        <v>4138</v>
      </c>
    </row>
    <row r="156" spans="1:26" x14ac:dyDescent="0.25">
      <c r="A156" s="87" t="s">
        <v>2810</v>
      </c>
      <c r="B156" s="87" t="s">
        <v>1755</v>
      </c>
      <c r="C156" s="87" t="s">
        <v>2330</v>
      </c>
      <c r="D156" s="87" t="s">
        <v>1397</v>
      </c>
      <c r="E156" s="96">
        <v>42989</v>
      </c>
      <c r="F156" s="96">
        <v>45546.576782407406</v>
      </c>
      <c r="G156" s="87" t="s">
        <v>70</v>
      </c>
      <c r="H156" s="96">
        <v>45546</v>
      </c>
      <c r="I156" s="87" t="s">
        <v>71</v>
      </c>
      <c r="J156" s="87" t="s">
        <v>104</v>
      </c>
      <c r="K156" s="87" t="s">
        <v>2811</v>
      </c>
      <c r="L156" s="87" t="s">
        <v>78</v>
      </c>
      <c r="M156" s="87" t="s">
        <v>2813</v>
      </c>
      <c r="N156" s="94">
        <v>131.91</v>
      </c>
      <c r="O156" s="94">
        <v>154.5</v>
      </c>
      <c r="P156" s="94">
        <v>32.979999999999997</v>
      </c>
      <c r="Q156" s="87" t="s">
        <v>5506</v>
      </c>
      <c r="R156" s="87" t="s">
        <v>5507</v>
      </c>
      <c r="S156" s="87" t="s">
        <v>4101</v>
      </c>
      <c r="T156" s="87" t="s">
        <v>504</v>
      </c>
      <c r="U156" s="87" t="s">
        <v>4203</v>
      </c>
      <c r="V156" s="87" t="s">
        <v>5508</v>
      </c>
      <c r="W156" s="87" t="s">
        <v>5509</v>
      </c>
      <c r="X156" s="87" t="s">
        <v>5510</v>
      </c>
      <c r="Y156" s="87" t="s">
        <v>5511</v>
      </c>
      <c r="Z156" s="87" t="s">
        <v>4130</v>
      </c>
    </row>
    <row r="157" spans="1:26" x14ac:dyDescent="0.25">
      <c r="A157" s="87" t="s">
        <v>2566</v>
      </c>
      <c r="B157" s="87" t="s">
        <v>2567</v>
      </c>
      <c r="C157" s="87" t="s">
        <v>2330</v>
      </c>
      <c r="D157" s="87" t="s">
        <v>1069</v>
      </c>
      <c r="E157" s="96">
        <v>44649.615358796298</v>
      </c>
      <c r="F157" s="96">
        <v>45380.615358796298</v>
      </c>
      <c r="G157" s="87" t="s">
        <v>70</v>
      </c>
      <c r="H157" s="96">
        <v>45380</v>
      </c>
      <c r="I157" s="87" t="s">
        <v>71</v>
      </c>
      <c r="J157" s="87" t="s">
        <v>104</v>
      </c>
      <c r="K157" s="87" t="s">
        <v>2568</v>
      </c>
      <c r="L157" s="87" t="s">
        <v>78</v>
      </c>
      <c r="M157" s="87" t="s">
        <v>2569</v>
      </c>
      <c r="N157" s="94">
        <v>133.22</v>
      </c>
      <c r="O157" s="94">
        <v>150.61000000000001</v>
      </c>
      <c r="P157" s="94">
        <v>13.32</v>
      </c>
      <c r="Q157" s="87" t="s">
        <v>6555</v>
      </c>
      <c r="R157" s="87" t="s">
        <v>6556</v>
      </c>
      <c r="S157" s="87" t="s">
        <v>4724</v>
      </c>
      <c r="T157" s="87" t="s">
        <v>6557</v>
      </c>
      <c r="U157" s="87" t="s">
        <v>6558</v>
      </c>
      <c r="V157" s="87" t="s">
        <v>6559</v>
      </c>
      <c r="W157" s="87" t="s">
        <v>78</v>
      </c>
      <c r="X157" s="87" t="s">
        <v>6560</v>
      </c>
      <c r="Y157" s="87" t="s">
        <v>6561</v>
      </c>
      <c r="Z157" s="87" t="s">
        <v>4130</v>
      </c>
    </row>
    <row r="158" spans="1:26" x14ac:dyDescent="0.25">
      <c r="A158" s="87" t="s">
        <v>1879</v>
      </c>
      <c r="B158" s="87" t="s">
        <v>1880</v>
      </c>
      <c r="C158" s="87" t="s">
        <v>281</v>
      </c>
      <c r="D158" s="87" t="s">
        <v>1397</v>
      </c>
      <c r="E158" s="96">
        <v>44258</v>
      </c>
      <c r="F158" s="96">
        <v>45354.575150462966</v>
      </c>
      <c r="G158" s="87" t="s">
        <v>70</v>
      </c>
      <c r="H158" s="96">
        <v>45354</v>
      </c>
      <c r="I158" s="87" t="s">
        <v>71</v>
      </c>
      <c r="J158" s="87" t="s">
        <v>104</v>
      </c>
      <c r="K158" s="87" t="s">
        <v>1882</v>
      </c>
      <c r="L158" s="87" t="s">
        <v>1883</v>
      </c>
      <c r="M158" s="87" t="s">
        <v>1884</v>
      </c>
      <c r="N158" s="94">
        <v>133.72</v>
      </c>
      <c r="O158" s="94">
        <v>153.94</v>
      </c>
      <c r="P158" s="94">
        <v>36.76</v>
      </c>
      <c r="Q158" s="87" t="s">
        <v>5850</v>
      </c>
      <c r="R158" s="87" t="s">
        <v>5851</v>
      </c>
      <c r="S158" s="87" t="s">
        <v>4101</v>
      </c>
      <c r="T158" s="87" t="s">
        <v>504</v>
      </c>
      <c r="U158" s="87" t="s">
        <v>4120</v>
      </c>
      <c r="V158" s="87" t="s">
        <v>5852</v>
      </c>
      <c r="W158" s="87" t="s">
        <v>5853</v>
      </c>
      <c r="X158" s="87" t="s">
        <v>5854</v>
      </c>
      <c r="Y158" s="87" t="s">
        <v>5855</v>
      </c>
      <c r="Z158" s="87" t="s">
        <v>78</v>
      </c>
    </row>
    <row r="159" spans="1:26" x14ac:dyDescent="0.25">
      <c r="A159" s="87" t="s">
        <v>3799</v>
      </c>
      <c r="B159" s="87" t="s">
        <v>3632</v>
      </c>
      <c r="C159" s="87" t="s">
        <v>532</v>
      </c>
      <c r="D159" s="87" t="s">
        <v>237</v>
      </c>
      <c r="E159" s="96">
        <v>43334.420752314814</v>
      </c>
      <c r="F159" s="96">
        <v>45526.420752314814</v>
      </c>
      <c r="G159" s="87" t="s">
        <v>70</v>
      </c>
      <c r="H159" s="96">
        <v>45536</v>
      </c>
      <c r="I159" s="87" t="s">
        <v>91</v>
      </c>
      <c r="J159" s="87" t="s">
        <v>104</v>
      </c>
      <c r="K159" s="87" t="s">
        <v>3800</v>
      </c>
      <c r="L159" s="87" t="s">
        <v>78</v>
      </c>
      <c r="M159" s="87" t="s">
        <v>4016</v>
      </c>
      <c r="N159" s="94">
        <v>135.26</v>
      </c>
      <c r="O159" s="94">
        <v>149.02000000000001</v>
      </c>
      <c r="P159" s="94">
        <v>17.579999999999998</v>
      </c>
      <c r="Q159" s="87" t="s">
        <v>5360</v>
      </c>
      <c r="R159" s="87" t="s">
        <v>5361</v>
      </c>
      <c r="S159" s="87" t="s">
        <v>4438</v>
      </c>
      <c r="T159" s="87" t="s">
        <v>4439</v>
      </c>
      <c r="U159" s="87" t="s">
        <v>4857</v>
      </c>
      <c r="V159" s="87" t="s">
        <v>4110</v>
      </c>
      <c r="W159" s="87" t="s">
        <v>5362</v>
      </c>
      <c r="X159" s="87" t="s">
        <v>5363</v>
      </c>
      <c r="Y159" s="87" t="s">
        <v>5364</v>
      </c>
      <c r="Z159" s="87" t="s">
        <v>5365</v>
      </c>
    </row>
    <row r="160" spans="1:26" x14ac:dyDescent="0.25">
      <c r="A160" s="87" t="s">
        <v>2010</v>
      </c>
      <c r="B160" s="87" t="s">
        <v>1931</v>
      </c>
      <c r="C160" s="87" t="s">
        <v>281</v>
      </c>
      <c r="D160" s="87" t="s">
        <v>1397</v>
      </c>
      <c r="E160" s="96">
        <v>44986.415601851855</v>
      </c>
      <c r="F160" s="96">
        <v>45352.361400462964</v>
      </c>
      <c r="G160" s="87" t="s">
        <v>70</v>
      </c>
      <c r="H160" s="96">
        <v>45352</v>
      </c>
      <c r="I160" s="87" t="s">
        <v>71</v>
      </c>
      <c r="J160" s="87" t="s">
        <v>104</v>
      </c>
      <c r="K160" s="87" t="s">
        <v>2011</v>
      </c>
      <c r="L160" s="87" t="s">
        <v>2012</v>
      </c>
      <c r="M160" s="87" t="s">
        <v>2014</v>
      </c>
      <c r="N160" s="94">
        <v>135.63999999999999</v>
      </c>
      <c r="O160" s="94">
        <v>156.38</v>
      </c>
      <c r="P160" s="94">
        <v>50.19</v>
      </c>
      <c r="Q160" s="87" t="s">
        <v>6582</v>
      </c>
      <c r="R160" s="87" t="s">
        <v>6583</v>
      </c>
      <c r="S160" s="87" t="s">
        <v>4101</v>
      </c>
      <c r="T160" s="87" t="s">
        <v>4717</v>
      </c>
      <c r="U160" s="87" t="s">
        <v>4187</v>
      </c>
      <c r="V160" s="87" t="s">
        <v>6584</v>
      </c>
      <c r="W160" s="87" t="s">
        <v>78</v>
      </c>
      <c r="X160" s="87" t="s">
        <v>6585</v>
      </c>
      <c r="Y160" s="87" t="s">
        <v>6586</v>
      </c>
      <c r="Z160" s="87" t="s">
        <v>4106</v>
      </c>
    </row>
    <row r="161" spans="1:26" x14ac:dyDescent="0.25">
      <c r="A161" s="87" t="s">
        <v>2254</v>
      </c>
      <c r="B161" s="87" t="s">
        <v>2257</v>
      </c>
      <c r="C161" s="87" t="s">
        <v>281</v>
      </c>
      <c r="D161" s="87" t="s">
        <v>2258</v>
      </c>
      <c r="E161" s="96">
        <v>42133.546539351853</v>
      </c>
      <c r="F161" s="96">
        <v>45421.546539351853</v>
      </c>
      <c r="G161" s="87" t="s">
        <v>70</v>
      </c>
      <c r="H161" s="96">
        <v>45421</v>
      </c>
      <c r="I161" s="87" t="s">
        <v>71</v>
      </c>
      <c r="J161" s="87" t="s">
        <v>104</v>
      </c>
      <c r="K161" s="87" t="s">
        <v>2261</v>
      </c>
      <c r="L161" s="87" t="s">
        <v>78</v>
      </c>
      <c r="M161" s="87" t="s">
        <v>2263</v>
      </c>
      <c r="N161" s="94">
        <v>136.33000000000001</v>
      </c>
      <c r="O161" s="94">
        <v>148.11000000000001</v>
      </c>
      <c r="P161" s="94">
        <v>37.49</v>
      </c>
      <c r="Q161" s="87" t="s">
        <v>5156</v>
      </c>
      <c r="R161" s="87" t="s">
        <v>5157</v>
      </c>
      <c r="S161" s="87" t="s">
        <v>4101</v>
      </c>
      <c r="T161" s="87" t="s">
        <v>504</v>
      </c>
      <c r="U161" s="87" t="s">
        <v>4133</v>
      </c>
      <c r="V161" s="87" t="s">
        <v>5158</v>
      </c>
      <c r="W161" s="87" t="s">
        <v>5159</v>
      </c>
      <c r="X161" s="87" t="s">
        <v>5160</v>
      </c>
      <c r="Y161" s="87" t="s">
        <v>5161</v>
      </c>
      <c r="Z161" s="87" t="s">
        <v>4145</v>
      </c>
    </row>
    <row r="162" spans="1:26" x14ac:dyDescent="0.25">
      <c r="A162" s="87" t="s">
        <v>2295</v>
      </c>
      <c r="B162" s="87" t="s">
        <v>2296</v>
      </c>
      <c r="C162" s="87" t="s">
        <v>281</v>
      </c>
      <c r="D162" s="87" t="s">
        <v>2274</v>
      </c>
      <c r="E162" s="96">
        <v>42555.573414351849</v>
      </c>
      <c r="F162" s="96">
        <v>45477.573414351849</v>
      </c>
      <c r="G162" s="87" t="s">
        <v>70</v>
      </c>
      <c r="H162" s="96">
        <v>45295</v>
      </c>
      <c r="I162" s="87" t="s">
        <v>71</v>
      </c>
      <c r="J162" s="87" t="s">
        <v>72</v>
      </c>
      <c r="K162" s="87" t="s">
        <v>2297</v>
      </c>
      <c r="L162" s="87" t="s">
        <v>78</v>
      </c>
      <c r="M162" s="87" t="s">
        <v>2298</v>
      </c>
      <c r="N162" s="94">
        <v>137.06</v>
      </c>
      <c r="O162" s="94">
        <v>148.26</v>
      </c>
      <c r="P162" s="94">
        <v>30.84</v>
      </c>
      <c r="Q162" s="87" t="s">
        <v>5366</v>
      </c>
      <c r="R162" s="87" t="s">
        <v>5367</v>
      </c>
      <c r="S162" s="87" t="s">
        <v>4101</v>
      </c>
      <c r="T162" s="87" t="s">
        <v>504</v>
      </c>
      <c r="U162" s="87" t="s">
        <v>2293</v>
      </c>
      <c r="V162" s="87" t="s">
        <v>5368</v>
      </c>
      <c r="W162" s="87" t="s">
        <v>5369</v>
      </c>
      <c r="X162" s="87" t="s">
        <v>5370</v>
      </c>
      <c r="Y162" s="87" t="s">
        <v>5371</v>
      </c>
      <c r="Z162" s="87" t="s">
        <v>4138</v>
      </c>
    </row>
    <row r="163" spans="1:26" x14ac:dyDescent="0.25">
      <c r="A163" s="87" t="s">
        <v>3927</v>
      </c>
      <c r="B163" s="87" t="s">
        <v>1015</v>
      </c>
      <c r="C163" s="87" t="s">
        <v>281</v>
      </c>
      <c r="D163" s="87" t="s">
        <v>237</v>
      </c>
      <c r="E163" s="96">
        <v>45207</v>
      </c>
      <c r="F163" s="96">
        <v>45573.378194444442</v>
      </c>
      <c r="G163" s="87" t="s">
        <v>70</v>
      </c>
      <c r="H163" s="96">
        <v>45573</v>
      </c>
      <c r="I163" s="87" t="s">
        <v>71</v>
      </c>
      <c r="J163" s="87" t="s">
        <v>104</v>
      </c>
      <c r="K163" s="87" t="s">
        <v>3928</v>
      </c>
      <c r="L163" s="87" t="s">
        <v>78</v>
      </c>
      <c r="M163" s="87" t="s">
        <v>4061</v>
      </c>
      <c r="N163" s="94">
        <v>137.47999999999999</v>
      </c>
      <c r="O163" s="94">
        <v>151.02000000000001</v>
      </c>
      <c r="P163" s="94">
        <v>13.75</v>
      </c>
      <c r="Q163" s="87" t="s">
        <v>4466</v>
      </c>
      <c r="R163" s="87" t="s">
        <v>4467</v>
      </c>
      <c r="S163" s="87" t="s">
        <v>4101</v>
      </c>
      <c r="T163" s="87" t="s">
        <v>504</v>
      </c>
      <c r="U163" s="87" t="s">
        <v>4187</v>
      </c>
      <c r="V163" s="87" t="s">
        <v>4110</v>
      </c>
      <c r="W163" s="87" t="s">
        <v>4468</v>
      </c>
      <c r="X163" s="87" t="s">
        <v>4469</v>
      </c>
      <c r="Y163" s="87" t="s">
        <v>4470</v>
      </c>
      <c r="Z163" s="87" t="s">
        <v>4138</v>
      </c>
    </row>
    <row r="164" spans="1:26" x14ac:dyDescent="0.25">
      <c r="A164" s="87" t="s">
        <v>1517</v>
      </c>
      <c r="B164" s="87" t="s">
        <v>1518</v>
      </c>
      <c r="C164" s="87" t="s">
        <v>281</v>
      </c>
      <c r="D164" s="87" t="s">
        <v>1397</v>
      </c>
      <c r="E164" s="96">
        <v>41954.520451388889</v>
      </c>
      <c r="F164" s="96">
        <v>45607.520451388889</v>
      </c>
      <c r="G164" s="87" t="s">
        <v>70</v>
      </c>
      <c r="H164" s="96">
        <v>45607</v>
      </c>
      <c r="I164" s="87" t="s">
        <v>71</v>
      </c>
      <c r="J164" s="87" t="s">
        <v>104</v>
      </c>
      <c r="K164" s="87" t="s">
        <v>1519</v>
      </c>
      <c r="L164" s="87" t="s">
        <v>78</v>
      </c>
      <c r="M164" s="87" t="s">
        <v>1520</v>
      </c>
      <c r="N164" s="94">
        <v>137.69</v>
      </c>
      <c r="O164" s="94">
        <v>158.91</v>
      </c>
      <c r="P164" s="94">
        <v>37.85</v>
      </c>
      <c r="Q164" s="87" t="s">
        <v>5017</v>
      </c>
      <c r="R164" s="87" t="s">
        <v>5018</v>
      </c>
      <c r="S164" s="87" t="s">
        <v>4101</v>
      </c>
      <c r="T164" s="87" t="s">
        <v>504</v>
      </c>
      <c r="U164" s="87" t="s">
        <v>4126</v>
      </c>
      <c r="V164" s="87" t="s">
        <v>5019</v>
      </c>
      <c r="W164" s="87" t="s">
        <v>5020</v>
      </c>
      <c r="X164" s="87" t="s">
        <v>5021</v>
      </c>
      <c r="Y164" s="87" t="s">
        <v>5022</v>
      </c>
      <c r="Z164" s="87" t="s">
        <v>4106</v>
      </c>
    </row>
    <row r="165" spans="1:26" x14ac:dyDescent="0.25">
      <c r="A165" s="87" t="s">
        <v>3777</v>
      </c>
      <c r="B165" s="87" t="s">
        <v>2141</v>
      </c>
      <c r="C165" s="87" t="s">
        <v>281</v>
      </c>
      <c r="D165" s="87" t="s">
        <v>272</v>
      </c>
      <c r="E165" s="96">
        <v>45167.55673611111</v>
      </c>
      <c r="F165" s="96">
        <v>45533.55673611111</v>
      </c>
      <c r="G165" s="87" t="s">
        <v>70</v>
      </c>
      <c r="H165" s="96">
        <v>45533</v>
      </c>
      <c r="I165" s="87" t="s">
        <v>71</v>
      </c>
      <c r="J165" s="87" t="s">
        <v>104</v>
      </c>
      <c r="K165" s="87" t="s">
        <v>3779</v>
      </c>
      <c r="L165" s="87" t="s">
        <v>78</v>
      </c>
      <c r="M165" s="87" t="s">
        <v>4052</v>
      </c>
      <c r="N165" s="94">
        <v>137.91</v>
      </c>
      <c r="O165" s="94">
        <v>138.32</v>
      </c>
      <c r="P165" s="94">
        <v>27.58</v>
      </c>
      <c r="Q165" s="87" t="s">
        <v>5934</v>
      </c>
      <c r="R165" s="87" t="s">
        <v>5935</v>
      </c>
      <c r="S165" s="87" t="s">
        <v>4101</v>
      </c>
      <c r="T165" s="87" t="s">
        <v>504</v>
      </c>
      <c r="U165" s="87" t="s">
        <v>4907</v>
      </c>
      <c r="V165" s="87" t="s">
        <v>5936</v>
      </c>
      <c r="W165" s="87" t="s">
        <v>5937</v>
      </c>
      <c r="X165" s="87" t="s">
        <v>5938</v>
      </c>
      <c r="Y165" s="87" t="s">
        <v>5939</v>
      </c>
      <c r="Z165" s="87" t="s">
        <v>4106</v>
      </c>
    </row>
    <row r="166" spans="1:26" x14ac:dyDescent="0.25">
      <c r="A166" s="87" t="s">
        <v>2302</v>
      </c>
      <c r="B166" s="87" t="s">
        <v>438</v>
      </c>
      <c r="C166" s="87" t="s">
        <v>281</v>
      </c>
      <c r="D166" s="87" t="s">
        <v>2274</v>
      </c>
      <c r="E166" s="96">
        <v>42736.43172453704</v>
      </c>
      <c r="F166" s="96">
        <v>45292.43172453704</v>
      </c>
      <c r="G166" s="87" t="s">
        <v>70</v>
      </c>
      <c r="H166" s="96">
        <v>45292</v>
      </c>
      <c r="I166" s="87" t="s">
        <v>71</v>
      </c>
      <c r="J166" s="87" t="s">
        <v>1223</v>
      </c>
      <c r="K166" s="87" t="s">
        <v>2303</v>
      </c>
      <c r="L166" s="87" t="s">
        <v>78</v>
      </c>
      <c r="M166" s="87" t="s">
        <v>2304</v>
      </c>
      <c r="N166" s="94">
        <v>139.19999999999999</v>
      </c>
      <c r="O166" s="94">
        <v>150.56</v>
      </c>
      <c r="P166" s="94">
        <v>31.32</v>
      </c>
      <c r="Q166" s="87" t="s">
        <v>4586</v>
      </c>
      <c r="R166" s="87" t="s">
        <v>4587</v>
      </c>
      <c r="S166" s="87" t="s">
        <v>4101</v>
      </c>
      <c r="T166" s="87" t="s">
        <v>504</v>
      </c>
      <c r="U166" s="87" t="s">
        <v>4126</v>
      </c>
      <c r="V166" s="87" t="s">
        <v>4552</v>
      </c>
      <c r="W166" s="87" t="s">
        <v>4588</v>
      </c>
      <c r="X166" s="87" t="s">
        <v>4589</v>
      </c>
      <c r="Y166" s="87" t="s">
        <v>5453</v>
      </c>
      <c r="Z166" s="87" t="s">
        <v>4248</v>
      </c>
    </row>
    <row r="167" spans="1:26" x14ac:dyDescent="0.25">
      <c r="A167" s="87" t="s">
        <v>1145</v>
      </c>
      <c r="B167" s="87" t="s">
        <v>518</v>
      </c>
      <c r="C167" s="87" t="s">
        <v>336</v>
      </c>
      <c r="D167" s="87" t="s">
        <v>237</v>
      </c>
      <c r="E167" s="96">
        <v>43959.526886574073</v>
      </c>
      <c r="F167" s="96">
        <v>45420.526886574073</v>
      </c>
      <c r="G167" s="87" t="s">
        <v>70</v>
      </c>
      <c r="H167" s="96">
        <v>45420</v>
      </c>
      <c r="I167" s="87" t="s">
        <v>71</v>
      </c>
      <c r="J167" s="87" t="s">
        <v>104</v>
      </c>
      <c r="K167" s="87" t="s">
        <v>1146</v>
      </c>
      <c r="L167" s="87" t="s">
        <v>78</v>
      </c>
      <c r="M167" s="87" t="s">
        <v>1147</v>
      </c>
      <c r="N167" s="94">
        <v>139.32</v>
      </c>
      <c r="O167" s="94">
        <v>153.26</v>
      </c>
      <c r="P167" s="94">
        <v>11.15</v>
      </c>
      <c r="Q167" s="87" t="s">
        <v>6025</v>
      </c>
      <c r="R167" s="87" t="s">
        <v>6026</v>
      </c>
      <c r="S167" s="87" t="s">
        <v>4101</v>
      </c>
      <c r="T167" s="87" t="s">
        <v>504</v>
      </c>
      <c r="U167" s="87" t="s">
        <v>4187</v>
      </c>
      <c r="V167" s="87" t="s">
        <v>6027</v>
      </c>
      <c r="W167" s="87" t="s">
        <v>6028</v>
      </c>
      <c r="X167" s="87" t="s">
        <v>6029</v>
      </c>
      <c r="Y167" s="87" t="s">
        <v>6219</v>
      </c>
      <c r="Z167" s="87" t="s">
        <v>6213</v>
      </c>
    </row>
    <row r="168" spans="1:26" x14ac:dyDescent="0.25">
      <c r="A168" s="87" t="s">
        <v>2646</v>
      </c>
      <c r="B168" s="87" t="s">
        <v>1880</v>
      </c>
      <c r="C168" s="87" t="s">
        <v>296</v>
      </c>
      <c r="D168" s="87" t="s">
        <v>1397</v>
      </c>
      <c r="E168" s="96">
        <v>44274.65116898148</v>
      </c>
      <c r="F168" s="96">
        <v>45370.65116898148</v>
      </c>
      <c r="G168" s="87" t="s">
        <v>70</v>
      </c>
      <c r="H168" s="96">
        <v>45370</v>
      </c>
      <c r="I168" s="87" t="s">
        <v>71</v>
      </c>
      <c r="J168" s="87" t="s">
        <v>104</v>
      </c>
      <c r="K168" s="87" t="s">
        <v>2647</v>
      </c>
      <c r="L168" s="87" t="s">
        <v>2648</v>
      </c>
      <c r="M168" s="87" t="s">
        <v>2649</v>
      </c>
      <c r="N168" s="94">
        <v>140.12</v>
      </c>
      <c r="O168" s="94">
        <v>155.94999999999999</v>
      </c>
      <c r="P168" s="94">
        <v>35.03</v>
      </c>
      <c r="Q168" s="87" t="s">
        <v>5850</v>
      </c>
      <c r="R168" s="87" t="s">
        <v>5851</v>
      </c>
      <c r="S168" s="87" t="s">
        <v>4101</v>
      </c>
      <c r="T168" s="87" t="s">
        <v>504</v>
      </c>
      <c r="U168" s="87" t="s">
        <v>4120</v>
      </c>
      <c r="V168" s="87" t="s">
        <v>5852</v>
      </c>
      <c r="W168" s="87" t="s">
        <v>5853</v>
      </c>
      <c r="X168" s="87" t="s">
        <v>5854</v>
      </c>
      <c r="Y168" s="87" t="s">
        <v>5855</v>
      </c>
      <c r="Z168" s="87" t="s">
        <v>4138</v>
      </c>
    </row>
    <row r="169" spans="1:26" x14ac:dyDescent="0.25">
      <c r="A169" s="87" t="s">
        <v>3341</v>
      </c>
      <c r="B169" s="87" t="s">
        <v>3342</v>
      </c>
      <c r="C169" s="87" t="s">
        <v>2330</v>
      </c>
      <c r="D169" s="87" t="s">
        <v>2274</v>
      </c>
      <c r="E169" s="96">
        <v>42813.344351851854</v>
      </c>
      <c r="F169" s="96">
        <v>45370.344351851854</v>
      </c>
      <c r="G169" s="87" t="s">
        <v>70</v>
      </c>
      <c r="H169" s="96">
        <v>45370</v>
      </c>
      <c r="I169" s="87" t="s">
        <v>71</v>
      </c>
      <c r="J169" s="87" t="s">
        <v>72</v>
      </c>
      <c r="K169" s="87" t="s">
        <v>3343</v>
      </c>
      <c r="L169" s="87" t="s">
        <v>78</v>
      </c>
      <c r="M169" s="87" t="s">
        <v>3344</v>
      </c>
      <c r="N169" s="94">
        <v>141.02000000000001</v>
      </c>
      <c r="O169" s="94">
        <v>155.65</v>
      </c>
      <c r="P169" s="94">
        <v>28.22</v>
      </c>
      <c r="Q169" s="87" t="s">
        <v>5494</v>
      </c>
      <c r="R169" s="87" t="s">
        <v>5495</v>
      </c>
      <c r="S169" s="87" t="s">
        <v>4707</v>
      </c>
      <c r="T169" s="87" t="s">
        <v>5231</v>
      </c>
      <c r="U169" s="87" t="s">
        <v>5232</v>
      </c>
      <c r="V169" s="87" t="s">
        <v>4110</v>
      </c>
      <c r="W169" s="87" t="s">
        <v>5496</v>
      </c>
      <c r="X169" s="87" t="s">
        <v>5497</v>
      </c>
      <c r="Y169" s="87" t="s">
        <v>5498</v>
      </c>
      <c r="Z169" s="87" t="s">
        <v>4106</v>
      </c>
    </row>
    <row r="170" spans="1:26" x14ac:dyDescent="0.25">
      <c r="A170" s="87" t="s">
        <v>827</v>
      </c>
      <c r="B170" s="87" t="s">
        <v>828</v>
      </c>
      <c r="C170" s="87" t="s">
        <v>281</v>
      </c>
      <c r="D170" s="87" t="s">
        <v>66</v>
      </c>
      <c r="E170" s="96">
        <v>44960.466828703706</v>
      </c>
      <c r="F170" s="96">
        <v>45325.532233796293</v>
      </c>
      <c r="G170" s="87" t="s">
        <v>70</v>
      </c>
      <c r="H170" s="96">
        <v>45325</v>
      </c>
      <c r="I170" s="87" t="s">
        <v>71</v>
      </c>
      <c r="J170" s="87" t="s">
        <v>104</v>
      </c>
      <c r="K170" s="87" t="s">
        <v>829</v>
      </c>
      <c r="L170" s="87" t="s">
        <v>78</v>
      </c>
      <c r="M170" s="87" t="s">
        <v>831</v>
      </c>
      <c r="N170" s="94">
        <v>142.16</v>
      </c>
      <c r="O170" s="94">
        <v>157.36000000000001</v>
      </c>
      <c r="P170" s="94">
        <v>34.119999999999997</v>
      </c>
      <c r="Q170" s="87" t="s">
        <v>5287</v>
      </c>
      <c r="R170" s="87" t="s">
        <v>5288</v>
      </c>
      <c r="S170" s="87" t="s">
        <v>4101</v>
      </c>
      <c r="T170" s="87" t="s">
        <v>504</v>
      </c>
      <c r="U170" s="87" t="s">
        <v>2293</v>
      </c>
      <c r="V170" s="87" t="s">
        <v>4110</v>
      </c>
      <c r="W170" s="87" t="s">
        <v>5289</v>
      </c>
      <c r="X170" s="87" t="s">
        <v>5290</v>
      </c>
      <c r="Y170" s="87" t="s">
        <v>5291</v>
      </c>
      <c r="Z170" s="87" t="s">
        <v>4123</v>
      </c>
    </row>
    <row r="171" spans="1:26" x14ac:dyDescent="0.25">
      <c r="A171" s="87" t="s">
        <v>2932</v>
      </c>
      <c r="B171" s="87" t="s">
        <v>2933</v>
      </c>
      <c r="C171" s="87" t="s">
        <v>2330</v>
      </c>
      <c r="D171" s="87" t="s">
        <v>1397</v>
      </c>
      <c r="E171" s="96">
        <v>43462.501099537039</v>
      </c>
      <c r="F171" s="96">
        <v>45288.501099537039</v>
      </c>
      <c r="G171" s="87" t="s">
        <v>70</v>
      </c>
      <c r="H171" s="96">
        <v>45288</v>
      </c>
      <c r="I171" s="87" t="s">
        <v>71</v>
      </c>
      <c r="J171" s="87" t="s">
        <v>104</v>
      </c>
      <c r="K171" s="87" t="s">
        <v>2934</v>
      </c>
      <c r="L171" s="87" t="s">
        <v>2935</v>
      </c>
      <c r="M171" s="87" t="s">
        <v>2936</v>
      </c>
      <c r="N171" s="94">
        <v>142.46</v>
      </c>
      <c r="O171" s="94">
        <v>160.43</v>
      </c>
      <c r="P171" s="94">
        <v>35.619999999999997</v>
      </c>
      <c r="Q171" s="87" t="s">
        <v>5918</v>
      </c>
      <c r="R171" s="87" t="s">
        <v>5919</v>
      </c>
      <c r="S171" s="87" t="s">
        <v>4101</v>
      </c>
      <c r="T171" s="87" t="s">
        <v>5000</v>
      </c>
      <c r="U171" s="87" t="s">
        <v>4133</v>
      </c>
      <c r="V171" s="87" t="s">
        <v>5920</v>
      </c>
      <c r="W171" s="87" t="s">
        <v>5921</v>
      </c>
      <c r="X171" s="87" t="s">
        <v>5922</v>
      </c>
      <c r="Y171" s="87" t="s">
        <v>5923</v>
      </c>
      <c r="Z171" s="87" t="s">
        <v>4123</v>
      </c>
    </row>
    <row r="172" spans="1:26" x14ac:dyDescent="0.25">
      <c r="A172" s="87" t="s">
        <v>2020</v>
      </c>
      <c r="B172" s="87" t="s">
        <v>2021</v>
      </c>
      <c r="C172" s="87" t="s">
        <v>281</v>
      </c>
      <c r="D172" s="87" t="s">
        <v>1397</v>
      </c>
      <c r="E172" s="96">
        <v>45077.542534722219</v>
      </c>
      <c r="F172" s="96">
        <v>45443.481921296298</v>
      </c>
      <c r="G172" s="87" t="s">
        <v>70</v>
      </c>
      <c r="H172" s="96">
        <v>45443</v>
      </c>
      <c r="I172" s="87" t="s">
        <v>71</v>
      </c>
      <c r="J172" s="87" t="s">
        <v>104</v>
      </c>
      <c r="K172" s="87" t="s">
        <v>2022</v>
      </c>
      <c r="L172" s="87" t="s">
        <v>78</v>
      </c>
      <c r="M172" s="87" t="s">
        <v>2024</v>
      </c>
      <c r="N172" s="94">
        <v>143.13</v>
      </c>
      <c r="O172" s="94">
        <v>164.36</v>
      </c>
      <c r="P172" s="94">
        <v>52.96</v>
      </c>
      <c r="Q172" s="87" t="s">
        <v>6908</v>
      </c>
      <c r="R172" s="87" t="s">
        <v>6909</v>
      </c>
      <c r="S172" s="87" t="s">
        <v>4101</v>
      </c>
      <c r="T172" s="87" t="s">
        <v>504</v>
      </c>
      <c r="U172" s="87" t="s">
        <v>4148</v>
      </c>
      <c r="V172" s="87" t="s">
        <v>4110</v>
      </c>
      <c r="W172" s="87" t="s">
        <v>78</v>
      </c>
      <c r="X172" s="87" t="s">
        <v>6910</v>
      </c>
      <c r="Y172" s="87" t="s">
        <v>6911</v>
      </c>
      <c r="Z172" s="87" t="s">
        <v>4181</v>
      </c>
    </row>
    <row r="173" spans="1:26" x14ac:dyDescent="0.25">
      <c r="A173" s="87" t="s">
        <v>3278</v>
      </c>
      <c r="B173" s="87" t="s">
        <v>3279</v>
      </c>
      <c r="C173" s="87" t="s">
        <v>2330</v>
      </c>
      <c r="D173" s="87" t="s">
        <v>3183</v>
      </c>
      <c r="E173" s="96">
        <v>41593.562893518516</v>
      </c>
      <c r="F173" s="96">
        <v>45611.562893518516</v>
      </c>
      <c r="G173" s="87" t="s">
        <v>70</v>
      </c>
      <c r="H173" s="96">
        <v>45611</v>
      </c>
      <c r="I173" s="87" t="s">
        <v>91</v>
      </c>
      <c r="J173" s="87" t="s">
        <v>104</v>
      </c>
      <c r="K173" s="87" t="s">
        <v>3282</v>
      </c>
      <c r="L173" s="87" t="s">
        <v>78</v>
      </c>
      <c r="M173" s="87" t="s">
        <v>3284</v>
      </c>
      <c r="N173" s="94">
        <v>144.28</v>
      </c>
      <c r="O173" s="94">
        <v>156.76</v>
      </c>
      <c r="P173" s="94">
        <v>36.07</v>
      </c>
      <c r="Q173" s="87" t="s">
        <v>4763</v>
      </c>
      <c r="R173" s="87" t="s">
        <v>4764</v>
      </c>
      <c r="S173" s="87" t="s">
        <v>4101</v>
      </c>
      <c r="T173" s="87" t="s">
        <v>504</v>
      </c>
      <c r="U173" s="87" t="s">
        <v>4765</v>
      </c>
      <c r="V173" s="87" t="s">
        <v>4766</v>
      </c>
      <c r="W173" s="87" t="s">
        <v>4767</v>
      </c>
      <c r="X173" s="87" t="s">
        <v>4768</v>
      </c>
      <c r="Y173" s="87" t="s">
        <v>78</v>
      </c>
      <c r="Z173" s="87" t="s">
        <v>78</v>
      </c>
    </row>
    <row r="174" spans="1:26" x14ac:dyDescent="0.25">
      <c r="A174" s="87" t="s">
        <v>1060</v>
      </c>
      <c r="B174" s="87" t="s">
        <v>1061</v>
      </c>
      <c r="C174" s="87" t="s">
        <v>281</v>
      </c>
      <c r="D174" s="87" t="s">
        <v>237</v>
      </c>
      <c r="E174" s="96">
        <v>45078</v>
      </c>
      <c r="F174" s="96">
        <v>45444.379942129628</v>
      </c>
      <c r="G174" s="87" t="s">
        <v>70</v>
      </c>
      <c r="H174" s="96">
        <v>45444</v>
      </c>
      <c r="I174" s="87" t="s">
        <v>71</v>
      </c>
      <c r="J174" s="87" t="s">
        <v>104</v>
      </c>
      <c r="K174" s="87" t="s">
        <v>1062</v>
      </c>
      <c r="L174" s="87" t="s">
        <v>78</v>
      </c>
      <c r="M174" s="87" t="s">
        <v>1064</v>
      </c>
      <c r="N174" s="94">
        <v>144.36000000000001</v>
      </c>
      <c r="O174" s="94">
        <v>158.52000000000001</v>
      </c>
      <c r="P174" s="94">
        <v>31.76</v>
      </c>
      <c r="Q174" s="87" t="s">
        <v>6897</v>
      </c>
      <c r="R174" s="87" t="s">
        <v>6898</v>
      </c>
      <c r="S174" s="87" t="s">
        <v>4101</v>
      </c>
      <c r="T174" s="87" t="s">
        <v>504</v>
      </c>
      <c r="U174" s="87" t="s">
        <v>4148</v>
      </c>
      <c r="V174" s="87" t="s">
        <v>6899</v>
      </c>
      <c r="W174" s="87" t="s">
        <v>6900</v>
      </c>
      <c r="X174" s="87" t="s">
        <v>6901</v>
      </c>
      <c r="Y174" s="87" t="s">
        <v>6902</v>
      </c>
      <c r="Z174" s="87" t="s">
        <v>4138</v>
      </c>
    </row>
    <row r="175" spans="1:26" x14ac:dyDescent="0.25">
      <c r="A175" s="87" t="s">
        <v>3756</v>
      </c>
      <c r="B175" s="87" t="s">
        <v>3514</v>
      </c>
      <c r="C175" s="87" t="s">
        <v>121</v>
      </c>
      <c r="D175" s="87" t="s">
        <v>1397</v>
      </c>
      <c r="E175" s="96">
        <v>41615.621921296297</v>
      </c>
      <c r="F175" s="96">
        <v>45267.621921296297</v>
      </c>
      <c r="G175" s="87" t="s">
        <v>70</v>
      </c>
      <c r="H175" s="96">
        <v>45267</v>
      </c>
      <c r="I175" s="87" t="s">
        <v>71</v>
      </c>
      <c r="J175" s="87" t="s">
        <v>104</v>
      </c>
      <c r="K175" s="87" t="s">
        <v>3757</v>
      </c>
      <c r="L175" s="87" t="s">
        <v>78</v>
      </c>
      <c r="M175" s="87" t="s">
        <v>3961</v>
      </c>
      <c r="N175" s="94">
        <v>144.99</v>
      </c>
      <c r="O175" s="94">
        <v>165.01</v>
      </c>
      <c r="P175" s="94">
        <v>36.25</v>
      </c>
      <c r="Q175" s="87" t="s">
        <v>4769</v>
      </c>
      <c r="R175" s="87" t="s">
        <v>4545</v>
      </c>
      <c r="S175" s="87" t="s">
        <v>4101</v>
      </c>
      <c r="T175" s="87" t="s">
        <v>504</v>
      </c>
      <c r="U175" s="87" t="s">
        <v>4367</v>
      </c>
      <c r="V175" s="87" t="s">
        <v>4770</v>
      </c>
      <c r="W175" s="87" t="s">
        <v>4771</v>
      </c>
      <c r="X175" s="87" t="s">
        <v>4772</v>
      </c>
      <c r="Y175" s="87" t="s">
        <v>4773</v>
      </c>
      <c r="Z175" s="87" t="s">
        <v>4138</v>
      </c>
    </row>
    <row r="176" spans="1:26" x14ac:dyDescent="0.25">
      <c r="A176" s="87" t="s">
        <v>2717</v>
      </c>
      <c r="B176" s="87" t="s">
        <v>2713</v>
      </c>
      <c r="C176" s="87" t="s">
        <v>2330</v>
      </c>
      <c r="D176" s="87" t="s">
        <v>1397</v>
      </c>
      <c r="E176" s="96">
        <v>41821.617048611108</v>
      </c>
      <c r="F176" s="96">
        <v>45474.617048611108</v>
      </c>
      <c r="G176" s="87" t="s">
        <v>70</v>
      </c>
      <c r="H176" s="96">
        <v>45474</v>
      </c>
      <c r="I176" s="87" t="s">
        <v>215</v>
      </c>
      <c r="J176" s="87" t="s">
        <v>104</v>
      </c>
      <c r="K176" s="87" t="s">
        <v>2718</v>
      </c>
      <c r="L176" s="87" t="s">
        <v>78</v>
      </c>
      <c r="M176" s="87" t="s">
        <v>2720</v>
      </c>
      <c r="N176" s="94">
        <v>145.15</v>
      </c>
      <c r="O176" s="94">
        <v>173.72</v>
      </c>
      <c r="P176" s="94">
        <v>36.299999999999997</v>
      </c>
      <c r="Q176" s="87" t="s">
        <v>4902</v>
      </c>
      <c r="R176" s="87" t="s">
        <v>4903</v>
      </c>
      <c r="S176" s="87" t="s">
        <v>4101</v>
      </c>
      <c r="T176" s="87" t="s">
        <v>4373</v>
      </c>
      <c r="U176" s="87" t="s">
        <v>4374</v>
      </c>
      <c r="V176" s="87" t="s">
        <v>4110</v>
      </c>
      <c r="W176" s="87" t="s">
        <v>4375</v>
      </c>
      <c r="X176" s="87" t="s">
        <v>4904</v>
      </c>
      <c r="Y176" s="87" t="s">
        <v>78</v>
      </c>
      <c r="Z176" s="87" t="s">
        <v>78</v>
      </c>
    </row>
    <row r="177" spans="1:26" x14ac:dyDescent="0.25">
      <c r="A177" s="87" t="s">
        <v>2712</v>
      </c>
      <c r="B177" s="87" t="s">
        <v>2713</v>
      </c>
      <c r="C177" s="87" t="s">
        <v>2330</v>
      </c>
      <c r="D177" s="87" t="s">
        <v>1397</v>
      </c>
      <c r="E177" s="96">
        <v>41791.459131944444</v>
      </c>
      <c r="F177" s="96">
        <v>45444.459131944444</v>
      </c>
      <c r="G177" s="87" t="s">
        <v>70</v>
      </c>
      <c r="H177" s="96">
        <v>45444</v>
      </c>
      <c r="I177" s="87" t="s">
        <v>215</v>
      </c>
      <c r="J177" s="87" t="s">
        <v>104</v>
      </c>
      <c r="K177" s="87" t="s">
        <v>2714</v>
      </c>
      <c r="L177" s="87" t="s">
        <v>78</v>
      </c>
      <c r="M177" s="87" t="s">
        <v>2716</v>
      </c>
      <c r="N177" s="94">
        <v>146.03</v>
      </c>
      <c r="O177" s="94">
        <v>174.67</v>
      </c>
      <c r="P177" s="94">
        <v>36.51</v>
      </c>
      <c r="Q177" s="87" t="s">
        <v>4902</v>
      </c>
      <c r="R177" s="87" t="s">
        <v>4903</v>
      </c>
      <c r="S177" s="87" t="s">
        <v>4101</v>
      </c>
      <c r="T177" s="87" t="s">
        <v>4373</v>
      </c>
      <c r="U177" s="87" t="s">
        <v>4374</v>
      </c>
      <c r="V177" s="87" t="s">
        <v>4110</v>
      </c>
      <c r="W177" s="87" t="s">
        <v>4375</v>
      </c>
      <c r="X177" s="87" t="s">
        <v>4904</v>
      </c>
      <c r="Y177" s="87" t="s">
        <v>78</v>
      </c>
      <c r="Z177" s="87" t="s">
        <v>78</v>
      </c>
    </row>
    <row r="178" spans="1:26" x14ac:dyDescent="0.25">
      <c r="A178" s="87" t="s">
        <v>2854</v>
      </c>
      <c r="B178" s="87" t="s">
        <v>876</v>
      </c>
      <c r="C178" s="87" t="s">
        <v>2330</v>
      </c>
      <c r="D178" s="87" t="s">
        <v>1397</v>
      </c>
      <c r="E178" s="96">
        <v>43204.508923611109</v>
      </c>
      <c r="F178" s="96">
        <v>45396.508923611109</v>
      </c>
      <c r="G178" s="87" t="s">
        <v>70</v>
      </c>
      <c r="H178" s="96">
        <v>45396</v>
      </c>
      <c r="I178" s="87" t="s">
        <v>71</v>
      </c>
      <c r="J178" s="87" t="s">
        <v>104</v>
      </c>
      <c r="K178" s="87" t="s">
        <v>2856</v>
      </c>
      <c r="L178" s="87" t="s">
        <v>2857</v>
      </c>
      <c r="M178" s="87" t="s">
        <v>2858</v>
      </c>
      <c r="N178" s="94">
        <v>146.38</v>
      </c>
      <c r="O178" s="94">
        <v>168.68</v>
      </c>
      <c r="P178" s="94">
        <v>36.6</v>
      </c>
      <c r="Q178" s="87" t="s">
        <v>5700</v>
      </c>
      <c r="R178" s="87" t="s">
        <v>5701</v>
      </c>
      <c r="S178" s="87" t="s">
        <v>4101</v>
      </c>
      <c r="T178" s="87" t="s">
        <v>504</v>
      </c>
      <c r="U178" s="87" t="s">
        <v>4126</v>
      </c>
      <c r="V178" s="87" t="s">
        <v>5702</v>
      </c>
      <c r="W178" s="87" t="s">
        <v>5703</v>
      </c>
      <c r="X178" s="87" t="s">
        <v>5704</v>
      </c>
      <c r="Y178" s="87" t="s">
        <v>5705</v>
      </c>
      <c r="Z178" s="87" t="s">
        <v>4138</v>
      </c>
    </row>
    <row r="179" spans="1:26" x14ac:dyDescent="0.25">
      <c r="A179" s="87" t="s">
        <v>3169</v>
      </c>
      <c r="B179" s="87" t="s">
        <v>2141</v>
      </c>
      <c r="C179" s="87" t="s">
        <v>336</v>
      </c>
      <c r="D179" s="87" t="s">
        <v>2258</v>
      </c>
      <c r="E179" s="96">
        <v>43500.346747685187</v>
      </c>
      <c r="F179" s="96">
        <v>45326.346747685187</v>
      </c>
      <c r="G179" s="87" t="s">
        <v>70</v>
      </c>
      <c r="H179" s="96">
        <v>45326</v>
      </c>
      <c r="I179" s="87" t="s">
        <v>71</v>
      </c>
      <c r="J179" s="87" t="s">
        <v>104</v>
      </c>
      <c r="K179" s="87" t="s">
        <v>3170</v>
      </c>
      <c r="L179" s="87" t="s">
        <v>78</v>
      </c>
      <c r="M179" s="87" t="s">
        <v>3172</v>
      </c>
      <c r="N179" s="94">
        <v>146.54</v>
      </c>
      <c r="O179" s="94">
        <v>158.80000000000001</v>
      </c>
      <c r="P179" s="94">
        <v>36.64</v>
      </c>
      <c r="Q179" s="87" t="s">
        <v>5934</v>
      </c>
      <c r="R179" s="87" t="s">
        <v>5935</v>
      </c>
      <c r="S179" s="87" t="s">
        <v>4101</v>
      </c>
      <c r="T179" s="87" t="s">
        <v>504</v>
      </c>
      <c r="U179" s="87" t="s">
        <v>4907</v>
      </c>
      <c r="V179" s="87" t="s">
        <v>5936</v>
      </c>
      <c r="W179" s="87" t="s">
        <v>5937</v>
      </c>
      <c r="X179" s="87" t="s">
        <v>5938</v>
      </c>
      <c r="Y179" s="87" t="s">
        <v>5939</v>
      </c>
      <c r="Z179" s="87" t="s">
        <v>4106</v>
      </c>
    </row>
    <row r="180" spans="1:26" x14ac:dyDescent="0.25">
      <c r="A180" s="87" t="s">
        <v>2655</v>
      </c>
      <c r="B180" s="87" t="s">
        <v>1480</v>
      </c>
      <c r="C180" s="87" t="s">
        <v>2330</v>
      </c>
      <c r="D180" s="87" t="s">
        <v>1397</v>
      </c>
      <c r="E180" s="96">
        <v>41564.500428240739</v>
      </c>
      <c r="F180" s="96">
        <v>45582.500428240739</v>
      </c>
      <c r="G180" s="87" t="s">
        <v>70</v>
      </c>
      <c r="H180" s="96">
        <v>45582</v>
      </c>
      <c r="I180" s="87" t="s">
        <v>71</v>
      </c>
      <c r="J180" s="87" t="s">
        <v>104</v>
      </c>
      <c r="K180" s="87" t="s">
        <v>2656</v>
      </c>
      <c r="L180" s="87" t="s">
        <v>78</v>
      </c>
      <c r="M180" s="87" t="s">
        <v>2658</v>
      </c>
      <c r="N180" s="94">
        <v>147.69999999999999</v>
      </c>
      <c r="O180" s="94">
        <v>175.38</v>
      </c>
      <c r="P180" s="94">
        <v>36.93</v>
      </c>
      <c r="Q180" s="87" t="s">
        <v>4687</v>
      </c>
      <c r="R180" s="87" t="s">
        <v>4688</v>
      </c>
      <c r="S180" s="87" t="s">
        <v>4101</v>
      </c>
      <c r="T180" s="87" t="s">
        <v>504</v>
      </c>
      <c r="U180" s="87" t="s">
        <v>4148</v>
      </c>
      <c r="V180" s="87" t="s">
        <v>4689</v>
      </c>
      <c r="W180" s="87" t="s">
        <v>4690</v>
      </c>
      <c r="X180" s="87" t="s">
        <v>4691</v>
      </c>
      <c r="Y180" s="87" t="s">
        <v>4692</v>
      </c>
      <c r="Z180" s="87" t="s">
        <v>4138</v>
      </c>
    </row>
    <row r="181" spans="1:26" x14ac:dyDescent="0.25">
      <c r="A181" s="87" t="s">
        <v>2418</v>
      </c>
      <c r="B181" s="87" t="s">
        <v>782</v>
      </c>
      <c r="C181" s="87" t="s">
        <v>2330</v>
      </c>
      <c r="D181" s="87" t="s">
        <v>66</v>
      </c>
      <c r="E181" s="96">
        <v>42494</v>
      </c>
      <c r="F181" s="96">
        <v>45538.802199074074</v>
      </c>
      <c r="G181" s="87" t="s">
        <v>70</v>
      </c>
      <c r="H181" s="96">
        <v>45538</v>
      </c>
      <c r="I181" s="87" t="s">
        <v>71</v>
      </c>
      <c r="J181" s="87" t="s">
        <v>104</v>
      </c>
      <c r="K181" s="87" t="s">
        <v>2419</v>
      </c>
      <c r="L181" s="87" t="s">
        <v>78</v>
      </c>
      <c r="M181" s="87" t="s">
        <v>2421</v>
      </c>
      <c r="N181" s="94">
        <v>149.46</v>
      </c>
      <c r="O181" s="94">
        <v>165.45</v>
      </c>
      <c r="P181" s="94">
        <v>17.940000000000001</v>
      </c>
      <c r="Q181" s="87" t="s">
        <v>5319</v>
      </c>
      <c r="R181" s="87" t="s">
        <v>5320</v>
      </c>
      <c r="S181" s="87" t="s">
        <v>4101</v>
      </c>
      <c r="T181" s="87" t="s">
        <v>5321</v>
      </c>
      <c r="U181" s="87" t="s">
        <v>5322</v>
      </c>
      <c r="V181" s="87" t="s">
        <v>5323</v>
      </c>
      <c r="W181" s="87" t="s">
        <v>5324</v>
      </c>
      <c r="X181" s="87" t="s">
        <v>5325</v>
      </c>
      <c r="Y181" s="87" t="s">
        <v>5326</v>
      </c>
      <c r="Z181" s="87" t="s">
        <v>4138</v>
      </c>
    </row>
    <row r="182" spans="1:26" x14ac:dyDescent="0.25">
      <c r="A182" s="87" t="s">
        <v>1990</v>
      </c>
      <c r="B182" s="87" t="s">
        <v>1991</v>
      </c>
      <c r="C182" s="87" t="s">
        <v>281</v>
      </c>
      <c r="D182" s="87" t="s">
        <v>1397</v>
      </c>
      <c r="E182" s="96">
        <v>44889.531099537038</v>
      </c>
      <c r="F182" s="96">
        <v>45620.531099537038</v>
      </c>
      <c r="G182" s="87" t="s">
        <v>70</v>
      </c>
      <c r="H182" s="96">
        <v>45620</v>
      </c>
      <c r="I182" s="87" t="s">
        <v>71</v>
      </c>
      <c r="J182" s="87" t="s">
        <v>104</v>
      </c>
      <c r="K182" s="87" t="s">
        <v>1708</v>
      </c>
      <c r="L182" s="87" t="s">
        <v>1992</v>
      </c>
      <c r="M182" s="87" t="s">
        <v>1993</v>
      </c>
      <c r="N182" s="94">
        <v>149.96</v>
      </c>
      <c r="O182" s="94">
        <v>171.54</v>
      </c>
      <c r="P182" s="94">
        <v>49.49</v>
      </c>
      <c r="Q182" s="87" t="s">
        <v>6739</v>
      </c>
      <c r="R182" s="87" t="s">
        <v>6740</v>
      </c>
      <c r="S182" s="87" t="s">
        <v>4101</v>
      </c>
      <c r="T182" s="87" t="s">
        <v>504</v>
      </c>
      <c r="U182" s="87" t="s">
        <v>4187</v>
      </c>
      <c r="V182" s="87" t="s">
        <v>6741</v>
      </c>
      <c r="W182" s="87" t="s">
        <v>78</v>
      </c>
      <c r="X182" s="87" t="s">
        <v>6742</v>
      </c>
      <c r="Y182" s="87" t="s">
        <v>6743</v>
      </c>
      <c r="Z182" s="87" t="s">
        <v>4138</v>
      </c>
    </row>
    <row r="183" spans="1:26" x14ac:dyDescent="0.25">
      <c r="A183" s="87" t="s">
        <v>1239</v>
      </c>
      <c r="B183" s="87" t="s">
        <v>1240</v>
      </c>
      <c r="C183" s="87" t="s">
        <v>281</v>
      </c>
      <c r="D183" s="87" t="s">
        <v>1176</v>
      </c>
      <c r="E183" s="96">
        <v>41740.531990740739</v>
      </c>
      <c r="F183" s="96">
        <v>45393.531990740739</v>
      </c>
      <c r="G183" s="87" t="s">
        <v>70</v>
      </c>
      <c r="H183" s="96">
        <v>45393</v>
      </c>
      <c r="I183" s="87" t="s">
        <v>71</v>
      </c>
      <c r="J183" s="87" t="s">
        <v>104</v>
      </c>
      <c r="K183" s="87" t="s">
        <v>1241</v>
      </c>
      <c r="L183" s="87" t="s">
        <v>78</v>
      </c>
      <c r="M183" s="87" t="s">
        <v>1243</v>
      </c>
      <c r="N183" s="94">
        <v>151.80000000000001</v>
      </c>
      <c r="O183" s="94">
        <v>154.13</v>
      </c>
      <c r="P183" s="94">
        <v>30.36</v>
      </c>
      <c r="Q183" s="87" t="s">
        <v>4869</v>
      </c>
      <c r="R183" s="87" t="s">
        <v>4870</v>
      </c>
      <c r="S183" s="87" t="s">
        <v>4101</v>
      </c>
      <c r="T183" s="87" t="s">
        <v>4871</v>
      </c>
      <c r="U183" s="87" t="s">
        <v>4872</v>
      </c>
      <c r="V183" s="87" t="s">
        <v>4873</v>
      </c>
      <c r="W183" s="87" t="s">
        <v>4874</v>
      </c>
      <c r="X183" s="87" t="s">
        <v>4875</v>
      </c>
      <c r="Y183" s="87" t="s">
        <v>4876</v>
      </c>
      <c r="Z183" s="87" t="s">
        <v>4138</v>
      </c>
    </row>
    <row r="184" spans="1:26" x14ac:dyDescent="0.25">
      <c r="A184" s="87" t="s">
        <v>2291</v>
      </c>
      <c r="B184" s="87" t="s">
        <v>828</v>
      </c>
      <c r="C184" s="87" t="s">
        <v>281</v>
      </c>
      <c r="D184" s="87" t="s">
        <v>2274</v>
      </c>
      <c r="E184" s="96">
        <v>42401.479131944441</v>
      </c>
      <c r="F184" s="96">
        <v>45323</v>
      </c>
      <c r="G184" s="87" t="s">
        <v>70</v>
      </c>
      <c r="H184" s="96">
        <v>45323</v>
      </c>
      <c r="I184" s="87" t="s">
        <v>71</v>
      </c>
      <c r="J184" s="87" t="s">
        <v>72</v>
      </c>
      <c r="K184" s="87" t="s">
        <v>2292</v>
      </c>
      <c r="L184" s="87" t="s">
        <v>2293</v>
      </c>
      <c r="M184" s="87" t="s">
        <v>2294</v>
      </c>
      <c r="N184" s="94">
        <v>153.30000000000001</v>
      </c>
      <c r="O184" s="94">
        <v>165.82</v>
      </c>
      <c r="P184" s="94">
        <v>34.5</v>
      </c>
      <c r="Q184" s="87" t="s">
        <v>5287</v>
      </c>
      <c r="R184" s="87" t="s">
        <v>5288</v>
      </c>
      <c r="S184" s="87" t="s">
        <v>4101</v>
      </c>
      <c r="T184" s="87" t="s">
        <v>504</v>
      </c>
      <c r="U184" s="87" t="s">
        <v>2293</v>
      </c>
      <c r="V184" s="87" t="s">
        <v>4110</v>
      </c>
      <c r="W184" s="87" t="s">
        <v>5289</v>
      </c>
      <c r="X184" s="87" t="s">
        <v>5290</v>
      </c>
      <c r="Y184" s="87" t="s">
        <v>5291</v>
      </c>
      <c r="Z184" s="87" t="s">
        <v>4123</v>
      </c>
    </row>
    <row r="185" spans="1:26" x14ac:dyDescent="0.25">
      <c r="A185" s="87" t="s">
        <v>2621</v>
      </c>
      <c r="B185" s="87" t="s">
        <v>1915</v>
      </c>
      <c r="C185" s="87" t="s">
        <v>2330</v>
      </c>
      <c r="D185" s="87" t="s">
        <v>1397</v>
      </c>
      <c r="E185" s="96">
        <v>41121.409409722219</v>
      </c>
      <c r="F185" s="96">
        <v>45504.409409722219</v>
      </c>
      <c r="G185" s="87" t="s">
        <v>70</v>
      </c>
      <c r="H185" s="96">
        <v>45504</v>
      </c>
      <c r="I185" s="87" t="s">
        <v>71</v>
      </c>
      <c r="J185" s="87" t="s">
        <v>104</v>
      </c>
      <c r="K185" s="87" t="s">
        <v>1412</v>
      </c>
      <c r="L185" s="87" t="s">
        <v>2622</v>
      </c>
      <c r="M185" s="87" t="s">
        <v>2623</v>
      </c>
      <c r="N185" s="94">
        <v>154.31</v>
      </c>
      <c r="O185" s="94">
        <v>180.08</v>
      </c>
      <c r="P185" s="94">
        <v>38.58</v>
      </c>
      <c r="Q185" s="87" t="s">
        <v>4493</v>
      </c>
      <c r="R185" s="87" t="s">
        <v>4494</v>
      </c>
      <c r="S185" s="87" t="s">
        <v>4101</v>
      </c>
      <c r="T185" s="87" t="s">
        <v>504</v>
      </c>
      <c r="U185" s="87" t="s">
        <v>4187</v>
      </c>
      <c r="V185" s="87" t="s">
        <v>4495</v>
      </c>
      <c r="W185" s="87" t="s">
        <v>4496</v>
      </c>
      <c r="X185" s="87" t="s">
        <v>4497</v>
      </c>
      <c r="Y185" s="87" t="s">
        <v>4498</v>
      </c>
      <c r="Z185" s="87" t="s">
        <v>4138</v>
      </c>
    </row>
    <row r="186" spans="1:26" x14ac:dyDescent="0.25">
      <c r="A186" s="87" t="s">
        <v>2488</v>
      </c>
      <c r="B186" s="87" t="s">
        <v>773</v>
      </c>
      <c r="C186" s="87" t="s">
        <v>2330</v>
      </c>
      <c r="D186" s="87" t="s">
        <v>237</v>
      </c>
      <c r="E186" s="96">
        <v>43245.557152777779</v>
      </c>
      <c r="F186" s="96">
        <v>45437.557152777779</v>
      </c>
      <c r="G186" s="87" t="s">
        <v>70</v>
      </c>
      <c r="H186" s="96">
        <v>45437</v>
      </c>
      <c r="I186" s="87" t="s">
        <v>71</v>
      </c>
      <c r="J186" s="87" t="s">
        <v>104</v>
      </c>
      <c r="K186" s="87" t="s">
        <v>2489</v>
      </c>
      <c r="L186" s="87" t="s">
        <v>78</v>
      </c>
      <c r="M186" s="87" t="s">
        <v>2490</v>
      </c>
      <c r="N186" s="94">
        <v>154.51</v>
      </c>
      <c r="O186" s="94">
        <v>169.61</v>
      </c>
      <c r="P186" s="94">
        <v>15.45</v>
      </c>
      <c r="Q186" s="87" t="s">
        <v>5047</v>
      </c>
      <c r="R186" s="87" t="s">
        <v>5048</v>
      </c>
      <c r="S186" s="87" t="s">
        <v>4101</v>
      </c>
      <c r="T186" s="87" t="s">
        <v>504</v>
      </c>
      <c r="U186" s="87" t="s">
        <v>4223</v>
      </c>
      <c r="V186" s="87" t="s">
        <v>5049</v>
      </c>
      <c r="W186" s="87" t="s">
        <v>5050</v>
      </c>
      <c r="X186" s="87" t="s">
        <v>5051</v>
      </c>
      <c r="Y186" s="87" t="s">
        <v>5052</v>
      </c>
      <c r="Z186" s="87" t="s">
        <v>4130</v>
      </c>
    </row>
    <row r="187" spans="1:26" x14ac:dyDescent="0.25">
      <c r="A187" s="87" t="s">
        <v>3765</v>
      </c>
      <c r="B187" s="87" t="s">
        <v>3661</v>
      </c>
      <c r="C187" s="87" t="s">
        <v>281</v>
      </c>
      <c r="D187" s="87" t="s">
        <v>2274</v>
      </c>
      <c r="E187" s="96">
        <v>43739.60292824074</v>
      </c>
      <c r="F187" s="96">
        <v>45566</v>
      </c>
      <c r="G187" s="87" t="s">
        <v>70</v>
      </c>
      <c r="H187" s="96">
        <v>45383</v>
      </c>
      <c r="I187" s="87" t="s">
        <v>71</v>
      </c>
      <c r="J187" s="87" t="s">
        <v>72</v>
      </c>
      <c r="K187" s="87" t="s">
        <v>3766</v>
      </c>
      <c r="L187" s="87" t="s">
        <v>78</v>
      </c>
      <c r="M187" s="87" t="s">
        <v>4029</v>
      </c>
      <c r="N187" s="94">
        <v>155.30000000000001</v>
      </c>
      <c r="O187" s="94">
        <v>167.97</v>
      </c>
      <c r="P187" s="94">
        <v>34.94</v>
      </c>
      <c r="Q187" s="87" t="s">
        <v>6112</v>
      </c>
      <c r="R187" s="87" t="s">
        <v>6113</v>
      </c>
      <c r="S187" s="87" t="s">
        <v>4289</v>
      </c>
      <c r="T187" s="87" t="s">
        <v>6114</v>
      </c>
      <c r="U187" s="87" t="s">
        <v>6115</v>
      </c>
      <c r="V187" s="87" t="s">
        <v>4110</v>
      </c>
      <c r="W187" s="87" t="s">
        <v>6116</v>
      </c>
      <c r="X187" s="87" t="s">
        <v>6117</v>
      </c>
      <c r="Y187" s="87" t="s">
        <v>6118</v>
      </c>
      <c r="Z187" s="87" t="s">
        <v>4417</v>
      </c>
    </row>
    <row r="188" spans="1:26" x14ac:dyDescent="0.25">
      <c r="A188" s="87" t="s">
        <v>3147</v>
      </c>
      <c r="B188" s="87" t="s">
        <v>605</v>
      </c>
      <c r="C188" s="87" t="s">
        <v>2330</v>
      </c>
      <c r="D188" s="87" t="s">
        <v>1397</v>
      </c>
      <c r="E188" s="96">
        <v>44816.687743055554</v>
      </c>
      <c r="F188" s="96">
        <v>45547.5703587963</v>
      </c>
      <c r="G188" s="87" t="s">
        <v>70</v>
      </c>
      <c r="H188" s="96">
        <v>45363</v>
      </c>
      <c r="I188" s="87" t="s">
        <v>71</v>
      </c>
      <c r="J188" s="87" t="s">
        <v>72</v>
      </c>
      <c r="K188" s="87" t="s">
        <v>2022</v>
      </c>
      <c r="L188" s="87" t="s">
        <v>78</v>
      </c>
      <c r="M188" s="87" t="s">
        <v>3149</v>
      </c>
      <c r="N188" s="94">
        <v>156.16999999999999</v>
      </c>
      <c r="O188" s="94">
        <v>185.75</v>
      </c>
      <c r="P188" s="94">
        <v>50.32</v>
      </c>
      <c r="Q188" s="87" t="s">
        <v>6276</v>
      </c>
      <c r="R188" s="87" t="s">
        <v>6277</v>
      </c>
      <c r="S188" s="87" t="s">
        <v>4101</v>
      </c>
      <c r="T188" s="87" t="s">
        <v>504</v>
      </c>
      <c r="U188" s="87" t="s">
        <v>4133</v>
      </c>
      <c r="V188" s="87" t="s">
        <v>6278</v>
      </c>
      <c r="W188" s="87" t="s">
        <v>78</v>
      </c>
      <c r="X188" s="87" t="s">
        <v>6279</v>
      </c>
      <c r="Y188" s="87" t="s">
        <v>6280</v>
      </c>
      <c r="Z188" s="87" t="s">
        <v>4585</v>
      </c>
    </row>
    <row r="189" spans="1:26" x14ac:dyDescent="0.25">
      <c r="A189" s="87" t="s">
        <v>1506</v>
      </c>
      <c r="B189" s="87" t="s">
        <v>1462</v>
      </c>
      <c r="C189" s="87" t="s">
        <v>281</v>
      </c>
      <c r="D189" s="87" t="s">
        <v>1397</v>
      </c>
      <c r="E189" s="96">
        <v>41906.640833333331</v>
      </c>
      <c r="F189" s="96">
        <v>45559.640833333331</v>
      </c>
      <c r="G189" s="87" t="s">
        <v>70</v>
      </c>
      <c r="H189" s="96">
        <v>45559</v>
      </c>
      <c r="I189" s="87" t="s">
        <v>71</v>
      </c>
      <c r="J189" s="87" t="s">
        <v>104</v>
      </c>
      <c r="K189" s="87" t="s">
        <v>1507</v>
      </c>
      <c r="L189" s="87" t="s">
        <v>78</v>
      </c>
      <c r="M189" s="87" t="s">
        <v>1508</v>
      </c>
      <c r="N189" s="94">
        <v>156.19999999999999</v>
      </c>
      <c r="O189" s="94">
        <v>176.4</v>
      </c>
      <c r="P189" s="94">
        <v>42.95</v>
      </c>
      <c r="Q189" s="87" t="s">
        <v>4776</v>
      </c>
      <c r="R189" s="87" t="s">
        <v>4777</v>
      </c>
      <c r="S189" s="87" t="s">
        <v>4101</v>
      </c>
      <c r="T189" s="87" t="s">
        <v>504</v>
      </c>
      <c r="U189" s="87" t="s">
        <v>4148</v>
      </c>
      <c r="V189" s="87" t="s">
        <v>4110</v>
      </c>
      <c r="W189" s="87" t="s">
        <v>4110</v>
      </c>
      <c r="X189" s="87" t="s">
        <v>4778</v>
      </c>
      <c r="Y189" s="87" t="s">
        <v>4779</v>
      </c>
      <c r="Z189" s="87" t="s">
        <v>4145</v>
      </c>
    </row>
    <row r="190" spans="1:26" x14ac:dyDescent="0.25">
      <c r="A190" s="87" t="s">
        <v>3131</v>
      </c>
      <c r="B190" s="87" t="s">
        <v>1881</v>
      </c>
      <c r="C190" s="87" t="s">
        <v>2330</v>
      </c>
      <c r="D190" s="87" t="s">
        <v>1397</v>
      </c>
      <c r="E190" s="96">
        <v>44488.468287037038</v>
      </c>
      <c r="F190" s="96">
        <v>45584.468287037038</v>
      </c>
      <c r="G190" s="87" t="s">
        <v>70</v>
      </c>
      <c r="H190" s="96">
        <v>45584</v>
      </c>
      <c r="I190" s="87" t="s">
        <v>71</v>
      </c>
      <c r="J190" s="87" t="s">
        <v>104</v>
      </c>
      <c r="K190" s="87" t="s">
        <v>1952</v>
      </c>
      <c r="L190" s="87" t="s">
        <v>3132</v>
      </c>
      <c r="M190" s="87" t="s">
        <v>3133</v>
      </c>
      <c r="N190" s="94">
        <v>156.32</v>
      </c>
      <c r="O190" s="94">
        <v>180.76</v>
      </c>
      <c r="P190" s="94">
        <v>39.08</v>
      </c>
      <c r="Q190" s="87" t="s">
        <v>6511</v>
      </c>
      <c r="R190" s="87" t="s">
        <v>6512</v>
      </c>
      <c r="S190" s="87" t="s">
        <v>4101</v>
      </c>
      <c r="T190" s="87" t="s">
        <v>5000</v>
      </c>
      <c r="U190" s="87" t="s">
        <v>4187</v>
      </c>
      <c r="V190" s="87" t="s">
        <v>5852</v>
      </c>
      <c r="W190" s="87" t="s">
        <v>6513</v>
      </c>
      <c r="X190" s="87" t="s">
        <v>5854</v>
      </c>
      <c r="Y190" s="87" t="s">
        <v>6514</v>
      </c>
      <c r="Z190" s="87" t="s">
        <v>4138</v>
      </c>
    </row>
    <row r="191" spans="1:26" x14ac:dyDescent="0.25">
      <c r="A191" s="87" t="s">
        <v>3704</v>
      </c>
      <c r="B191" s="87" t="s">
        <v>3415</v>
      </c>
      <c r="C191" s="87" t="s">
        <v>281</v>
      </c>
      <c r="D191" s="87" t="s">
        <v>1397</v>
      </c>
      <c r="E191" s="96">
        <v>44834.524317129632</v>
      </c>
      <c r="F191" s="96">
        <v>45565.524317129632</v>
      </c>
      <c r="G191" s="87" t="s">
        <v>70</v>
      </c>
      <c r="H191" s="96">
        <v>45565</v>
      </c>
      <c r="I191" s="87" t="s">
        <v>91</v>
      </c>
      <c r="J191" s="87" t="s">
        <v>104</v>
      </c>
      <c r="K191" s="87" t="s">
        <v>3705</v>
      </c>
      <c r="L191" s="87" t="s">
        <v>78</v>
      </c>
      <c r="M191" s="87" t="s">
        <v>4043</v>
      </c>
      <c r="N191" s="94">
        <v>157.69</v>
      </c>
      <c r="O191" s="94">
        <v>179.73</v>
      </c>
      <c r="P191" s="94">
        <v>43.36</v>
      </c>
      <c r="Q191" s="87" t="s">
        <v>5636</v>
      </c>
      <c r="R191" s="87" t="s">
        <v>5637</v>
      </c>
      <c r="S191" s="87" t="s">
        <v>4101</v>
      </c>
      <c r="T191" s="87" t="s">
        <v>504</v>
      </c>
      <c r="U191" s="87" t="s">
        <v>4120</v>
      </c>
      <c r="V191" s="87" t="s">
        <v>4110</v>
      </c>
      <c r="W191" s="87" t="s">
        <v>78</v>
      </c>
      <c r="X191" s="87" t="s">
        <v>5638</v>
      </c>
      <c r="Y191" s="87" t="s">
        <v>78</v>
      </c>
      <c r="Z191" s="87" t="s">
        <v>78</v>
      </c>
    </row>
    <row r="192" spans="1:26" x14ac:dyDescent="0.25">
      <c r="A192" s="87" t="s">
        <v>2760</v>
      </c>
      <c r="B192" s="87" t="s">
        <v>2761</v>
      </c>
      <c r="C192" s="87" t="s">
        <v>2330</v>
      </c>
      <c r="D192" s="87" t="s">
        <v>1397</v>
      </c>
      <c r="E192" s="96">
        <v>42154.546134259261</v>
      </c>
      <c r="F192" s="96">
        <v>45442.546134259261</v>
      </c>
      <c r="G192" s="87" t="s">
        <v>70</v>
      </c>
      <c r="H192" s="96">
        <v>45442</v>
      </c>
      <c r="I192" s="87" t="s">
        <v>71</v>
      </c>
      <c r="J192" s="87" t="s">
        <v>104</v>
      </c>
      <c r="K192" s="87" t="s">
        <v>2763</v>
      </c>
      <c r="L192" s="87" t="s">
        <v>78</v>
      </c>
      <c r="M192" s="87" t="s">
        <v>2765</v>
      </c>
      <c r="N192" s="94">
        <v>157.83000000000001</v>
      </c>
      <c r="O192" s="94">
        <v>180.67</v>
      </c>
      <c r="P192" s="94">
        <v>39.46</v>
      </c>
      <c r="Q192" s="87" t="s">
        <v>5183</v>
      </c>
      <c r="R192" s="87" t="s">
        <v>5184</v>
      </c>
      <c r="S192" s="87" t="s">
        <v>4101</v>
      </c>
      <c r="T192" s="87" t="s">
        <v>504</v>
      </c>
      <c r="U192" s="87" t="s">
        <v>4120</v>
      </c>
      <c r="V192" s="87" t="s">
        <v>5185</v>
      </c>
      <c r="W192" s="87" t="s">
        <v>5186</v>
      </c>
      <c r="X192" s="87" t="s">
        <v>5187</v>
      </c>
      <c r="Y192" s="87" t="s">
        <v>5188</v>
      </c>
      <c r="Z192" s="87" t="s">
        <v>4123</v>
      </c>
    </row>
    <row r="193" spans="1:26" x14ac:dyDescent="0.25">
      <c r="A193" s="87" t="s">
        <v>1874</v>
      </c>
      <c r="B193" s="87" t="s">
        <v>1875</v>
      </c>
      <c r="C193" s="87" t="s">
        <v>281</v>
      </c>
      <c r="D193" s="87" t="s">
        <v>1397</v>
      </c>
      <c r="E193" s="96">
        <v>44246.605590277781</v>
      </c>
      <c r="F193" s="96">
        <v>45341.605590277781</v>
      </c>
      <c r="G193" s="87" t="s">
        <v>70</v>
      </c>
      <c r="H193" s="96">
        <v>45341</v>
      </c>
      <c r="I193" s="87" t="s">
        <v>71</v>
      </c>
      <c r="J193" s="87" t="s">
        <v>104</v>
      </c>
      <c r="K193" s="87" t="s">
        <v>1876</v>
      </c>
      <c r="L193" s="87" t="s">
        <v>3719</v>
      </c>
      <c r="M193" s="87" t="s">
        <v>1878</v>
      </c>
      <c r="N193" s="94">
        <v>157.85</v>
      </c>
      <c r="O193" s="94">
        <v>181.64</v>
      </c>
      <c r="P193" s="94">
        <v>43.41</v>
      </c>
      <c r="Q193" s="87" t="s">
        <v>6390</v>
      </c>
      <c r="R193" s="87" t="s">
        <v>6391</v>
      </c>
      <c r="S193" s="87" t="s">
        <v>6001</v>
      </c>
      <c r="T193" s="87" t="s">
        <v>6392</v>
      </c>
      <c r="U193" s="87" t="s">
        <v>6393</v>
      </c>
      <c r="V193" s="87" t="s">
        <v>6394</v>
      </c>
      <c r="W193" s="87" t="s">
        <v>6019</v>
      </c>
      <c r="X193" s="87" t="s">
        <v>6395</v>
      </c>
      <c r="Y193" s="87" t="s">
        <v>6396</v>
      </c>
      <c r="Z193" s="87" t="s">
        <v>4181</v>
      </c>
    </row>
    <row r="194" spans="1:26" x14ac:dyDescent="0.25">
      <c r="A194" s="87" t="s">
        <v>1816</v>
      </c>
      <c r="B194" s="87" t="s">
        <v>1804</v>
      </c>
      <c r="C194" s="87" t="s">
        <v>1761</v>
      </c>
      <c r="D194" s="87" t="s">
        <v>1817</v>
      </c>
      <c r="E194" s="96">
        <v>44562.589745370373</v>
      </c>
      <c r="F194" s="96">
        <v>45292.589745370373</v>
      </c>
      <c r="G194" s="87" t="s">
        <v>70</v>
      </c>
      <c r="H194" s="96">
        <v>45261</v>
      </c>
      <c r="I194" s="87" t="s">
        <v>91</v>
      </c>
      <c r="J194" s="87" t="s">
        <v>514</v>
      </c>
      <c r="K194" s="87" t="s">
        <v>1818</v>
      </c>
      <c r="L194" s="87" t="s">
        <v>78</v>
      </c>
      <c r="M194" s="87" t="s">
        <v>1819</v>
      </c>
      <c r="N194" s="94">
        <v>158.25</v>
      </c>
      <c r="O194" s="94">
        <v>158.49</v>
      </c>
      <c r="P194" s="94">
        <v>19.47</v>
      </c>
      <c r="Q194" s="87" t="s">
        <v>6520</v>
      </c>
      <c r="R194" s="87" t="s">
        <v>6521</v>
      </c>
      <c r="S194" s="87" t="s">
        <v>4101</v>
      </c>
      <c r="T194" s="87" t="s">
        <v>504</v>
      </c>
      <c r="U194" s="87" t="s">
        <v>4109</v>
      </c>
      <c r="V194" s="87" t="s">
        <v>4110</v>
      </c>
      <c r="W194" s="87" t="s">
        <v>6522</v>
      </c>
      <c r="X194" s="87" t="s">
        <v>6523</v>
      </c>
      <c r="Y194" s="87" t="s">
        <v>78</v>
      </c>
      <c r="Z194" s="87" t="s">
        <v>78</v>
      </c>
    </row>
    <row r="195" spans="1:26" x14ac:dyDescent="0.25">
      <c r="A195" s="87" t="s">
        <v>3302</v>
      </c>
      <c r="B195" s="87" t="s">
        <v>3303</v>
      </c>
      <c r="C195" s="87" t="s">
        <v>2330</v>
      </c>
      <c r="D195" s="87" t="s">
        <v>2274</v>
      </c>
      <c r="E195" s="96">
        <v>41686.346261574072</v>
      </c>
      <c r="F195" s="96">
        <v>45338.346261574072</v>
      </c>
      <c r="G195" s="87" t="s">
        <v>70</v>
      </c>
      <c r="H195" s="96">
        <v>45338</v>
      </c>
      <c r="I195" s="87" t="s">
        <v>71</v>
      </c>
      <c r="J195" s="87" t="s">
        <v>72</v>
      </c>
      <c r="K195" s="87" t="s">
        <v>3304</v>
      </c>
      <c r="L195" s="87" t="s">
        <v>78</v>
      </c>
      <c r="M195" s="87" t="s">
        <v>3306</v>
      </c>
      <c r="N195" s="94">
        <v>158.30000000000001</v>
      </c>
      <c r="O195" s="94">
        <v>173.71</v>
      </c>
      <c r="P195" s="94">
        <v>31.66</v>
      </c>
      <c r="Q195" s="87" t="s">
        <v>4808</v>
      </c>
      <c r="R195" s="87" t="s">
        <v>4809</v>
      </c>
      <c r="S195" s="87" t="s">
        <v>4101</v>
      </c>
      <c r="T195" s="87" t="s">
        <v>504</v>
      </c>
      <c r="U195" s="87" t="s">
        <v>4148</v>
      </c>
      <c r="V195" s="87" t="s">
        <v>4110</v>
      </c>
      <c r="W195" s="87" t="s">
        <v>4810</v>
      </c>
      <c r="X195" s="87" t="s">
        <v>4811</v>
      </c>
      <c r="Y195" s="87" t="s">
        <v>4812</v>
      </c>
      <c r="Z195" s="87" t="s">
        <v>4200</v>
      </c>
    </row>
    <row r="196" spans="1:26" x14ac:dyDescent="0.25">
      <c r="A196" s="87" t="s">
        <v>745</v>
      </c>
      <c r="B196" s="87" t="s">
        <v>746</v>
      </c>
      <c r="C196" s="87" t="s">
        <v>281</v>
      </c>
      <c r="D196" s="87" t="s">
        <v>66</v>
      </c>
      <c r="E196" s="96">
        <v>44872.347812499997</v>
      </c>
      <c r="F196" s="96">
        <v>45603.326261574075</v>
      </c>
      <c r="G196" s="87" t="s">
        <v>70</v>
      </c>
      <c r="H196" s="96">
        <v>45603</v>
      </c>
      <c r="I196" s="87" t="s">
        <v>71</v>
      </c>
      <c r="J196" s="87" t="s">
        <v>104</v>
      </c>
      <c r="K196" s="87" t="s">
        <v>747</v>
      </c>
      <c r="L196" s="87" t="s">
        <v>78</v>
      </c>
      <c r="M196" s="87" t="s">
        <v>749</v>
      </c>
      <c r="N196" s="94">
        <v>159.85</v>
      </c>
      <c r="O196" s="94">
        <v>176.35</v>
      </c>
      <c r="P196" s="94">
        <v>31.97</v>
      </c>
      <c r="Q196" s="87" t="s">
        <v>5483</v>
      </c>
      <c r="R196" s="87" t="s">
        <v>5484</v>
      </c>
      <c r="S196" s="87" t="s">
        <v>4101</v>
      </c>
      <c r="T196" s="87" t="s">
        <v>504</v>
      </c>
      <c r="U196" s="87" t="s">
        <v>4120</v>
      </c>
      <c r="V196" s="87" t="s">
        <v>5485</v>
      </c>
      <c r="W196" s="87" t="s">
        <v>5486</v>
      </c>
      <c r="X196" s="87" t="s">
        <v>5487</v>
      </c>
      <c r="Y196" s="87" t="s">
        <v>5488</v>
      </c>
      <c r="Z196" s="87" t="s">
        <v>4138</v>
      </c>
    </row>
    <row r="197" spans="1:26" x14ac:dyDescent="0.25">
      <c r="A197" s="87" t="s">
        <v>2746</v>
      </c>
      <c r="B197" s="87" t="s">
        <v>2747</v>
      </c>
      <c r="C197" s="87" t="s">
        <v>2330</v>
      </c>
      <c r="D197" s="87" t="s">
        <v>1397</v>
      </c>
      <c r="E197" s="96">
        <v>42074.551747685182</v>
      </c>
      <c r="F197" s="96">
        <v>45362.551747685182</v>
      </c>
      <c r="G197" s="87" t="s">
        <v>70</v>
      </c>
      <c r="H197" s="96">
        <v>45362</v>
      </c>
      <c r="I197" s="87" t="s">
        <v>71</v>
      </c>
      <c r="J197" s="87" t="s">
        <v>72</v>
      </c>
      <c r="K197" s="87" t="s">
        <v>2748</v>
      </c>
      <c r="L197" s="87" t="s">
        <v>2749</v>
      </c>
      <c r="M197" s="87" t="s">
        <v>2750</v>
      </c>
      <c r="N197" s="94">
        <v>160.82</v>
      </c>
      <c r="O197" s="94">
        <v>191.03</v>
      </c>
      <c r="P197" s="94">
        <v>40.200000000000003</v>
      </c>
      <c r="Q197" s="87" t="s">
        <v>5120</v>
      </c>
      <c r="R197" s="87" t="s">
        <v>5121</v>
      </c>
      <c r="S197" s="87" t="s">
        <v>4101</v>
      </c>
      <c r="T197" s="87" t="s">
        <v>5000</v>
      </c>
      <c r="U197" s="87" t="s">
        <v>4203</v>
      </c>
      <c r="V197" s="87" t="s">
        <v>5122</v>
      </c>
      <c r="W197" s="87" t="s">
        <v>5123</v>
      </c>
      <c r="X197" s="87" t="s">
        <v>5124</v>
      </c>
      <c r="Y197" s="87" t="s">
        <v>5125</v>
      </c>
      <c r="Z197" s="87" t="s">
        <v>4106</v>
      </c>
    </row>
    <row r="198" spans="1:26" x14ac:dyDescent="0.25">
      <c r="A198" s="87" t="s">
        <v>976</v>
      </c>
      <c r="B198" s="87" t="s">
        <v>977</v>
      </c>
      <c r="C198" s="87" t="s">
        <v>281</v>
      </c>
      <c r="D198" s="87" t="s">
        <v>66</v>
      </c>
      <c r="E198" s="96">
        <v>45093.689421296294</v>
      </c>
      <c r="F198" s="96">
        <v>45459</v>
      </c>
      <c r="G198" s="87" t="s">
        <v>70</v>
      </c>
      <c r="H198" s="96">
        <v>45276</v>
      </c>
      <c r="I198" s="87" t="s">
        <v>71</v>
      </c>
      <c r="J198" s="87" t="s">
        <v>72</v>
      </c>
      <c r="K198" s="87" t="s">
        <v>979</v>
      </c>
      <c r="L198" s="87" t="s">
        <v>78</v>
      </c>
      <c r="M198" s="87" t="s">
        <v>981</v>
      </c>
      <c r="N198" s="94">
        <v>161</v>
      </c>
      <c r="O198" s="94">
        <v>176.57</v>
      </c>
      <c r="P198" s="94">
        <v>38.64</v>
      </c>
      <c r="Q198" s="87" t="s">
        <v>6925</v>
      </c>
      <c r="R198" s="87" t="s">
        <v>6926</v>
      </c>
      <c r="S198" s="87" t="s">
        <v>4393</v>
      </c>
      <c r="T198" s="87" t="s">
        <v>3889</v>
      </c>
      <c r="U198" s="87" t="s">
        <v>6927</v>
      </c>
      <c r="V198" s="87" t="s">
        <v>6449</v>
      </c>
      <c r="W198" s="87" t="s">
        <v>6928</v>
      </c>
      <c r="X198" s="87" t="s">
        <v>6929</v>
      </c>
      <c r="Y198" s="87" t="s">
        <v>6930</v>
      </c>
      <c r="Z198" s="87" t="s">
        <v>4417</v>
      </c>
    </row>
    <row r="199" spans="1:26" x14ac:dyDescent="0.25">
      <c r="A199" s="87" t="s">
        <v>2778</v>
      </c>
      <c r="B199" s="87" t="s">
        <v>306</v>
      </c>
      <c r="C199" s="87" t="s">
        <v>2330</v>
      </c>
      <c r="D199" s="87" t="s">
        <v>1397</v>
      </c>
      <c r="E199" s="96">
        <v>42366.487974537034</v>
      </c>
      <c r="F199" s="96">
        <v>45288.487974537034</v>
      </c>
      <c r="G199" s="87" t="s">
        <v>70</v>
      </c>
      <c r="H199" s="96">
        <v>45288</v>
      </c>
      <c r="I199" s="87" t="s">
        <v>71</v>
      </c>
      <c r="J199" s="87" t="s">
        <v>104</v>
      </c>
      <c r="K199" s="87" t="s">
        <v>2779</v>
      </c>
      <c r="L199" s="87" t="s">
        <v>2780</v>
      </c>
      <c r="M199" s="87" t="s">
        <v>2782</v>
      </c>
      <c r="N199" s="94">
        <v>161.09</v>
      </c>
      <c r="O199" s="94">
        <v>187.87</v>
      </c>
      <c r="P199" s="94">
        <v>40.270000000000003</v>
      </c>
      <c r="Q199" s="87" t="s">
        <v>4754</v>
      </c>
      <c r="R199" s="87" t="s">
        <v>4755</v>
      </c>
      <c r="S199" s="87" t="s">
        <v>4101</v>
      </c>
      <c r="T199" s="87" t="s">
        <v>504</v>
      </c>
      <c r="U199" s="87" t="s">
        <v>4133</v>
      </c>
      <c r="V199" s="87" t="s">
        <v>4110</v>
      </c>
      <c r="W199" s="87" t="s">
        <v>4756</v>
      </c>
      <c r="X199" s="87" t="s">
        <v>4757</v>
      </c>
      <c r="Y199" s="87" t="s">
        <v>5242</v>
      </c>
      <c r="Z199" s="87" t="s">
        <v>4138</v>
      </c>
    </row>
    <row r="200" spans="1:26" x14ac:dyDescent="0.25">
      <c r="A200" s="87" t="s">
        <v>1951</v>
      </c>
      <c r="B200" s="87" t="s">
        <v>682</v>
      </c>
      <c r="C200" s="87" t="s">
        <v>281</v>
      </c>
      <c r="D200" s="87" t="s">
        <v>1397</v>
      </c>
      <c r="E200" s="96">
        <v>44758.465231481481</v>
      </c>
      <c r="F200" s="96">
        <v>45489.465231481481</v>
      </c>
      <c r="G200" s="87" t="s">
        <v>70</v>
      </c>
      <c r="H200" s="96">
        <v>45489</v>
      </c>
      <c r="I200" s="87" t="s">
        <v>71</v>
      </c>
      <c r="J200" s="87" t="s">
        <v>104</v>
      </c>
      <c r="K200" s="87" t="s">
        <v>1952</v>
      </c>
      <c r="L200" s="87" t="s">
        <v>1953</v>
      </c>
      <c r="M200" s="87" t="s">
        <v>1954</v>
      </c>
      <c r="N200" s="94">
        <v>162.43</v>
      </c>
      <c r="O200" s="94">
        <v>187.61</v>
      </c>
      <c r="P200" s="94">
        <v>44.65</v>
      </c>
      <c r="Q200" s="87" t="s">
        <v>6546</v>
      </c>
      <c r="R200" s="87" t="s">
        <v>6547</v>
      </c>
      <c r="S200" s="87" t="s">
        <v>4101</v>
      </c>
      <c r="T200" s="87" t="s">
        <v>504</v>
      </c>
      <c r="U200" s="87" t="s">
        <v>4126</v>
      </c>
      <c r="V200" s="87" t="s">
        <v>4110</v>
      </c>
      <c r="W200" s="87" t="s">
        <v>6548</v>
      </c>
      <c r="X200" s="87" t="s">
        <v>6549</v>
      </c>
      <c r="Y200" s="87" t="s">
        <v>6550</v>
      </c>
      <c r="Z200" s="87" t="s">
        <v>4138</v>
      </c>
    </row>
    <row r="201" spans="1:26" x14ac:dyDescent="0.25">
      <c r="A201" s="87" t="s">
        <v>2504</v>
      </c>
      <c r="B201" s="87" t="s">
        <v>2505</v>
      </c>
      <c r="C201" s="87" t="s">
        <v>2330</v>
      </c>
      <c r="D201" s="87" t="s">
        <v>237</v>
      </c>
      <c r="E201" s="96">
        <v>44532.453611111108</v>
      </c>
      <c r="F201" s="96">
        <v>45262.453611111108</v>
      </c>
      <c r="G201" s="87" t="s">
        <v>70</v>
      </c>
      <c r="H201" s="96">
        <v>45262</v>
      </c>
      <c r="I201" s="87" t="s">
        <v>71</v>
      </c>
      <c r="J201" s="87" t="s">
        <v>104</v>
      </c>
      <c r="K201" s="87" t="s">
        <v>2506</v>
      </c>
      <c r="L201" s="87" t="s">
        <v>78</v>
      </c>
      <c r="M201" s="87" t="s">
        <v>2508</v>
      </c>
      <c r="N201" s="94">
        <v>162.61000000000001</v>
      </c>
      <c r="O201" s="94">
        <v>178.28</v>
      </c>
      <c r="P201" s="94">
        <v>16.260000000000002</v>
      </c>
      <c r="Q201" s="87" t="s">
        <v>6524</v>
      </c>
      <c r="R201" s="87" t="s">
        <v>6525</v>
      </c>
      <c r="S201" s="87" t="s">
        <v>4101</v>
      </c>
      <c r="T201" s="87" t="s">
        <v>504</v>
      </c>
      <c r="U201" s="87" t="s">
        <v>4133</v>
      </c>
      <c r="V201" s="87" t="s">
        <v>6526</v>
      </c>
      <c r="W201" s="87" t="s">
        <v>78</v>
      </c>
      <c r="X201" s="87" t="s">
        <v>6527</v>
      </c>
      <c r="Y201" s="87" t="s">
        <v>6528</v>
      </c>
      <c r="Z201" s="87" t="s">
        <v>4138</v>
      </c>
    </row>
    <row r="202" spans="1:26" x14ac:dyDescent="0.25">
      <c r="A202" s="87" t="s">
        <v>2015</v>
      </c>
      <c r="B202" s="87" t="s">
        <v>422</v>
      </c>
      <c r="C202" s="87" t="s">
        <v>281</v>
      </c>
      <c r="D202" s="87" t="s">
        <v>1397</v>
      </c>
      <c r="E202" s="96">
        <v>45066.628657407404</v>
      </c>
      <c r="F202" s="96">
        <v>45432.301018518519</v>
      </c>
      <c r="G202" s="87" t="s">
        <v>70</v>
      </c>
      <c r="H202" s="96">
        <v>45432</v>
      </c>
      <c r="I202" s="87" t="s">
        <v>71</v>
      </c>
      <c r="J202" s="87" t="s">
        <v>104</v>
      </c>
      <c r="K202" s="87" t="s">
        <v>2016</v>
      </c>
      <c r="L202" s="87" t="s">
        <v>2017</v>
      </c>
      <c r="M202" s="87" t="s">
        <v>2019</v>
      </c>
      <c r="N202" s="94">
        <v>163.12</v>
      </c>
      <c r="O202" s="94">
        <v>191.14</v>
      </c>
      <c r="P202" s="94">
        <v>60.35</v>
      </c>
      <c r="Q202" s="87" t="s">
        <v>6879</v>
      </c>
      <c r="R202" s="87" t="s">
        <v>6880</v>
      </c>
      <c r="S202" s="87" t="s">
        <v>4101</v>
      </c>
      <c r="T202" s="87" t="s">
        <v>504</v>
      </c>
      <c r="U202" s="87" t="s">
        <v>4148</v>
      </c>
      <c r="V202" s="87" t="s">
        <v>6881</v>
      </c>
      <c r="W202" s="87" t="s">
        <v>6882</v>
      </c>
      <c r="X202" s="87" t="s">
        <v>4778</v>
      </c>
      <c r="Y202" s="87" t="s">
        <v>4779</v>
      </c>
      <c r="Z202" s="87" t="s">
        <v>4145</v>
      </c>
    </row>
    <row r="203" spans="1:26" x14ac:dyDescent="0.25">
      <c r="A203" s="87" t="s">
        <v>2881</v>
      </c>
      <c r="B203" s="87" t="s">
        <v>1416</v>
      </c>
      <c r="C203" s="87" t="s">
        <v>2330</v>
      </c>
      <c r="D203" s="87" t="s">
        <v>1397</v>
      </c>
      <c r="E203" s="96">
        <v>43344.507060185184</v>
      </c>
      <c r="F203" s="96">
        <v>45536.49690972222</v>
      </c>
      <c r="G203" s="87" t="s">
        <v>70</v>
      </c>
      <c r="H203" s="96">
        <v>45536</v>
      </c>
      <c r="I203" s="87" t="s">
        <v>71</v>
      </c>
      <c r="J203" s="87" t="s">
        <v>104</v>
      </c>
      <c r="K203" s="87" t="s">
        <v>2022</v>
      </c>
      <c r="L203" s="87" t="s">
        <v>2882</v>
      </c>
      <c r="M203" s="87" t="s">
        <v>2884</v>
      </c>
      <c r="N203" s="94">
        <v>163.49</v>
      </c>
      <c r="O203" s="94">
        <v>185.93</v>
      </c>
      <c r="P203" s="94">
        <v>40.89</v>
      </c>
      <c r="Q203" s="87" t="s">
        <v>4482</v>
      </c>
      <c r="R203" s="87" t="s">
        <v>4483</v>
      </c>
      <c r="S203" s="87" t="s">
        <v>4101</v>
      </c>
      <c r="T203" s="87" t="s">
        <v>504</v>
      </c>
      <c r="U203" s="87" t="s">
        <v>4126</v>
      </c>
      <c r="V203" s="87" t="s">
        <v>4110</v>
      </c>
      <c r="W203" s="87" t="s">
        <v>4484</v>
      </c>
      <c r="X203" s="87" t="s">
        <v>78</v>
      </c>
      <c r="Y203" s="87" t="s">
        <v>4485</v>
      </c>
      <c r="Z203" s="87" t="s">
        <v>4138</v>
      </c>
    </row>
    <row r="204" spans="1:26" x14ac:dyDescent="0.25">
      <c r="A204" s="87" t="s">
        <v>993</v>
      </c>
      <c r="B204" s="87" t="s">
        <v>994</v>
      </c>
      <c r="C204" s="87" t="s">
        <v>281</v>
      </c>
      <c r="D204" s="87" t="s">
        <v>66</v>
      </c>
      <c r="E204" s="96">
        <v>45130.499583333331</v>
      </c>
      <c r="F204" s="96">
        <v>45496</v>
      </c>
      <c r="G204" s="87" t="s">
        <v>70</v>
      </c>
      <c r="H204" s="96">
        <v>45314</v>
      </c>
      <c r="I204" s="87" t="s">
        <v>71</v>
      </c>
      <c r="J204" s="87" t="s">
        <v>72</v>
      </c>
      <c r="K204" s="87" t="s">
        <v>995</v>
      </c>
      <c r="L204" s="87" t="s">
        <v>78</v>
      </c>
      <c r="M204" s="87" t="s">
        <v>997</v>
      </c>
      <c r="N204" s="94">
        <v>163.71</v>
      </c>
      <c r="O204" s="94">
        <v>179.2</v>
      </c>
      <c r="P204" s="94">
        <v>39.299999999999997</v>
      </c>
      <c r="Q204" s="87" t="s">
        <v>6940</v>
      </c>
      <c r="R204" s="87" t="s">
        <v>6941</v>
      </c>
      <c r="S204" s="87" t="s">
        <v>4101</v>
      </c>
      <c r="T204" s="87" t="s">
        <v>4215</v>
      </c>
      <c r="U204" s="87" t="s">
        <v>4216</v>
      </c>
      <c r="V204" s="87" t="s">
        <v>6942</v>
      </c>
      <c r="W204" s="87" t="s">
        <v>6943</v>
      </c>
      <c r="X204" s="87" t="s">
        <v>6944</v>
      </c>
      <c r="Y204" s="87" t="s">
        <v>6945</v>
      </c>
      <c r="Z204" s="87" t="s">
        <v>4138</v>
      </c>
    </row>
    <row r="205" spans="1:26" x14ac:dyDescent="0.25">
      <c r="A205" s="87" t="s">
        <v>1255</v>
      </c>
      <c r="B205" s="87" t="s">
        <v>624</v>
      </c>
      <c r="C205" s="87" t="s">
        <v>281</v>
      </c>
      <c r="D205" s="87" t="s">
        <v>1176</v>
      </c>
      <c r="E205" s="96">
        <v>42678.445775462962</v>
      </c>
      <c r="F205" s="96">
        <v>45600.445775462962</v>
      </c>
      <c r="G205" s="87" t="s">
        <v>70</v>
      </c>
      <c r="H205" s="96">
        <v>45600</v>
      </c>
      <c r="I205" s="87" t="s">
        <v>71</v>
      </c>
      <c r="J205" s="87" t="s">
        <v>104</v>
      </c>
      <c r="K205" s="87" t="s">
        <v>1256</v>
      </c>
      <c r="L205" s="87" t="s">
        <v>78</v>
      </c>
      <c r="M205" s="87" t="s">
        <v>1257</v>
      </c>
      <c r="N205" s="94">
        <v>164.4</v>
      </c>
      <c r="O205" s="94">
        <v>170.82</v>
      </c>
      <c r="P205" s="94">
        <v>32.880000000000003</v>
      </c>
      <c r="Q205" s="87" t="s">
        <v>4984</v>
      </c>
      <c r="R205" s="87" t="s">
        <v>4985</v>
      </c>
      <c r="S205" s="87" t="s">
        <v>4101</v>
      </c>
      <c r="T205" s="87" t="s">
        <v>504</v>
      </c>
      <c r="U205" s="87" t="s">
        <v>4203</v>
      </c>
      <c r="V205" s="87" t="s">
        <v>4986</v>
      </c>
      <c r="W205" s="87" t="s">
        <v>4987</v>
      </c>
      <c r="X205" s="87" t="s">
        <v>4988</v>
      </c>
      <c r="Y205" s="87" t="s">
        <v>4989</v>
      </c>
      <c r="Z205" s="87" t="s">
        <v>4106</v>
      </c>
    </row>
    <row r="206" spans="1:26" x14ac:dyDescent="0.25">
      <c r="A206" s="87" t="s">
        <v>1056</v>
      </c>
      <c r="B206" s="87" t="s">
        <v>466</v>
      </c>
      <c r="C206" s="87" t="s">
        <v>281</v>
      </c>
      <c r="D206" s="87" t="s">
        <v>237</v>
      </c>
      <c r="E206" s="96">
        <v>45017</v>
      </c>
      <c r="F206" s="96">
        <v>45383.557060185187</v>
      </c>
      <c r="G206" s="87" t="s">
        <v>70</v>
      </c>
      <c r="H206" s="96">
        <v>45383</v>
      </c>
      <c r="I206" s="87" t="s">
        <v>71</v>
      </c>
      <c r="J206" s="87" t="s">
        <v>104</v>
      </c>
      <c r="K206" s="87" t="s">
        <v>1057</v>
      </c>
      <c r="L206" s="87" t="s">
        <v>78</v>
      </c>
      <c r="M206" s="87" t="s">
        <v>1059</v>
      </c>
      <c r="N206" s="94">
        <v>164.4</v>
      </c>
      <c r="O206" s="94">
        <v>180.85</v>
      </c>
      <c r="P206" s="94">
        <v>36.17</v>
      </c>
      <c r="Q206" s="87" t="s">
        <v>5881</v>
      </c>
      <c r="R206" s="87" t="s">
        <v>5882</v>
      </c>
      <c r="S206" s="87" t="s">
        <v>4101</v>
      </c>
      <c r="T206" s="87" t="s">
        <v>504</v>
      </c>
      <c r="U206" s="87" t="s">
        <v>4203</v>
      </c>
      <c r="V206" s="87" t="s">
        <v>5883</v>
      </c>
      <c r="W206" s="87" t="s">
        <v>78</v>
      </c>
      <c r="X206" s="87" t="s">
        <v>5884</v>
      </c>
      <c r="Y206" s="87" t="s">
        <v>5885</v>
      </c>
      <c r="Z206" s="87" t="s">
        <v>4106</v>
      </c>
    </row>
    <row r="207" spans="1:26" x14ac:dyDescent="0.25">
      <c r="A207" s="87" t="s">
        <v>7052</v>
      </c>
      <c r="B207" s="87" t="s">
        <v>3500</v>
      </c>
      <c r="C207" s="87" t="s">
        <v>2330</v>
      </c>
      <c r="D207" s="87" t="s">
        <v>2150</v>
      </c>
      <c r="E207" s="96">
        <v>41029.629317129627</v>
      </c>
      <c r="F207" s="96">
        <v>45383.629317129627</v>
      </c>
      <c r="G207" s="87" t="s">
        <v>70</v>
      </c>
      <c r="H207" s="96">
        <v>45383</v>
      </c>
      <c r="I207" s="87" t="s">
        <v>71</v>
      </c>
      <c r="J207" s="87" t="s">
        <v>104</v>
      </c>
      <c r="K207" s="87" t="s">
        <v>7053</v>
      </c>
      <c r="L207" s="87" t="s">
        <v>78</v>
      </c>
      <c r="M207" s="87" t="s">
        <v>7054</v>
      </c>
      <c r="N207" s="94">
        <v>165.35</v>
      </c>
      <c r="O207" s="94">
        <v>178.83</v>
      </c>
      <c r="P207" s="94">
        <v>41.34</v>
      </c>
      <c r="Q207" s="87" t="s">
        <v>7055</v>
      </c>
      <c r="R207" s="87" t="s">
        <v>7056</v>
      </c>
      <c r="S207" s="87" t="s">
        <v>4438</v>
      </c>
      <c r="T207" s="87" t="s">
        <v>4439</v>
      </c>
      <c r="U207" s="87" t="s">
        <v>5379</v>
      </c>
      <c r="V207" s="87" t="s">
        <v>5380</v>
      </c>
      <c r="W207" s="87" t="s">
        <v>7057</v>
      </c>
      <c r="X207" s="87" t="s">
        <v>7058</v>
      </c>
      <c r="Y207" s="87" t="s">
        <v>7059</v>
      </c>
      <c r="Z207" s="87" t="s">
        <v>5318</v>
      </c>
    </row>
    <row r="208" spans="1:26" x14ac:dyDescent="0.25">
      <c r="A208" s="87" t="s">
        <v>2238</v>
      </c>
      <c r="B208" s="87" t="s">
        <v>2241</v>
      </c>
      <c r="C208" s="87" t="s">
        <v>281</v>
      </c>
      <c r="D208" s="87" t="s">
        <v>272</v>
      </c>
      <c r="E208" s="96">
        <v>41486.694016203706</v>
      </c>
      <c r="F208" s="96">
        <v>45504.694016203706</v>
      </c>
      <c r="G208" s="87" t="s">
        <v>70</v>
      </c>
      <c r="H208" s="96">
        <v>45504</v>
      </c>
      <c r="I208" s="87" t="s">
        <v>71</v>
      </c>
      <c r="J208" s="87" t="s">
        <v>104</v>
      </c>
      <c r="K208" s="87" t="s">
        <v>2243</v>
      </c>
      <c r="L208" s="87" t="s">
        <v>78</v>
      </c>
      <c r="M208" s="87" t="s">
        <v>2247</v>
      </c>
      <c r="N208" s="94">
        <v>165.9</v>
      </c>
      <c r="O208" s="94">
        <v>166.15</v>
      </c>
      <c r="P208" s="94">
        <v>19.91</v>
      </c>
      <c r="Q208" s="87" t="s">
        <v>4609</v>
      </c>
      <c r="R208" s="87" t="s">
        <v>4610</v>
      </c>
      <c r="S208" s="87" t="s">
        <v>4101</v>
      </c>
      <c r="T208" s="87" t="s">
        <v>504</v>
      </c>
      <c r="U208" s="87" t="s">
        <v>4126</v>
      </c>
      <c r="V208" s="87" t="s">
        <v>4611</v>
      </c>
      <c r="W208" s="87" t="s">
        <v>4612</v>
      </c>
      <c r="X208" s="87" t="s">
        <v>4613</v>
      </c>
      <c r="Y208" s="87" t="s">
        <v>4614</v>
      </c>
      <c r="Z208" s="87" t="s">
        <v>4138</v>
      </c>
    </row>
    <row r="209" spans="1:26" x14ac:dyDescent="0.25">
      <c r="A209" s="87" t="s">
        <v>1857</v>
      </c>
      <c r="B209" s="87" t="s">
        <v>1858</v>
      </c>
      <c r="C209" s="87" t="s">
        <v>281</v>
      </c>
      <c r="D209" s="87" t="s">
        <v>1397</v>
      </c>
      <c r="E209" s="96">
        <v>44256.662083333336</v>
      </c>
      <c r="F209" s="96">
        <v>45352.662083333336</v>
      </c>
      <c r="G209" s="87" t="s">
        <v>70</v>
      </c>
      <c r="H209" s="96">
        <v>45352</v>
      </c>
      <c r="I209" s="87" t="s">
        <v>71</v>
      </c>
      <c r="J209" s="87" t="s">
        <v>104</v>
      </c>
      <c r="K209" s="87" t="s">
        <v>1859</v>
      </c>
      <c r="L209" s="87" t="s">
        <v>1860</v>
      </c>
      <c r="M209" s="87" t="s">
        <v>1861</v>
      </c>
      <c r="N209" s="94">
        <v>165.99</v>
      </c>
      <c r="O209" s="94">
        <v>191.79</v>
      </c>
      <c r="P209" s="94">
        <v>45.65</v>
      </c>
      <c r="Q209" s="87" t="s">
        <v>6377</v>
      </c>
      <c r="R209" s="87" t="s">
        <v>6378</v>
      </c>
      <c r="S209" s="87" t="s">
        <v>4101</v>
      </c>
      <c r="T209" s="87" t="s">
        <v>504</v>
      </c>
      <c r="U209" s="87" t="s">
        <v>4187</v>
      </c>
      <c r="V209" s="87" t="s">
        <v>6379</v>
      </c>
      <c r="W209" s="87" t="s">
        <v>6380</v>
      </c>
      <c r="X209" s="87" t="s">
        <v>6381</v>
      </c>
      <c r="Y209" s="87" t="s">
        <v>6382</v>
      </c>
      <c r="Z209" s="87" t="s">
        <v>4106</v>
      </c>
    </row>
    <row r="210" spans="1:26" x14ac:dyDescent="0.25">
      <c r="A210" s="87" t="s">
        <v>2684</v>
      </c>
      <c r="B210" s="87" t="s">
        <v>2685</v>
      </c>
      <c r="C210" s="87" t="s">
        <v>2330</v>
      </c>
      <c r="D210" s="87" t="s">
        <v>1397</v>
      </c>
      <c r="E210" s="96">
        <v>41731.54277777778</v>
      </c>
      <c r="F210" s="96">
        <v>45384.54277777778</v>
      </c>
      <c r="G210" s="87" t="s">
        <v>70</v>
      </c>
      <c r="H210" s="96">
        <v>45384</v>
      </c>
      <c r="I210" s="87" t="s">
        <v>71</v>
      </c>
      <c r="J210" s="87" t="s">
        <v>104</v>
      </c>
      <c r="K210" s="87" t="s">
        <v>2687</v>
      </c>
      <c r="L210" s="87" t="s">
        <v>78</v>
      </c>
      <c r="M210" s="87" t="s">
        <v>2689</v>
      </c>
      <c r="N210" s="94">
        <v>166.32</v>
      </c>
      <c r="O210" s="94">
        <v>195.28</v>
      </c>
      <c r="P210" s="94">
        <v>41.6</v>
      </c>
      <c r="Q210" s="87" t="s">
        <v>4850</v>
      </c>
      <c r="R210" s="87" t="s">
        <v>4851</v>
      </c>
      <c r="S210" s="87" t="s">
        <v>4101</v>
      </c>
      <c r="T210" s="87" t="s">
        <v>504</v>
      </c>
      <c r="U210" s="87" t="s">
        <v>4148</v>
      </c>
      <c r="V210" s="87" t="s">
        <v>4110</v>
      </c>
      <c r="W210" s="87" t="s">
        <v>4852</v>
      </c>
      <c r="X210" s="87" t="s">
        <v>4853</v>
      </c>
      <c r="Y210" s="87" t="s">
        <v>4854</v>
      </c>
      <c r="Z210" s="87" t="s">
        <v>4123</v>
      </c>
    </row>
    <row r="211" spans="1:26" x14ac:dyDescent="0.25">
      <c r="A211" s="87" t="s">
        <v>1866</v>
      </c>
      <c r="B211" s="87" t="s">
        <v>1858</v>
      </c>
      <c r="C211" s="87" t="s">
        <v>281</v>
      </c>
      <c r="D211" s="87" t="s">
        <v>1397</v>
      </c>
      <c r="E211" s="96">
        <v>44256.662986111114</v>
      </c>
      <c r="F211" s="96">
        <v>45352.662986111114</v>
      </c>
      <c r="G211" s="87" t="s">
        <v>70</v>
      </c>
      <c r="H211" s="96">
        <v>45352</v>
      </c>
      <c r="I211" s="87" t="s">
        <v>71</v>
      </c>
      <c r="J211" s="87" t="s">
        <v>104</v>
      </c>
      <c r="K211" s="87" t="s">
        <v>1859</v>
      </c>
      <c r="L211" s="87" t="s">
        <v>1867</v>
      </c>
      <c r="M211" s="87" t="s">
        <v>1868</v>
      </c>
      <c r="N211" s="94">
        <v>166.68</v>
      </c>
      <c r="O211" s="94">
        <v>192.56</v>
      </c>
      <c r="P211" s="94">
        <v>45.84</v>
      </c>
      <c r="Q211" s="87" t="s">
        <v>6377</v>
      </c>
      <c r="R211" s="87" t="s">
        <v>6378</v>
      </c>
      <c r="S211" s="87" t="s">
        <v>4101</v>
      </c>
      <c r="T211" s="87" t="s">
        <v>504</v>
      </c>
      <c r="U211" s="87" t="s">
        <v>4187</v>
      </c>
      <c r="V211" s="87" t="s">
        <v>6379</v>
      </c>
      <c r="W211" s="87" t="s">
        <v>6380</v>
      </c>
      <c r="X211" s="87" t="s">
        <v>6381</v>
      </c>
      <c r="Y211" s="87" t="s">
        <v>6382</v>
      </c>
      <c r="Z211" s="87" t="s">
        <v>4106</v>
      </c>
    </row>
    <row r="212" spans="1:26" x14ac:dyDescent="0.25">
      <c r="A212" s="87" t="s">
        <v>1036</v>
      </c>
      <c r="B212" s="87" t="s">
        <v>773</v>
      </c>
      <c r="C212" s="87" t="s">
        <v>281</v>
      </c>
      <c r="D212" s="87" t="s">
        <v>237</v>
      </c>
      <c r="E212" s="96">
        <v>44741.474432870367</v>
      </c>
      <c r="F212" s="96">
        <v>45472.474432870367</v>
      </c>
      <c r="G212" s="87" t="s">
        <v>70</v>
      </c>
      <c r="H212" s="96">
        <v>45472</v>
      </c>
      <c r="I212" s="87" t="s">
        <v>71</v>
      </c>
      <c r="J212" s="87" t="s">
        <v>104</v>
      </c>
      <c r="K212" s="87" t="s">
        <v>1038</v>
      </c>
      <c r="L212" s="87" t="s">
        <v>78</v>
      </c>
      <c r="M212" s="87" t="s">
        <v>1039</v>
      </c>
      <c r="N212" s="94">
        <v>167.62</v>
      </c>
      <c r="O212" s="94">
        <v>184.24</v>
      </c>
      <c r="P212" s="94">
        <v>20.93</v>
      </c>
      <c r="Q212" s="87" t="s">
        <v>5047</v>
      </c>
      <c r="R212" s="87" t="s">
        <v>5048</v>
      </c>
      <c r="S212" s="87" t="s">
        <v>4101</v>
      </c>
      <c r="T212" s="87" t="s">
        <v>504</v>
      </c>
      <c r="U212" s="87" t="s">
        <v>4223</v>
      </c>
      <c r="V212" s="87" t="s">
        <v>5049</v>
      </c>
      <c r="W212" s="87" t="s">
        <v>5050</v>
      </c>
      <c r="X212" s="87" t="s">
        <v>5051</v>
      </c>
      <c r="Y212" s="87" t="s">
        <v>5052</v>
      </c>
      <c r="Z212" s="87" t="s">
        <v>4130</v>
      </c>
    </row>
    <row r="213" spans="1:26" x14ac:dyDescent="0.25">
      <c r="A213" s="87" t="s">
        <v>3741</v>
      </c>
      <c r="B213" s="87" t="s">
        <v>3742</v>
      </c>
      <c r="C213" s="87" t="s">
        <v>281</v>
      </c>
      <c r="D213" s="87" t="s">
        <v>66</v>
      </c>
      <c r="E213" s="96">
        <v>45060.460011574076</v>
      </c>
      <c r="F213" s="96">
        <v>45426</v>
      </c>
      <c r="G213" s="87" t="s">
        <v>70</v>
      </c>
      <c r="H213" s="96">
        <v>45426</v>
      </c>
      <c r="I213" s="87" t="s">
        <v>71</v>
      </c>
      <c r="J213" s="87" t="s">
        <v>72</v>
      </c>
      <c r="K213" s="87" t="s">
        <v>3743</v>
      </c>
      <c r="L213" s="87" t="s">
        <v>78</v>
      </c>
      <c r="M213" s="87" t="s">
        <v>4066</v>
      </c>
      <c r="N213" s="94">
        <v>168.13</v>
      </c>
      <c r="O213" s="94">
        <v>184.41</v>
      </c>
      <c r="P213" s="94">
        <v>40.36</v>
      </c>
      <c r="Q213" s="87" t="s">
        <v>6875</v>
      </c>
      <c r="R213" s="87" t="s">
        <v>6876</v>
      </c>
      <c r="S213" s="87" t="s">
        <v>4289</v>
      </c>
      <c r="T213" s="87" t="s">
        <v>6877</v>
      </c>
      <c r="U213" s="87" t="s">
        <v>6115</v>
      </c>
      <c r="V213" s="87" t="s">
        <v>6449</v>
      </c>
      <c r="W213" s="87" t="s">
        <v>6116</v>
      </c>
      <c r="X213" s="87" t="s">
        <v>6117</v>
      </c>
      <c r="Y213" s="87" t="s">
        <v>6878</v>
      </c>
      <c r="Z213" s="87" t="s">
        <v>4181</v>
      </c>
    </row>
    <row r="214" spans="1:26" x14ac:dyDescent="0.25">
      <c r="A214" s="87" t="s">
        <v>3059</v>
      </c>
      <c r="B214" s="87" t="s">
        <v>3062</v>
      </c>
      <c r="C214" s="87" t="s">
        <v>2970</v>
      </c>
      <c r="D214" s="87" t="s">
        <v>3063</v>
      </c>
      <c r="E214" s="96">
        <v>42660.521481481483</v>
      </c>
      <c r="F214" s="96">
        <v>45582</v>
      </c>
      <c r="G214" s="87" t="s">
        <v>70</v>
      </c>
      <c r="H214" s="96">
        <v>45582</v>
      </c>
      <c r="I214" s="87" t="s">
        <v>91</v>
      </c>
      <c r="J214" s="87" t="s">
        <v>104</v>
      </c>
      <c r="K214" s="87" t="s">
        <v>3065</v>
      </c>
      <c r="L214" s="87" t="s">
        <v>78</v>
      </c>
      <c r="M214" s="87" t="s">
        <v>3066</v>
      </c>
      <c r="N214" s="94">
        <v>168.24</v>
      </c>
      <c r="O214" s="94">
        <v>181.95</v>
      </c>
      <c r="P214" s="94">
        <v>25.24</v>
      </c>
      <c r="Q214" s="87" t="s">
        <v>5418</v>
      </c>
      <c r="R214" s="87" t="s">
        <v>5419</v>
      </c>
      <c r="S214" s="87" t="s">
        <v>4101</v>
      </c>
      <c r="T214" s="87" t="s">
        <v>504</v>
      </c>
      <c r="U214" s="87" t="s">
        <v>4109</v>
      </c>
      <c r="V214" s="87" t="s">
        <v>5208</v>
      </c>
      <c r="W214" s="87" t="s">
        <v>5420</v>
      </c>
      <c r="X214" s="87" t="s">
        <v>5421</v>
      </c>
      <c r="Y214" s="87" t="s">
        <v>5422</v>
      </c>
      <c r="Z214" s="87" t="s">
        <v>4106</v>
      </c>
    </row>
    <row r="215" spans="1:26" x14ac:dyDescent="0.25">
      <c r="A215" s="87" t="s">
        <v>3090</v>
      </c>
      <c r="B215" s="87" t="s">
        <v>294</v>
      </c>
      <c r="C215" s="87" t="s">
        <v>2330</v>
      </c>
      <c r="D215" s="87" t="s">
        <v>1397</v>
      </c>
      <c r="E215" s="96">
        <v>44088.590937499997</v>
      </c>
      <c r="F215" s="96">
        <v>45549.590937499997</v>
      </c>
      <c r="G215" s="87" t="s">
        <v>70</v>
      </c>
      <c r="H215" s="96">
        <v>45549</v>
      </c>
      <c r="I215" s="87" t="s">
        <v>71</v>
      </c>
      <c r="J215" s="87" t="s">
        <v>104</v>
      </c>
      <c r="K215" s="87" t="s">
        <v>3088</v>
      </c>
      <c r="L215" s="87" t="s">
        <v>3091</v>
      </c>
      <c r="M215" s="87" t="s">
        <v>3092</v>
      </c>
      <c r="N215" s="94">
        <v>168.7</v>
      </c>
      <c r="O215" s="94">
        <v>195.2</v>
      </c>
      <c r="P215" s="94">
        <v>42.18</v>
      </c>
      <c r="Q215" s="87" t="s">
        <v>5243</v>
      </c>
      <c r="R215" s="87" t="s">
        <v>5244</v>
      </c>
      <c r="S215" s="87" t="s">
        <v>4101</v>
      </c>
      <c r="T215" s="87" t="s">
        <v>504</v>
      </c>
      <c r="U215" s="87" t="s">
        <v>4203</v>
      </c>
      <c r="V215" s="87" t="s">
        <v>4330</v>
      </c>
      <c r="W215" s="87" t="s">
        <v>4330</v>
      </c>
      <c r="X215" s="87" t="s">
        <v>5245</v>
      </c>
      <c r="Y215" s="87" t="s">
        <v>6300</v>
      </c>
      <c r="Z215" s="87" t="s">
        <v>4130</v>
      </c>
    </row>
    <row r="216" spans="1:26" x14ac:dyDescent="0.25">
      <c r="A216" s="87" t="s">
        <v>1211</v>
      </c>
      <c r="B216" s="87" t="s">
        <v>1212</v>
      </c>
      <c r="C216" s="87" t="s">
        <v>281</v>
      </c>
      <c r="D216" s="87" t="s">
        <v>1176</v>
      </c>
      <c r="E216" s="96">
        <v>41475.452893518515</v>
      </c>
      <c r="F216" s="96">
        <v>45493.452893518515</v>
      </c>
      <c r="G216" s="87" t="s">
        <v>70</v>
      </c>
      <c r="H216" s="96">
        <v>45493</v>
      </c>
      <c r="I216" s="87" t="s">
        <v>71</v>
      </c>
      <c r="J216" s="87" t="s">
        <v>104</v>
      </c>
      <c r="K216" s="87" t="s">
        <v>1213</v>
      </c>
      <c r="L216" s="87" t="s">
        <v>78</v>
      </c>
      <c r="M216" s="87" t="s">
        <v>1215</v>
      </c>
      <c r="N216" s="94">
        <v>168.84</v>
      </c>
      <c r="O216" s="94">
        <v>172.09</v>
      </c>
      <c r="P216" s="94">
        <v>33.770000000000003</v>
      </c>
      <c r="Q216" s="87" t="s">
        <v>4627</v>
      </c>
      <c r="R216" s="87" t="s">
        <v>4628</v>
      </c>
      <c r="S216" s="87" t="s">
        <v>4101</v>
      </c>
      <c r="T216" s="87" t="s">
        <v>504</v>
      </c>
      <c r="U216" s="87" t="s">
        <v>4109</v>
      </c>
      <c r="V216" s="87" t="s">
        <v>4629</v>
      </c>
      <c r="W216" s="87" t="s">
        <v>4630</v>
      </c>
      <c r="X216" s="87" t="s">
        <v>4631</v>
      </c>
      <c r="Y216" s="87" t="s">
        <v>4632</v>
      </c>
      <c r="Z216" s="87" t="s">
        <v>4145</v>
      </c>
    </row>
    <row r="217" spans="1:26" x14ac:dyDescent="0.25">
      <c r="A217" s="87" t="s">
        <v>3724</v>
      </c>
      <c r="B217" s="87" t="s">
        <v>3725</v>
      </c>
      <c r="C217" s="87" t="s">
        <v>281</v>
      </c>
      <c r="D217" s="87" t="s">
        <v>1397</v>
      </c>
      <c r="E217" s="96">
        <v>44111.504027777781</v>
      </c>
      <c r="F217" s="96">
        <v>45572.504027777781</v>
      </c>
      <c r="G217" s="87" t="s">
        <v>70</v>
      </c>
      <c r="H217" s="96">
        <v>45572</v>
      </c>
      <c r="I217" s="87" t="s">
        <v>91</v>
      </c>
      <c r="J217" s="87" t="s">
        <v>104</v>
      </c>
      <c r="K217" s="87" t="s">
        <v>3726</v>
      </c>
      <c r="L217" s="87" t="s">
        <v>3727</v>
      </c>
      <c r="M217" s="87" t="s">
        <v>4034</v>
      </c>
      <c r="N217" s="94">
        <v>169.41</v>
      </c>
      <c r="O217" s="94">
        <v>194.16</v>
      </c>
      <c r="P217" s="94">
        <v>46.59</v>
      </c>
      <c r="Q217" s="87" t="s">
        <v>6319</v>
      </c>
      <c r="R217" s="87" t="s">
        <v>6320</v>
      </c>
      <c r="S217" s="87" t="s">
        <v>4643</v>
      </c>
      <c r="T217" s="87" t="s">
        <v>4644</v>
      </c>
      <c r="U217" s="87" t="s">
        <v>6321</v>
      </c>
      <c r="V217" s="87" t="s">
        <v>6322</v>
      </c>
      <c r="W217" s="87" t="s">
        <v>78</v>
      </c>
      <c r="X217" s="87" t="s">
        <v>6323</v>
      </c>
      <c r="Y217" s="87" t="s">
        <v>78</v>
      </c>
      <c r="Z217" s="87" t="s">
        <v>78</v>
      </c>
    </row>
    <row r="218" spans="1:26" x14ac:dyDescent="0.25">
      <c r="A218" s="87" t="s">
        <v>2910</v>
      </c>
      <c r="B218" s="87" t="s">
        <v>2911</v>
      </c>
      <c r="C218" s="87" t="s">
        <v>2330</v>
      </c>
      <c r="D218" s="87" t="s">
        <v>1397</v>
      </c>
      <c r="E218" s="96">
        <v>43409.358148148145</v>
      </c>
      <c r="F218" s="96">
        <v>45601.358148148145</v>
      </c>
      <c r="G218" s="87" t="s">
        <v>70</v>
      </c>
      <c r="H218" s="96">
        <v>45601</v>
      </c>
      <c r="I218" s="87" t="s">
        <v>71</v>
      </c>
      <c r="J218" s="87" t="s">
        <v>104</v>
      </c>
      <c r="K218" s="87" t="s">
        <v>1708</v>
      </c>
      <c r="L218" s="87" t="s">
        <v>2912</v>
      </c>
      <c r="M218" s="87" t="s">
        <v>2913</v>
      </c>
      <c r="N218" s="94">
        <v>169.67</v>
      </c>
      <c r="O218" s="94">
        <v>195.82</v>
      </c>
      <c r="P218" s="94">
        <v>42.42</v>
      </c>
      <c r="Q218" s="87" t="s">
        <v>5865</v>
      </c>
      <c r="R218" s="87" t="s">
        <v>5866</v>
      </c>
      <c r="S218" s="87" t="s">
        <v>4101</v>
      </c>
      <c r="T218" s="87" t="s">
        <v>504</v>
      </c>
      <c r="U218" s="87" t="s">
        <v>4133</v>
      </c>
      <c r="V218" s="87" t="s">
        <v>5867</v>
      </c>
      <c r="W218" s="87" t="s">
        <v>78</v>
      </c>
      <c r="X218" s="87" t="s">
        <v>5868</v>
      </c>
      <c r="Y218" s="87" t="s">
        <v>5869</v>
      </c>
      <c r="Z218" s="87" t="s">
        <v>4138</v>
      </c>
    </row>
    <row r="219" spans="1:26" x14ac:dyDescent="0.25">
      <c r="A219" s="87" t="s">
        <v>2004</v>
      </c>
      <c r="B219" s="87" t="s">
        <v>2005</v>
      </c>
      <c r="C219" s="87" t="s">
        <v>281</v>
      </c>
      <c r="D219" s="87" t="s">
        <v>1397</v>
      </c>
      <c r="E219" s="96">
        <v>44977</v>
      </c>
      <c r="F219" s="96">
        <v>45342.54383101852</v>
      </c>
      <c r="G219" s="87" t="s">
        <v>70</v>
      </c>
      <c r="H219" s="96">
        <v>45342</v>
      </c>
      <c r="I219" s="87" t="s">
        <v>71</v>
      </c>
      <c r="J219" s="87" t="s">
        <v>104</v>
      </c>
      <c r="K219" s="87" t="s">
        <v>2007</v>
      </c>
      <c r="L219" s="87" t="s">
        <v>78</v>
      </c>
      <c r="M219" s="87" t="s">
        <v>2009</v>
      </c>
      <c r="N219" s="94">
        <v>170.6</v>
      </c>
      <c r="O219" s="94">
        <v>195.08</v>
      </c>
      <c r="P219" s="94">
        <v>63.12</v>
      </c>
      <c r="Q219" s="87" t="s">
        <v>6809</v>
      </c>
      <c r="R219" s="87" t="s">
        <v>6810</v>
      </c>
      <c r="S219" s="87" t="s">
        <v>4101</v>
      </c>
      <c r="T219" s="87" t="s">
        <v>504</v>
      </c>
      <c r="U219" s="87" t="s">
        <v>4148</v>
      </c>
      <c r="V219" s="87" t="s">
        <v>6811</v>
      </c>
      <c r="W219" s="87" t="s">
        <v>6812</v>
      </c>
      <c r="X219" s="87" t="s">
        <v>6813</v>
      </c>
      <c r="Y219" s="87" t="s">
        <v>6814</v>
      </c>
      <c r="Z219" s="87" t="s">
        <v>4106</v>
      </c>
    </row>
    <row r="220" spans="1:26" x14ac:dyDescent="0.25">
      <c r="A220" s="87" t="s">
        <v>2063</v>
      </c>
      <c r="B220" s="87" t="s">
        <v>2064</v>
      </c>
      <c r="C220" s="87" t="s">
        <v>281</v>
      </c>
      <c r="D220" s="87" t="s">
        <v>2037</v>
      </c>
      <c r="E220" s="96">
        <v>44272.471168981479</v>
      </c>
      <c r="F220" s="96">
        <v>45368.471168981479</v>
      </c>
      <c r="G220" s="87" t="s">
        <v>70</v>
      </c>
      <c r="H220" s="96">
        <v>45368</v>
      </c>
      <c r="I220" s="87" t="s">
        <v>71</v>
      </c>
      <c r="J220" s="87" t="s">
        <v>104</v>
      </c>
      <c r="K220" s="87" t="s">
        <v>2068</v>
      </c>
      <c r="L220" s="87" t="s">
        <v>2069</v>
      </c>
      <c r="M220" s="87" t="s">
        <v>2070</v>
      </c>
      <c r="N220" s="94">
        <v>170.78</v>
      </c>
      <c r="O220" s="94">
        <v>213.08</v>
      </c>
      <c r="P220" s="94">
        <v>38.43</v>
      </c>
      <c r="Q220" s="87" t="s">
        <v>4862</v>
      </c>
      <c r="R220" s="87" t="s">
        <v>4863</v>
      </c>
      <c r="S220" s="87" t="s">
        <v>4274</v>
      </c>
      <c r="T220" s="87" t="s">
        <v>4275</v>
      </c>
      <c r="U220" s="87" t="s">
        <v>4864</v>
      </c>
      <c r="V220" s="87" t="s">
        <v>4110</v>
      </c>
      <c r="W220" s="87" t="s">
        <v>4865</v>
      </c>
      <c r="X220" s="87" t="s">
        <v>4866</v>
      </c>
      <c r="Y220" s="87" t="s">
        <v>4867</v>
      </c>
      <c r="Z220" s="87" t="s">
        <v>4123</v>
      </c>
    </row>
    <row r="221" spans="1:26" x14ac:dyDescent="0.25">
      <c r="A221" s="87" t="s">
        <v>2845</v>
      </c>
      <c r="B221" s="87" t="s">
        <v>2846</v>
      </c>
      <c r="C221" s="87" t="s">
        <v>2330</v>
      </c>
      <c r="D221" s="87" t="s">
        <v>1397</v>
      </c>
      <c r="E221" s="96">
        <v>43165.486331018517</v>
      </c>
      <c r="F221" s="96">
        <v>45357.486331018517</v>
      </c>
      <c r="G221" s="87" t="s">
        <v>70</v>
      </c>
      <c r="H221" s="96">
        <v>45357</v>
      </c>
      <c r="I221" s="87" t="s">
        <v>71</v>
      </c>
      <c r="J221" s="87" t="s">
        <v>104</v>
      </c>
      <c r="K221" s="87" t="s">
        <v>2847</v>
      </c>
      <c r="L221" s="87" t="s">
        <v>2848</v>
      </c>
      <c r="M221" s="87" t="s">
        <v>2849</v>
      </c>
      <c r="N221" s="94">
        <v>171.01</v>
      </c>
      <c r="O221" s="94">
        <v>197.68</v>
      </c>
      <c r="P221" s="94">
        <v>42.75</v>
      </c>
      <c r="Q221" s="87" t="s">
        <v>5684</v>
      </c>
      <c r="R221" s="87" t="s">
        <v>5685</v>
      </c>
      <c r="S221" s="87" t="s">
        <v>4101</v>
      </c>
      <c r="T221" s="87" t="s">
        <v>504</v>
      </c>
      <c r="U221" s="87" t="s">
        <v>4120</v>
      </c>
      <c r="V221" s="87" t="s">
        <v>5208</v>
      </c>
      <c r="W221" s="87" t="s">
        <v>5686</v>
      </c>
      <c r="X221" s="87" t="s">
        <v>5687</v>
      </c>
      <c r="Y221" s="87" t="s">
        <v>5688</v>
      </c>
      <c r="Z221" s="87" t="s">
        <v>4106</v>
      </c>
    </row>
    <row r="222" spans="1:26" x14ac:dyDescent="0.25">
      <c r="A222" s="87" t="s">
        <v>1183</v>
      </c>
      <c r="B222" s="87" t="s">
        <v>1184</v>
      </c>
      <c r="C222" s="87" t="s">
        <v>281</v>
      </c>
      <c r="D222" s="87" t="s">
        <v>1176</v>
      </c>
      <c r="E222" s="96">
        <v>40909</v>
      </c>
      <c r="F222" s="96">
        <v>45292</v>
      </c>
      <c r="G222" s="87" t="s">
        <v>70</v>
      </c>
      <c r="H222" s="96">
        <v>45292</v>
      </c>
      <c r="I222" s="87" t="s">
        <v>71</v>
      </c>
      <c r="J222" s="87" t="s">
        <v>72</v>
      </c>
      <c r="K222" s="87" t="s">
        <v>1186</v>
      </c>
      <c r="L222" s="87" t="s">
        <v>78</v>
      </c>
      <c r="M222" s="87" t="s">
        <v>1188</v>
      </c>
      <c r="N222" s="94">
        <v>171.24</v>
      </c>
      <c r="O222" s="94">
        <v>174.94</v>
      </c>
      <c r="P222" s="94">
        <v>36.380000000000003</v>
      </c>
      <c r="Q222" s="87" t="s">
        <v>4418</v>
      </c>
      <c r="R222" s="87" t="s">
        <v>4419</v>
      </c>
      <c r="S222" s="87" t="s">
        <v>4101</v>
      </c>
      <c r="T222" s="87" t="s">
        <v>504</v>
      </c>
      <c r="U222" s="87" t="s">
        <v>4187</v>
      </c>
      <c r="V222" s="87" t="s">
        <v>4110</v>
      </c>
      <c r="W222" s="87" t="s">
        <v>4420</v>
      </c>
      <c r="X222" s="87" t="s">
        <v>4421</v>
      </c>
      <c r="Y222" s="87" t="s">
        <v>4422</v>
      </c>
      <c r="Z222" s="87" t="s">
        <v>4265</v>
      </c>
    </row>
    <row r="223" spans="1:26" x14ac:dyDescent="0.25">
      <c r="A223" s="87" t="s">
        <v>1936</v>
      </c>
      <c r="B223" s="87" t="s">
        <v>1591</v>
      </c>
      <c r="C223" s="87" t="s">
        <v>281</v>
      </c>
      <c r="D223" s="87" t="s">
        <v>1397</v>
      </c>
      <c r="E223" s="96">
        <v>44743.417118055557</v>
      </c>
      <c r="F223" s="96">
        <v>45474.417118055557</v>
      </c>
      <c r="G223" s="87" t="s">
        <v>70</v>
      </c>
      <c r="H223" s="96">
        <v>45474</v>
      </c>
      <c r="I223" s="87" t="s">
        <v>71</v>
      </c>
      <c r="J223" s="87" t="s">
        <v>104</v>
      </c>
      <c r="K223" s="87" t="s">
        <v>1937</v>
      </c>
      <c r="L223" s="87" t="s">
        <v>1938</v>
      </c>
      <c r="M223" s="87" t="s">
        <v>1939</v>
      </c>
      <c r="N223" s="94">
        <v>171.62</v>
      </c>
      <c r="O223" s="94">
        <v>208.09</v>
      </c>
      <c r="P223" s="94">
        <v>47.17</v>
      </c>
      <c r="Q223" s="87" t="s">
        <v>5200</v>
      </c>
      <c r="R223" s="87" t="s">
        <v>5201</v>
      </c>
      <c r="S223" s="87" t="s">
        <v>4274</v>
      </c>
      <c r="T223" s="87" t="s">
        <v>5042</v>
      </c>
      <c r="U223" s="87" t="s">
        <v>5202</v>
      </c>
      <c r="V223" s="87" t="s">
        <v>5203</v>
      </c>
      <c r="W223" s="87" t="s">
        <v>78</v>
      </c>
      <c r="X223" s="87" t="s">
        <v>5204</v>
      </c>
      <c r="Y223" s="87" t="s">
        <v>5205</v>
      </c>
      <c r="Z223" s="87" t="s">
        <v>4106</v>
      </c>
    </row>
    <row r="224" spans="1:26" x14ac:dyDescent="0.25">
      <c r="A224" s="87" t="s">
        <v>2850</v>
      </c>
      <c r="B224" s="87" t="s">
        <v>2851</v>
      </c>
      <c r="C224" s="87" t="s">
        <v>2330</v>
      </c>
      <c r="D224" s="87" t="s">
        <v>1397</v>
      </c>
      <c r="E224" s="96">
        <v>43189.579155092593</v>
      </c>
      <c r="F224" s="96">
        <v>45381.579155092593</v>
      </c>
      <c r="G224" s="87" t="s">
        <v>70</v>
      </c>
      <c r="H224" s="96">
        <v>45381</v>
      </c>
      <c r="I224" s="87" t="s">
        <v>71</v>
      </c>
      <c r="J224" s="87" t="s">
        <v>104</v>
      </c>
      <c r="K224" s="87" t="s">
        <v>1964</v>
      </c>
      <c r="L224" s="87" t="s">
        <v>2852</v>
      </c>
      <c r="M224" s="87" t="s">
        <v>2853</v>
      </c>
      <c r="N224" s="94">
        <v>171.84</v>
      </c>
      <c r="O224" s="94">
        <v>198.52</v>
      </c>
      <c r="P224" s="94">
        <v>42.98</v>
      </c>
      <c r="Q224" s="87" t="s">
        <v>5695</v>
      </c>
      <c r="R224" s="87" t="s">
        <v>5696</v>
      </c>
      <c r="S224" s="87" t="s">
        <v>4101</v>
      </c>
      <c r="T224" s="87" t="s">
        <v>504</v>
      </c>
      <c r="U224" s="87" t="s">
        <v>4109</v>
      </c>
      <c r="V224" s="87" t="s">
        <v>4110</v>
      </c>
      <c r="W224" s="87" t="s">
        <v>5697</v>
      </c>
      <c r="X224" s="87" t="s">
        <v>5698</v>
      </c>
      <c r="Y224" s="87" t="s">
        <v>5699</v>
      </c>
      <c r="Z224" s="87" t="s">
        <v>4138</v>
      </c>
    </row>
    <row r="225" spans="1:26" x14ac:dyDescent="0.25">
      <c r="A225" s="87" t="s">
        <v>1117</v>
      </c>
      <c r="B225" s="87" t="s">
        <v>1118</v>
      </c>
      <c r="C225" s="87" t="s">
        <v>532</v>
      </c>
      <c r="D225" s="87" t="s">
        <v>237</v>
      </c>
      <c r="E225" s="96">
        <v>43049.784467592595</v>
      </c>
      <c r="F225" s="96">
        <v>45597.784467592595</v>
      </c>
      <c r="G225" s="87" t="s">
        <v>70</v>
      </c>
      <c r="H225" s="96">
        <v>45606</v>
      </c>
      <c r="I225" s="87" t="s">
        <v>91</v>
      </c>
      <c r="J225" s="87" t="s">
        <v>104</v>
      </c>
      <c r="K225" s="87" t="s">
        <v>1119</v>
      </c>
      <c r="L225" s="87" t="s">
        <v>78</v>
      </c>
      <c r="M225" s="87" t="s">
        <v>1120</v>
      </c>
      <c r="N225" s="94">
        <v>172.03</v>
      </c>
      <c r="O225" s="94">
        <v>189.18</v>
      </c>
      <c r="P225" s="94">
        <v>17.2</v>
      </c>
      <c r="Q225" s="87" t="s">
        <v>5608</v>
      </c>
      <c r="R225" s="87" t="s">
        <v>5609</v>
      </c>
      <c r="S225" s="87" t="s">
        <v>4101</v>
      </c>
      <c r="T225" s="87" t="s">
        <v>504</v>
      </c>
      <c r="U225" s="87" t="s">
        <v>4223</v>
      </c>
      <c r="V225" s="87" t="s">
        <v>4110</v>
      </c>
      <c r="W225" s="87" t="s">
        <v>5610</v>
      </c>
      <c r="X225" s="87" t="s">
        <v>5611</v>
      </c>
      <c r="Y225" s="87" t="s">
        <v>78</v>
      </c>
      <c r="Z225" s="87" t="s">
        <v>78</v>
      </c>
    </row>
    <row r="226" spans="1:26" x14ac:dyDescent="0.25">
      <c r="A226" s="87" t="s">
        <v>2836</v>
      </c>
      <c r="B226" s="87" t="s">
        <v>2837</v>
      </c>
      <c r="C226" s="87" t="s">
        <v>2330</v>
      </c>
      <c r="D226" s="87" t="s">
        <v>1397</v>
      </c>
      <c r="E226" s="96">
        <v>43151.412002314813</v>
      </c>
      <c r="F226" s="96">
        <v>45342.412002314813</v>
      </c>
      <c r="G226" s="87" t="s">
        <v>70</v>
      </c>
      <c r="H226" s="96">
        <v>45342</v>
      </c>
      <c r="I226" s="87" t="s">
        <v>71</v>
      </c>
      <c r="J226" s="87" t="s">
        <v>104</v>
      </c>
      <c r="K226" s="87" t="s">
        <v>1417</v>
      </c>
      <c r="L226" s="87" t="s">
        <v>2839</v>
      </c>
      <c r="M226" s="87" t="s">
        <v>2840</v>
      </c>
      <c r="N226" s="94">
        <v>172.33</v>
      </c>
      <c r="O226" s="94">
        <v>199.55</v>
      </c>
      <c r="P226" s="94">
        <v>43.1</v>
      </c>
      <c r="Q226" s="87" t="s">
        <v>5667</v>
      </c>
      <c r="R226" s="87" t="s">
        <v>5668</v>
      </c>
      <c r="S226" s="87" t="s">
        <v>4393</v>
      </c>
      <c r="T226" s="87" t="s">
        <v>3889</v>
      </c>
      <c r="U226" s="87" t="s">
        <v>5669</v>
      </c>
      <c r="V226" s="87" t="s">
        <v>4110</v>
      </c>
      <c r="W226" s="87" t="s">
        <v>5670</v>
      </c>
      <c r="X226" s="87" t="s">
        <v>5671</v>
      </c>
      <c r="Y226" s="87" t="s">
        <v>5672</v>
      </c>
      <c r="Z226" s="87" t="s">
        <v>4130</v>
      </c>
    </row>
    <row r="227" spans="1:26" x14ac:dyDescent="0.25">
      <c r="A227" s="87" t="s">
        <v>3697</v>
      </c>
      <c r="B227" s="87" t="s">
        <v>3415</v>
      </c>
      <c r="C227" s="87" t="s">
        <v>281</v>
      </c>
      <c r="D227" s="87" t="s">
        <v>1397</v>
      </c>
      <c r="E227" s="96">
        <v>44835.520150462966</v>
      </c>
      <c r="F227" s="96">
        <v>45566.520150462966</v>
      </c>
      <c r="G227" s="87" t="s">
        <v>70</v>
      </c>
      <c r="H227" s="96">
        <v>45566</v>
      </c>
      <c r="I227" s="87" t="s">
        <v>91</v>
      </c>
      <c r="J227" s="87" t="s">
        <v>104</v>
      </c>
      <c r="K227" s="87" t="s">
        <v>3698</v>
      </c>
      <c r="L227" s="87" t="s">
        <v>78</v>
      </c>
      <c r="M227" s="87" t="s">
        <v>4055</v>
      </c>
      <c r="N227" s="94">
        <v>174.97</v>
      </c>
      <c r="O227" s="94">
        <v>199.19</v>
      </c>
      <c r="P227" s="94">
        <v>48.11</v>
      </c>
      <c r="Q227" s="87" t="s">
        <v>5636</v>
      </c>
      <c r="R227" s="87" t="s">
        <v>5637</v>
      </c>
      <c r="S227" s="87" t="s">
        <v>4101</v>
      </c>
      <c r="T227" s="87" t="s">
        <v>504</v>
      </c>
      <c r="U227" s="87" t="s">
        <v>4120</v>
      </c>
      <c r="V227" s="87" t="s">
        <v>4110</v>
      </c>
      <c r="W227" s="87" t="s">
        <v>78</v>
      </c>
      <c r="X227" s="87" t="s">
        <v>5638</v>
      </c>
      <c r="Y227" s="87" t="s">
        <v>78</v>
      </c>
      <c r="Z227" s="87" t="s">
        <v>78</v>
      </c>
    </row>
    <row r="228" spans="1:26" x14ac:dyDescent="0.25">
      <c r="A228" s="87" t="s">
        <v>1914</v>
      </c>
      <c r="B228" s="87" t="s">
        <v>1915</v>
      </c>
      <c r="C228" s="87" t="s">
        <v>281</v>
      </c>
      <c r="D228" s="87" t="s">
        <v>1397</v>
      </c>
      <c r="E228" s="96">
        <v>44407.405856481484</v>
      </c>
      <c r="F228" s="96">
        <v>45503.494131944448</v>
      </c>
      <c r="G228" s="87" t="s">
        <v>70</v>
      </c>
      <c r="H228" s="96">
        <v>45503</v>
      </c>
      <c r="I228" s="87" t="s">
        <v>71</v>
      </c>
      <c r="J228" s="87" t="s">
        <v>104</v>
      </c>
      <c r="K228" s="87" t="s">
        <v>1916</v>
      </c>
      <c r="L228" s="87" t="s">
        <v>1916</v>
      </c>
      <c r="M228" s="87" t="s">
        <v>1918</v>
      </c>
      <c r="N228" s="94">
        <v>175.12</v>
      </c>
      <c r="O228" s="94">
        <v>201.1</v>
      </c>
      <c r="P228" s="94">
        <v>48.16</v>
      </c>
      <c r="Q228" s="87" t="s">
        <v>4493</v>
      </c>
      <c r="R228" s="87" t="s">
        <v>4494</v>
      </c>
      <c r="S228" s="87" t="s">
        <v>4101</v>
      </c>
      <c r="T228" s="87" t="s">
        <v>504</v>
      </c>
      <c r="U228" s="87" t="s">
        <v>4187</v>
      </c>
      <c r="V228" s="87" t="s">
        <v>4495</v>
      </c>
      <c r="W228" s="87" t="s">
        <v>4496</v>
      </c>
      <c r="X228" s="87" t="s">
        <v>4497</v>
      </c>
      <c r="Y228" s="87" t="s">
        <v>6474</v>
      </c>
      <c r="Z228" s="87" t="s">
        <v>4138</v>
      </c>
    </row>
    <row r="229" spans="1:26" x14ac:dyDescent="0.25">
      <c r="A229" s="87" t="s">
        <v>3716</v>
      </c>
      <c r="B229" s="87" t="s">
        <v>3649</v>
      </c>
      <c r="C229" s="87" t="s">
        <v>2330</v>
      </c>
      <c r="D229" s="87" t="s">
        <v>1397</v>
      </c>
      <c r="E229" s="96">
        <v>41793.376828703702</v>
      </c>
      <c r="F229" s="96">
        <v>45446.376828703702</v>
      </c>
      <c r="G229" s="87" t="s">
        <v>70</v>
      </c>
      <c r="H229" s="96">
        <v>45446</v>
      </c>
      <c r="I229" s="87" t="s">
        <v>71</v>
      </c>
      <c r="J229" s="87" t="s">
        <v>104</v>
      </c>
      <c r="K229" s="87" t="s">
        <v>3717</v>
      </c>
      <c r="L229" s="87" t="s">
        <v>3718</v>
      </c>
      <c r="M229" s="87" t="s">
        <v>3975</v>
      </c>
      <c r="N229" s="94">
        <v>175.51</v>
      </c>
      <c r="O229" s="94">
        <v>208.21</v>
      </c>
      <c r="P229" s="94">
        <v>43.88</v>
      </c>
      <c r="Q229" s="87" t="s">
        <v>4836</v>
      </c>
      <c r="R229" s="87" t="s">
        <v>4837</v>
      </c>
      <c r="S229" s="87" t="s">
        <v>4460</v>
      </c>
      <c r="T229" s="87" t="s">
        <v>4461</v>
      </c>
      <c r="U229" s="87" t="s">
        <v>4462</v>
      </c>
      <c r="V229" s="87" t="s">
        <v>4110</v>
      </c>
      <c r="W229" s="87" t="s">
        <v>4838</v>
      </c>
      <c r="X229" s="87" t="s">
        <v>4839</v>
      </c>
      <c r="Y229" s="87" t="s">
        <v>4840</v>
      </c>
      <c r="Z229" s="87" t="s">
        <v>4130</v>
      </c>
    </row>
    <row r="230" spans="1:26" x14ac:dyDescent="0.25">
      <c r="A230" s="87" t="s">
        <v>2279</v>
      </c>
      <c r="B230" s="87" t="s">
        <v>761</v>
      </c>
      <c r="C230" s="87" t="s">
        <v>296</v>
      </c>
      <c r="D230" s="87" t="s">
        <v>1397</v>
      </c>
      <c r="E230" s="96">
        <v>42551.625937500001</v>
      </c>
      <c r="F230" s="96">
        <v>45473.625937500001</v>
      </c>
      <c r="G230" s="87" t="s">
        <v>70</v>
      </c>
      <c r="H230" s="96">
        <v>45473</v>
      </c>
      <c r="I230" s="87" t="s">
        <v>71</v>
      </c>
      <c r="J230" s="87" t="s">
        <v>104</v>
      </c>
      <c r="K230" s="87" t="s">
        <v>2022</v>
      </c>
      <c r="L230" s="87" t="s">
        <v>2280</v>
      </c>
      <c r="M230" s="87" t="s">
        <v>2281</v>
      </c>
      <c r="N230" s="94">
        <v>175.56</v>
      </c>
      <c r="O230" s="94">
        <v>196.21</v>
      </c>
      <c r="P230" s="94">
        <v>43.89</v>
      </c>
      <c r="Q230" s="87" t="s">
        <v>5338</v>
      </c>
      <c r="R230" s="87" t="s">
        <v>5339</v>
      </c>
      <c r="S230" s="87" t="s">
        <v>4101</v>
      </c>
      <c r="T230" s="87" t="s">
        <v>504</v>
      </c>
      <c r="U230" s="87" t="s">
        <v>4133</v>
      </c>
      <c r="V230" s="87" t="s">
        <v>5340</v>
      </c>
      <c r="W230" s="87" t="s">
        <v>78</v>
      </c>
      <c r="X230" s="87" t="s">
        <v>5341</v>
      </c>
      <c r="Y230" s="87" t="s">
        <v>5342</v>
      </c>
      <c r="Z230" s="87" t="s">
        <v>4138</v>
      </c>
    </row>
    <row r="231" spans="1:26" x14ac:dyDescent="0.25">
      <c r="A231" s="87" t="s">
        <v>2270</v>
      </c>
      <c r="B231" s="87" t="s">
        <v>2273</v>
      </c>
      <c r="C231" s="87" t="s">
        <v>281</v>
      </c>
      <c r="D231" s="87" t="s">
        <v>2274</v>
      </c>
      <c r="E231" s="96">
        <v>41821.466226851851</v>
      </c>
      <c r="F231" s="96">
        <v>45474.466226851851</v>
      </c>
      <c r="G231" s="87" t="s">
        <v>70</v>
      </c>
      <c r="H231" s="96">
        <v>45474</v>
      </c>
      <c r="I231" s="87" t="s">
        <v>71</v>
      </c>
      <c r="J231" s="87" t="s">
        <v>104</v>
      </c>
      <c r="K231" s="87" t="s">
        <v>2277</v>
      </c>
      <c r="L231" s="87" t="s">
        <v>78</v>
      </c>
      <c r="M231" s="87" t="s">
        <v>2278</v>
      </c>
      <c r="N231" s="94">
        <v>176.35</v>
      </c>
      <c r="O231" s="94">
        <v>190.72</v>
      </c>
      <c r="P231" s="94">
        <v>39.68</v>
      </c>
      <c r="Q231" s="87" t="s">
        <v>4916</v>
      </c>
      <c r="R231" s="87" t="s">
        <v>4917</v>
      </c>
      <c r="S231" s="87" t="s">
        <v>4101</v>
      </c>
      <c r="T231" s="87" t="s">
        <v>504</v>
      </c>
      <c r="U231" s="87" t="s">
        <v>4203</v>
      </c>
      <c r="V231" s="87" t="s">
        <v>4110</v>
      </c>
      <c r="W231" s="87" t="s">
        <v>4918</v>
      </c>
      <c r="X231" s="87" t="s">
        <v>4919</v>
      </c>
      <c r="Y231" s="87" t="s">
        <v>4920</v>
      </c>
      <c r="Z231" s="87" t="s">
        <v>4138</v>
      </c>
    </row>
    <row r="232" spans="1:26" x14ac:dyDescent="0.25">
      <c r="A232" s="87" t="s">
        <v>3055</v>
      </c>
      <c r="B232" s="87" t="s">
        <v>3056</v>
      </c>
      <c r="C232" s="87" t="s">
        <v>2330</v>
      </c>
      <c r="D232" s="87" t="s">
        <v>1397</v>
      </c>
      <c r="E232" s="96">
        <v>43990</v>
      </c>
      <c r="F232" s="96">
        <v>45431.524247685185</v>
      </c>
      <c r="G232" s="87" t="s">
        <v>70</v>
      </c>
      <c r="H232" s="96">
        <v>45431</v>
      </c>
      <c r="I232" s="87" t="s">
        <v>71</v>
      </c>
      <c r="J232" s="87" t="s">
        <v>104</v>
      </c>
      <c r="K232" s="87" t="s">
        <v>1964</v>
      </c>
      <c r="L232" s="87" t="s">
        <v>78</v>
      </c>
      <c r="M232" s="87" t="s">
        <v>3058</v>
      </c>
      <c r="N232" s="94">
        <v>176.42</v>
      </c>
      <c r="O232" s="94">
        <v>208.42</v>
      </c>
      <c r="P232" s="94">
        <v>44.1</v>
      </c>
      <c r="Q232" s="87" t="s">
        <v>6231</v>
      </c>
      <c r="R232" s="87" t="s">
        <v>6232</v>
      </c>
      <c r="S232" s="87" t="s">
        <v>4101</v>
      </c>
      <c r="T232" s="87" t="s">
        <v>504</v>
      </c>
      <c r="U232" s="87" t="s">
        <v>4148</v>
      </c>
      <c r="V232" s="87" t="s">
        <v>4110</v>
      </c>
      <c r="W232" s="87" t="s">
        <v>6233</v>
      </c>
      <c r="X232" s="87" t="s">
        <v>6234</v>
      </c>
      <c r="Y232" s="87" t="s">
        <v>6235</v>
      </c>
      <c r="Z232" s="87" t="s">
        <v>4106</v>
      </c>
    </row>
    <row r="233" spans="1:26" x14ac:dyDescent="0.25">
      <c r="A233" s="87" t="s">
        <v>2172</v>
      </c>
      <c r="B233" s="87" t="s">
        <v>2173</v>
      </c>
      <c r="C233" s="87" t="s">
        <v>281</v>
      </c>
      <c r="D233" s="87" t="s">
        <v>2150</v>
      </c>
      <c r="E233" s="96">
        <v>43854.495740740742</v>
      </c>
      <c r="F233" s="96">
        <v>45315.495740740742</v>
      </c>
      <c r="G233" s="87" t="s">
        <v>70</v>
      </c>
      <c r="H233" s="96">
        <v>45315</v>
      </c>
      <c r="I233" s="87" t="s">
        <v>71</v>
      </c>
      <c r="J233" s="87" t="s">
        <v>104</v>
      </c>
      <c r="K233" s="87" t="s">
        <v>2175</v>
      </c>
      <c r="L233" s="87" t="s">
        <v>504</v>
      </c>
      <c r="M233" s="87" t="s">
        <v>2176</v>
      </c>
      <c r="N233" s="94">
        <v>176.83</v>
      </c>
      <c r="O233" s="94">
        <v>191.25</v>
      </c>
      <c r="P233" s="94">
        <v>39.770000000000003</v>
      </c>
      <c r="Q233" s="87" t="s">
        <v>6181</v>
      </c>
      <c r="R233" s="87" t="s">
        <v>6182</v>
      </c>
      <c r="S233" s="87" t="s">
        <v>4101</v>
      </c>
      <c r="T233" s="87" t="s">
        <v>504</v>
      </c>
      <c r="U233" s="87" t="s">
        <v>4126</v>
      </c>
      <c r="V233" s="87" t="s">
        <v>4110</v>
      </c>
      <c r="W233" s="87" t="s">
        <v>6183</v>
      </c>
      <c r="X233" s="87" t="s">
        <v>6184</v>
      </c>
      <c r="Y233" s="87" t="s">
        <v>6185</v>
      </c>
      <c r="Z233" s="87" t="s">
        <v>4138</v>
      </c>
    </row>
    <row r="234" spans="1:26" x14ac:dyDescent="0.25">
      <c r="A234" s="87" t="s">
        <v>3709</v>
      </c>
      <c r="B234" s="87" t="s">
        <v>3495</v>
      </c>
      <c r="C234" s="87" t="s">
        <v>2330</v>
      </c>
      <c r="D234" s="87" t="s">
        <v>1397</v>
      </c>
      <c r="E234" s="96">
        <v>43556</v>
      </c>
      <c r="F234" s="96">
        <v>45383.810393518521</v>
      </c>
      <c r="G234" s="87" t="s">
        <v>70</v>
      </c>
      <c r="H234" s="96">
        <v>45383</v>
      </c>
      <c r="I234" s="87" t="s">
        <v>71</v>
      </c>
      <c r="J234" s="87" t="s">
        <v>104</v>
      </c>
      <c r="K234" s="87" t="s">
        <v>3710</v>
      </c>
      <c r="L234" s="87" t="s">
        <v>3711</v>
      </c>
      <c r="M234" s="87" t="s">
        <v>4019</v>
      </c>
      <c r="N234" s="94">
        <v>177.41</v>
      </c>
      <c r="O234" s="94">
        <v>208.84</v>
      </c>
      <c r="P234" s="94">
        <v>44.37</v>
      </c>
      <c r="Q234" s="87" t="s">
        <v>5689</v>
      </c>
      <c r="R234" s="87" t="s">
        <v>5690</v>
      </c>
      <c r="S234" s="87" t="s">
        <v>4460</v>
      </c>
      <c r="T234" s="87" t="s">
        <v>5691</v>
      </c>
      <c r="U234" s="87" t="s">
        <v>5552</v>
      </c>
      <c r="V234" s="87" t="s">
        <v>5692</v>
      </c>
      <c r="W234" s="87" t="s">
        <v>4838</v>
      </c>
      <c r="X234" s="87" t="s">
        <v>4839</v>
      </c>
      <c r="Y234" s="87" t="s">
        <v>5981</v>
      </c>
      <c r="Z234" s="87" t="s">
        <v>5694</v>
      </c>
    </row>
    <row r="235" spans="1:26" x14ac:dyDescent="0.25">
      <c r="A235" s="87" t="s">
        <v>3160</v>
      </c>
      <c r="B235" s="87" t="s">
        <v>1941</v>
      </c>
      <c r="C235" s="87" t="s">
        <v>2330</v>
      </c>
      <c r="D235" s="87" t="s">
        <v>1397</v>
      </c>
      <c r="E235" s="96">
        <v>45101</v>
      </c>
      <c r="F235" s="96">
        <v>45467.519363425927</v>
      </c>
      <c r="G235" s="87" t="s">
        <v>70</v>
      </c>
      <c r="H235" s="96">
        <v>45467</v>
      </c>
      <c r="I235" s="87" t="s">
        <v>71</v>
      </c>
      <c r="J235" s="87" t="s">
        <v>104</v>
      </c>
      <c r="K235" s="87" t="s">
        <v>3161</v>
      </c>
      <c r="L235" s="87" t="s">
        <v>78</v>
      </c>
      <c r="M235" s="87" t="s">
        <v>3163</v>
      </c>
      <c r="N235" s="94">
        <v>178.13</v>
      </c>
      <c r="O235" s="94">
        <v>203.21</v>
      </c>
      <c r="P235" s="94">
        <v>44.53</v>
      </c>
      <c r="Q235" s="87" t="s">
        <v>6592</v>
      </c>
      <c r="R235" s="87" t="s">
        <v>6593</v>
      </c>
      <c r="S235" s="87" t="s">
        <v>4101</v>
      </c>
      <c r="T235" s="87" t="s">
        <v>504</v>
      </c>
      <c r="U235" s="87" t="s">
        <v>4187</v>
      </c>
      <c r="V235" s="87" t="s">
        <v>4110</v>
      </c>
      <c r="W235" s="87" t="s">
        <v>6594</v>
      </c>
      <c r="X235" s="87" t="s">
        <v>6595</v>
      </c>
      <c r="Y235" s="87" t="s">
        <v>6596</v>
      </c>
      <c r="Z235" s="87" t="s">
        <v>4265</v>
      </c>
    </row>
    <row r="236" spans="1:26" x14ac:dyDescent="0.25">
      <c r="A236" s="87" t="s">
        <v>2956</v>
      </c>
      <c r="B236" s="87" t="s">
        <v>2957</v>
      </c>
      <c r="C236" s="87" t="s">
        <v>2330</v>
      </c>
      <c r="D236" s="87" t="s">
        <v>1397</v>
      </c>
      <c r="E236" s="96">
        <v>43648.607916666668</v>
      </c>
      <c r="F236" s="96">
        <v>45475.607916666668</v>
      </c>
      <c r="G236" s="87" t="s">
        <v>70</v>
      </c>
      <c r="H236" s="96">
        <v>45475</v>
      </c>
      <c r="I236" s="87" t="s">
        <v>71</v>
      </c>
      <c r="J236" s="87" t="s">
        <v>104</v>
      </c>
      <c r="K236" s="87" t="s">
        <v>2958</v>
      </c>
      <c r="L236" s="87" t="s">
        <v>2959</v>
      </c>
      <c r="M236" s="87" t="s">
        <v>2961</v>
      </c>
      <c r="N236" s="94">
        <v>178.61</v>
      </c>
      <c r="O236" s="94">
        <v>203.54</v>
      </c>
      <c r="P236" s="94">
        <v>44.65</v>
      </c>
      <c r="Q236" s="87" t="s">
        <v>6062</v>
      </c>
      <c r="R236" s="87" t="s">
        <v>6063</v>
      </c>
      <c r="S236" s="87" t="s">
        <v>5176</v>
      </c>
      <c r="T236" s="87" t="s">
        <v>6064</v>
      </c>
      <c r="U236" s="87" t="s">
        <v>6065</v>
      </c>
      <c r="V236" s="87" t="s">
        <v>4330</v>
      </c>
      <c r="W236" s="87" t="s">
        <v>6066</v>
      </c>
      <c r="X236" s="87" t="s">
        <v>6067</v>
      </c>
      <c r="Y236" s="87" t="s">
        <v>6068</v>
      </c>
      <c r="Z236" s="87" t="s">
        <v>4531</v>
      </c>
    </row>
    <row r="237" spans="1:26" x14ac:dyDescent="0.25">
      <c r="A237" s="87" t="s">
        <v>2864</v>
      </c>
      <c r="B237" s="87" t="s">
        <v>2865</v>
      </c>
      <c r="C237" s="87" t="s">
        <v>2330</v>
      </c>
      <c r="D237" s="87" t="s">
        <v>1397</v>
      </c>
      <c r="E237" s="96">
        <v>43217.736180555556</v>
      </c>
      <c r="F237" s="96">
        <v>45409.77547453704</v>
      </c>
      <c r="G237" s="87" t="s">
        <v>70</v>
      </c>
      <c r="H237" s="96">
        <v>45409</v>
      </c>
      <c r="I237" s="87" t="s">
        <v>71</v>
      </c>
      <c r="J237" s="87" t="s">
        <v>104</v>
      </c>
      <c r="K237" s="87" t="s">
        <v>1431</v>
      </c>
      <c r="L237" s="87" t="s">
        <v>78</v>
      </c>
      <c r="M237" s="87" t="s">
        <v>2867</v>
      </c>
      <c r="N237" s="94">
        <v>178.91</v>
      </c>
      <c r="O237" s="94">
        <v>205.91</v>
      </c>
      <c r="P237" s="94">
        <v>44.73</v>
      </c>
      <c r="Q237" s="87" t="s">
        <v>5712</v>
      </c>
      <c r="R237" s="87" t="s">
        <v>5713</v>
      </c>
      <c r="S237" s="87" t="s">
        <v>4101</v>
      </c>
      <c r="T237" s="87" t="s">
        <v>504</v>
      </c>
      <c r="U237" s="87" t="s">
        <v>4148</v>
      </c>
      <c r="V237" s="87" t="s">
        <v>4110</v>
      </c>
      <c r="W237" s="87" t="s">
        <v>5307</v>
      </c>
      <c r="X237" s="87" t="s">
        <v>5714</v>
      </c>
      <c r="Y237" s="87" t="s">
        <v>5715</v>
      </c>
      <c r="Z237" s="87" t="s">
        <v>4123</v>
      </c>
    </row>
    <row r="238" spans="1:26" x14ac:dyDescent="0.25">
      <c r="A238" s="87" t="s">
        <v>311</v>
      </c>
      <c r="B238" s="87" t="s">
        <v>312</v>
      </c>
      <c r="C238" s="87" t="s">
        <v>281</v>
      </c>
      <c r="D238" s="87" t="s">
        <v>66</v>
      </c>
      <c r="E238" s="96">
        <v>41943.631666666668</v>
      </c>
      <c r="F238" s="96">
        <v>45596.631666666668</v>
      </c>
      <c r="G238" s="87" t="s">
        <v>70</v>
      </c>
      <c r="H238" s="96">
        <v>45596</v>
      </c>
      <c r="I238" s="87" t="s">
        <v>71</v>
      </c>
      <c r="J238" s="87" t="s">
        <v>104</v>
      </c>
      <c r="K238" s="87" t="s">
        <v>315</v>
      </c>
      <c r="L238" s="87" t="s">
        <v>78</v>
      </c>
      <c r="M238" s="87" t="s">
        <v>316</v>
      </c>
      <c r="N238" s="94">
        <v>180.16</v>
      </c>
      <c r="O238" s="94">
        <v>199.44</v>
      </c>
      <c r="P238" s="94">
        <v>26.12</v>
      </c>
      <c r="Q238" s="87" t="s">
        <v>5009</v>
      </c>
      <c r="R238" s="87" t="s">
        <v>5010</v>
      </c>
      <c r="S238" s="87" t="s">
        <v>5011</v>
      </c>
      <c r="T238" s="87" t="s">
        <v>5012</v>
      </c>
      <c r="U238" s="87" t="s">
        <v>5013</v>
      </c>
      <c r="V238" s="87" t="s">
        <v>4110</v>
      </c>
      <c r="W238" s="87" t="s">
        <v>5014</v>
      </c>
      <c r="X238" s="87" t="s">
        <v>5015</v>
      </c>
      <c r="Y238" s="87" t="s">
        <v>5016</v>
      </c>
      <c r="Z238" s="87" t="s">
        <v>4106</v>
      </c>
    </row>
    <row r="239" spans="1:26" x14ac:dyDescent="0.25">
      <c r="A239" s="87" t="s">
        <v>7060</v>
      </c>
      <c r="B239" s="87" t="s">
        <v>3500</v>
      </c>
      <c r="C239" s="87" t="s">
        <v>2330</v>
      </c>
      <c r="D239" s="87" t="s">
        <v>2150</v>
      </c>
      <c r="E239" s="96">
        <v>40469.347662037035</v>
      </c>
      <c r="F239" s="96">
        <v>45566.347662037035</v>
      </c>
      <c r="G239" s="87" t="s">
        <v>70</v>
      </c>
      <c r="H239" s="96">
        <v>45566</v>
      </c>
      <c r="I239" s="87" t="s">
        <v>71</v>
      </c>
      <c r="J239" s="87" t="s">
        <v>104</v>
      </c>
      <c r="K239" s="87" t="s">
        <v>7061</v>
      </c>
      <c r="L239" s="87" t="s">
        <v>78</v>
      </c>
      <c r="M239" s="87" t="s">
        <v>7062</v>
      </c>
      <c r="N239" s="94">
        <v>180.56</v>
      </c>
      <c r="O239" s="94">
        <v>195.27</v>
      </c>
      <c r="P239" s="94">
        <v>45.14</v>
      </c>
      <c r="Q239" s="87" t="s">
        <v>7055</v>
      </c>
      <c r="R239" s="87" t="s">
        <v>7056</v>
      </c>
      <c r="S239" s="87" t="s">
        <v>4438</v>
      </c>
      <c r="T239" s="87" t="s">
        <v>4439</v>
      </c>
      <c r="U239" s="87" t="s">
        <v>5379</v>
      </c>
      <c r="V239" s="87" t="s">
        <v>5380</v>
      </c>
      <c r="W239" s="87" t="s">
        <v>7057</v>
      </c>
      <c r="X239" s="87" t="s">
        <v>7058</v>
      </c>
      <c r="Y239" s="87" t="s">
        <v>7059</v>
      </c>
      <c r="Z239" s="87" t="s">
        <v>5318</v>
      </c>
    </row>
    <row r="240" spans="1:26" x14ac:dyDescent="0.25">
      <c r="A240" s="87" t="s">
        <v>7063</v>
      </c>
      <c r="B240" s="87" t="s">
        <v>3500</v>
      </c>
      <c r="C240" s="87" t="s">
        <v>2330</v>
      </c>
      <c r="D240" s="87" t="s">
        <v>2150</v>
      </c>
      <c r="E240" s="96">
        <v>40469.346724537034</v>
      </c>
      <c r="F240" s="96">
        <v>45566.346724537034</v>
      </c>
      <c r="G240" s="87" t="s">
        <v>70</v>
      </c>
      <c r="H240" s="96">
        <v>45566</v>
      </c>
      <c r="I240" s="87" t="s">
        <v>71</v>
      </c>
      <c r="J240" s="87" t="s">
        <v>104</v>
      </c>
      <c r="K240" s="87" t="s">
        <v>7064</v>
      </c>
      <c r="L240" s="87" t="s">
        <v>78</v>
      </c>
      <c r="M240" s="87" t="s">
        <v>7065</v>
      </c>
      <c r="N240" s="94">
        <v>180.56</v>
      </c>
      <c r="O240" s="94">
        <v>195.27</v>
      </c>
      <c r="P240" s="94">
        <v>45.14</v>
      </c>
      <c r="Q240" s="87" t="s">
        <v>7055</v>
      </c>
      <c r="R240" s="87" t="s">
        <v>7056</v>
      </c>
      <c r="S240" s="87" t="s">
        <v>4438</v>
      </c>
      <c r="T240" s="87" t="s">
        <v>4439</v>
      </c>
      <c r="U240" s="87" t="s">
        <v>5379</v>
      </c>
      <c r="V240" s="87" t="s">
        <v>5380</v>
      </c>
      <c r="W240" s="87" t="s">
        <v>7057</v>
      </c>
      <c r="X240" s="87" t="s">
        <v>7058</v>
      </c>
      <c r="Y240" s="87" t="s">
        <v>7059</v>
      </c>
      <c r="Z240" s="87" t="s">
        <v>5318</v>
      </c>
    </row>
    <row r="241" spans="1:26" x14ac:dyDescent="0.25">
      <c r="A241" s="87" t="s">
        <v>1405</v>
      </c>
      <c r="B241" s="87" t="s">
        <v>1015</v>
      </c>
      <c r="C241" s="87" t="s">
        <v>281</v>
      </c>
      <c r="D241" s="87" t="s">
        <v>1397</v>
      </c>
      <c r="E241" s="96">
        <v>41060</v>
      </c>
      <c r="F241" s="96">
        <v>45443.512662037036</v>
      </c>
      <c r="G241" s="87" t="s">
        <v>70</v>
      </c>
      <c r="H241" s="96">
        <v>45443</v>
      </c>
      <c r="I241" s="87" t="s">
        <v>71</v>
      </c>
      <c r="J241" s="87" t="s">
        <v>104</v>
      </c>
      <c r="K241" s="87" t="s">
        <v>1407</v>
      </c>
      <c r="L241" s="87" t="s">
        <v>78</v>
      </c>
      <c r="M241" s="87" t="s">
        <v>1409</v>
      </c>
      <c r="N241" s="94">
        <v>181</v>
      </c>
      <c r="O241" s="94">
        <v>205.91</v>
      </c>
      <c r="P241" s="94">
        <v>49.77</v>
      </c>
      <c r="Q241" s="87" t="s">
        <v>4466</v>
      </c>
      <c r="R241" s="87" t="s">
        <v>4467</v>
      </c>
      <c r="S241" s="87" t="s">
        <v>4101</v>
      </c>
      <c r="T241" s="87" t="s">
        <v>504</v>
      </c>
      <c r="U241" s="87" t="s">
        <v>4187</v>
      </c>
      <c r="V241" s="87" t="s">
        <v>4110</v>
      </c>
      <c r="W241" s="87" t="s">
        <v>4468</v>
      </c>
      <c r="X241" s="87" t="s">
        <v>4469</v>
      </c>
      <c r="Y241" s="87" t="s">
        <v>4470</v>
      </c>
      <c r="Z241" s="87" t="s">
        <v>4138</v>
      </c>
    </row>
    <row r="242" spans="1:26" x14ac:dyDescent="0.25">
      <c r="A242" s="87" t="s">
        <v>3297</v>
      </c>
      <c r="B242" s="87" t="s">
        <v>3298</v>
      </c>
      <c r="C242" s="87" t="s">
        <v>2330</v>
      </c>
      <c r="D242" s="87" t="s">
        <v>2274</v>
      </c>
      <c r="E242" s="96">
        <v>41595.519745370373</v>
      </c>
      <c r="F242" s="96">
        <v>45613.519745370373</v>
      </c>
      <c r="G242" s="87" t="s">
        <v>70</v>
      </c>
      <c r="H242" s="96">
        <v>45339</v>
      </c>
      <c r="I242" s="87" t="s">
        <v>71</v>
      </c>
      <c r="J242" s="87" t="s">
        <v>1223</v>
      </c>
      <c r="K242" s="87" t="s">
        <v>3299</v>
      </c>
      <c r="L242" s="87" t="s">
        <v>78</v>
      </c>
      <c r="M242" s="87" t="s">
        <v>3301</v>
      </c>
      <c r="N242" s="94">
        <v>181.02</v>
      </c>
      <c r="O242" s="94">
        <v>200.59</v>
      </c>
      <c r="P242" s="94">
        <v>36.200000000000003</v>
      </c>
      <c r="Q242" s="87" t="s">
        <v>4736</v>
      </c>
      <c r="R242" s="87" t="s">
        <v>4737</v>
      </c>
      <c r="S242" s="87" t="s">
        <v>4101</v>
      </c>
      <c r="T242" s="87" t="s">
        <v>504</v>
      </c>
      <c r="U242" s="87" t="s">
        <v>4324</v>
      </c>
      <c r="V242" s="87" t="s">
        <v>4738</v>
      </c>
      <c r="W242" s="87" t="s">
        <v>4739</v>
      </c>
      <c r="X242" s="87" t="s">
        <v>4480</v>
      </c>
      <c r="Y242" s="87" t="s">
        <v>4740</v>
      </c>
      <c r="Z242" s="87" t="s">
        <v>4138</v>
      </c>
    </row>
    <row r="243" spans="1:26" x14ac:dyDescent="0.25">
      <c r="A243" s="87" t="s">
        <v>3759</v>
      </c>
      <c r="B243" s="87" t="s">
        <v>3533</v>
      </c>
      <c r="C243" s="87" t="s">
        <v>281</v>
      </c>
      <c r="D243" s="87" t="s">
        <v>66</v>
      </c>
      <c r="E243" s="96">
        <v>45016.390972222223</v>
      </c>
      <c r="F243" s="96">
        <v>45382.62159722222</v>
      </c>
      <c r="G243" s="87" t="s">
        <v>70</v>
      </c>
      <c r="H243" s="96">
        <v>45382</v>
      </c>
      <c r="I243" s="87" t="s">
        <v>71</v>
      </c>
      <c r="J243" s="87" t="s">
        <v>104</v>
      </c>
      <c r="K243" s="87" t="s">
        <v>3760</v>
      </c>
      <c r="L243" s="87" t="s">
        <v>78</v>
      </c>
      <c r="M243" s="87" t="s">
        <v>4075</v>
      </c>
      <c r="N243" s="94">
        <v>181.04</v>
      </c>
      <c r="O243" s="94">
        <v>199.57</v>
      </c>
      <c r="P243" s="94">
        <v>36.200000000000003</v>
      </c>
      <c r="Q243" s="87" t="s">
        <v>5479</v>
      </c>
      <c r="R243" s="87" t="s">
        <v>5480</v>
      </c>
      <c r="S243" s="87" t="s">
        <v>4101</v>
      </c>
      <c r="T243" s="87" t="s">
        <v>504</v>
      </c>
      <c r="U243" s="87" t="s">
        <v>4133</v>
      </c>
      <c r="V243" s="87" t="s">
        <v>4110</v>
      </c>
      <c r="W243" s="87" t="s">
        <v>5481</v>
      </c>
      <c r="X243" s="87" t="s">
        <v>5482</v>
      </c>
      <c r="Y243" s="87" t="s">
        <v>6838</v>
      </c>
      <c r="Z243" s="87" t="s">
        <v>4106</v>
      </c>
    </row>
    <row r="244" spans="1:26" x14ac:dyDescent="0.25">
      <c r="A244" s="87" t="s">
        <v>2832</v>
      </c>
      <c r="B244" s="87" t="s">
        <v>1545</v>
      </c>
      <c r="C244" s="87" t="s">
        <v>2330</v>
      </c>
      <c r="D244" s="87" t="s">
        <v>1397</v>
      </c>
      <c r="E244" s="96">
        <v>43156.535995370374</v>
      </c>
      <c r="F244" s="96">
        <v>45347.348356481481</v>
      </c>
      <c r="G244" s="87" t="s">
        <v>70</v>
      </c>
      <c r="H244" s="96">
        <v>45347</v>
      </c>
      <c r="I244" s="87" t="s">
        <v>71</v>
      </c>
      <c r="J244" s="87" t="s">
        <v>104</v>
      </c>
      <c r="K244" s="87" t="s">
        <v>1964</v>
      </c>
      <c r="L244" s="87" t="s">
        <v>2833</v>
      </c>
      <c r="M244" s="87" t="s">
        <v>2835</v>
      </c>
      <c r="N244" s="94">
        <v>181.48</v>
      </c>
      <c r="O244" s="94">
        <v>208.75</v>
      </c>
      <c r="P244" s="94">
        <v>45.37</v>
      </c>
      <c r="Q244" s="87" t="s">
        <v>5661</v>
      </c>
      <c r="R244" s="87" t="s">
        <v>5662</v>
      </c>
      <c r="S244" s="87" t="s">
        <v>4101</v>
      </c>
      <c r="T244" s="87" t="s">
        <v>504</v>
      </c>
      <c r="U244" s="87" t="s">
        <v>4324</v>
      </c>
      <c r="V244" s="87" t="s">
        <v>5663</v>
      </c>
      <c r="W244" s="87" t="s">
        <v>5664</v>
      </c>
      <c r="X244" s="87" t="s">
        <v>5665</v>
      </c>
      <c r="Y244" s="87" t="s">
        <v>5666</v>
      </c>
      <c r="Z244" s="87" t="s">
        <v>4138</v>
      </c>
    </row>
    <row r="245" spans="1:26" x14ac:dyDescent="0.25">
      <c r="A245" s="87" t="s">
        <v>2204</v>
      </c>
      <c r="B245" s="87" t="s">
        <v>527</v>
      </c>
      <c r="C245" s="87" t="s">
        <v>296</v>
      </c>
      <c r="D245" s="87" t="s">
        <v>1397</v>
      </c>
      <c r="E245" s="96">
        <v>42146.41375</v>
      </c>
      <c r="F245" s="96">
        <v>45434.41375</v>
      </c>
      <c r="G245" s="87" t="s">
        <v>70</v>
      </c>
      <c r="H245" s="96">
        <v>45434</v>
      </c>
      <c r="I245" s="87" t="s">
        <v>71</v>
      </c>
      <c r="J245" s="87" t="s">
        <v>104</v>
      </c>
      <c r="K245" s="87" t="s">
        <v>2206</v>
      </c>
      <c r="L245" s="87" t="s">
        <v>2207</v>
      </c>
      <c r="M245" s="87" t="s">
        <v>2208</v>
      </c>
      <c r="N245" s="94">
        <v>182.45</v>
      </c>
      <c r="O245" s="94">
        <v>203.43</v>
      </c>
      <c r="P245" s="94">
        <v>45.61</v>
      </c>
      <c r="Q245" s="87" t="s">
        <v>5174</v>
      </c>
      <c r="R245" s="87" t="s">
        <v>5175</v>
      </c>
      <c r="S245" s="87" t="s">
        <v>5176</v>
      </c>
      <c r="T245" s="87" t="s">
        <v>5177</v>
      </c>
      <c r="U245" s="87" t="s">
        <v>5178</v>
      </c>
      <c r="V245" s="87" t="s">
        <v>4110</v>
      </c>
      <c r="W245" s="87" t="s">
        <v>5179</v>
      </c>
      <c r="X245" s="87" t="s">
        <v>5180</v>
      </c>
      <c r="Y245" s="87" t="s">
        <v>5181</v>
      </c>
      <c r="Z245" s="87" t="s">
        <v>5182</v>
      </c>
    </row>
    <row r="246" spans="1:26" x14ac:dyDescent="0.25">
      <c r="A246" s="87" t="s">
        <v>3688</v>
      </c>
      <c r="B246" s="87" t="s">
        <v>3487</v>
      </c>
      <c r="C246" s="87" t="s">
        <v>281</v>
      </c>
      <c r="D246" s="87" t="s">
        <v>1397</v>
      </c>
      <c r="E246" s="96">
        <v>44223.603692129633</v>
      </c>
      <c r="F246" s="96">
        <v>45318.603692129633</v>
      </c>
      <c r="G246" s="87" t="s">
        <v>70</v>
      </c>
      <c r="H246" s="96">
        <v>45318</v>
      </c>
      <c r="I246" s="87" t="s">
        <v>71</v>
      </c>
      <c r="J246" s="87" t="s">
        <v>104</v>
      </c>
      <c r="K246" s="87" t="s">
        <v>3689</v>
      </c>
      <c r="L246" s="87" t="s">
        <v>78</v>
      </c>
      <c r="M246" s="87" t="s">
        <v>4084</v>
      </c>
      <c r="N246" s="94">
        <v>182.82</v>
      </c>
      <c r="O246" s="94">
        <v>213.54</v>
      </c>
      <c r="P246" s="94">
        <v>50.25</v>
      </c>
      <c r="Q246" s="87" t="s">
        <v>4139</v>
      </c>
      <c r="R246" s="87" t="s">
        <v>4140</v>
      </c>
      <c r="S246" s="87" t="s">
        <v>4101</v>
      </c>
      <c r="T246" s="87" t="s">
        <v>504</v>
      </c>
      <c r="U246" s="87" t="s">
        <v>4120</v>
      </c>
      <c r="V246" s="87" t="s">
        <v>4141</v>
      </c>
      <c r="W246" s="87" t="s">
        <v>4142</v>
      </c>
      <c r="X246" s="87" t="s">
        <v>4143</v>
      </c>
      <c r="Y246" s="87" t="s">
        <v>4144</v>
      </c>
      <c r="Z246" s="87" t="s">
        <v>4145</v>
      </c>
    </row>
    <row r="247" spans="1:26" x14ac:dyDescent="0.25">
      <c r="A247" s="87" t="s">
        <v>2918</v>
      </c>
      <c r="B247" s="87" t="s">
        <v>2919</v>
      </c>
      <c r="C247" s="87" t="s">
        <v>2330</v>
      </c>
      <c r="D247" s="87" t="s">
        <v>1397</v>
      </c>
      <c r="E247" s="96">
        <v>43465.409016203703</v>
      </c>
      <c r="F247" s="96">
        <v>45291.409016203703</v>
      </c>
      <c r="G247" s="87" t="s">
        <v>70</v>
      </c>
      <c r="H247" s="96">
        <v>45291</v>
      </c>
      <c r="I247" s="87" t="s">
        <v>71</v>
      </c>
      <c r="J247" s="87" t="s">
        <v>72</v>
      </c>
      <c r="K247" s="87" t="s">
        <v>1964</v>
      </c>
      <c r="L247" s="87" t="s">
        <v>78</v>
      </c>
      <c r="M247" s="87" t="s">
        <v>2921</v>
      </c>
      <c r="N247" s="94">
        <v>183.18</v>
      </c>
      <c r="O247" s="94">
        <v>215.78</v>
      </c>
      <c r="P247" s="94">
        <v>45.81</v>
      </c>
      <c r="Q247" s="87" t="s">
        <v>5898</v>
      </c>
      <c r="R247" s="87" t="s">
        <v>5899</v>
      </c>
      <c r="S247" s="87" t="s">
        <v>4101</v>
      </c>
      <c r="T247" s="87" t="s">
        <v>504</v>
      </c>
      <c r="U247" s="87" t="s">
        <v>4324</v>
      </c>
      <c r="V247" s="87" t="s">
        <v>5900</v>
      </c>
      <c r="W247" s="87" t="s">
        <v>5901</v>
      </c>
      <c r="X247" s="87" t="s">
        <v>5902</v>
      </c>
      <c r="Y247" s="87" t="s">
        <v>5903</v>
      </c>
      <c r="Z247" s="87" t="s">
        <v>4106</v>
      </c>
    </row>
    <row r="248" spans="1:26" x14ac:dyDescent="0.25">
      <c r="A248" s="87" t="s">
        <v>2943</v>
      </c>
      <c r="B248" s="87" t="s">
        <v>508</v>
      </c>
      <c r="C248" s="87" t="s">
        <v>2330</v>
      </c>
      <c r="D248" s="87" t="s">
        <v>1397</v>
      </c>
      <c r="E248" s="96">
        <v>43516.342997685184</v>
      </c>
      <c r="F248" s="96">
        <v>45342.538483796299</v>
      </c>
      <c r="G248" s="87" t="s">
        <v>70</v>
      </c>
      <c r="H248" s="96">
        <v>45342</v>
      </c>
      <c r="I248" s="87" t="s">
        <v>71</v>
      </c>
      <c r="J248" s="87" t="s">
        <v>104</v>
      </c>
      <c r="K248" s="87" t="s">
        <v>1964</v>
      </c>
      <c r="L248" s="87" t="s">
        <v>78</v>
      </c>
      <c r="M248" s="87" t="s">
        <v>2945</v>
      </c>
      <c r="N248" s="94">
        <v>184.61</v>
      </c>
      <c r="O248" s="94">
        <v>212.39</v>
      </c>
      <c r="P248" s="94">
        <v>46.15</v>
      </c>
      <c r="Q248" s="87" t="s">
        <v>5953</v>
      </c>
      <c r="R248" s="87" t="s">
        <v>5954</v>
      </c>
      <c r="S248" s="87" t="s">
        <v>4101</v>
      </c>
      <c r="T248" s="87" t="s">
        <v>504</v>
      </c>
      <c r="U248" s="87" t="s">
        <v>4133</v>
      </c>
      <c r="V248" s="87" t="s">
        <v>4546</v>
      </c>
      <c r="W248" s="87" t="s">
        <v>5955</v>
      </c>
      <c r="X248" s="87" t="s">
        <v>5956</v>
      </c>
      <c r="Y248" s="87" t="s">
        <v>5957</v>
      </c>
      <c r="Z248" s="87" t="s">
        <v>4138</v>
      </c>
    </row>
    <row r="249" spans="1:26" x14ac:dyDescent="0.25">
      <c r="A249" s="87" t="s">
        <v>1889</v>
      </c>
      <c r="B249" s="87" t="s">
        <v>1890</v>
      </c>
      <c r="C249" s="87" t="s">
        <v>281</v>
      </c>
      <c r="D249" s="87" t="s">
        <v>1397</v>
      </c>
      <c r="E249" s="96">
        <v>44270</v>
      </c>
      <c r="F249" s="96">
        <v>45366.639432870368</v>
      </c>
      <c r="G249" s="87" t="s">
        <v>70</v>
      </c>
      <c r="H249" s="96">
        <v>45366</v>
      </c>
      <c r="I249" s="87" t="s">
        <v>71</v>
      </c>
      <c r="J249" s="87" t="s">
        <v>104</v>
      </c>
      <c r="K249" s="87" t="s">
        <v>1892</v>
      </c>
      <c r="L249" s="87" t="s">
        <v>1893</v>
      </c>
      <c r="M249" s="87" t="s">
        <v>1895</v>
      </c>
      <c r="N249" s="94">
        <v>184.66</v>
      </c>
      <c r="O249" s="94">
        <v>216.28</v>
      </c>
      <c r="P249" s="94">
        <v>50.78</v>
      </c>
      <c r="Q249" s="87" t="s">
        <v>6406</v>
      </c>
      <c r="R249" s="87" t="s">
        <v>6407</v>
      </c>
      <c r="S249" s="87" t="s">
        <v>4101</v>
      </c>
      <c r="T249" s="87" t="s">
        <v>504</v>
      </c>
      <c r="U249" s="87" t="s">
        <v>4133</v>
      </c>
      <c r="V249" s="87" t="s">
        <v>4337</v>
      </c>
      <c r="W249" s="87" t="s">
        <v>6081</v>
      </c>
      <c r="X249" s="87" t="s">
        <v>6082</v>
      </c>
      <c r="Y249" s="87" t="s">
        <v>6408</v>
      </c>
      <c r="Z249" s="87" t="s">
        <v>4138</v>
      </c>
    </row>
    <row r="250" spans="1:26" x14ac:dyDescent="0.25">
      <c r="A250" s="87" t="s">
        <v>1666</v>
      </c>
      <c r="B250" s="87" t="s">
        <v>841</v>
      </c>
      <c r="C250" s="87" t="s">
        <v>281</v>
      </c>
      <c r="D250" s="87" t="s">
        <v>1397</v>
      </c>
      <c r="E250" s="96">
        <v>43158</v>
      </c>
      <c r="F250" s="96">
        <v>45349.783993055556</v>
      </c>
      <c r="G250" s="87" t="s">
        <v>70</v>
      </c>
      <c r="H250" s="96">
        <v>45349</v>
      </c>
      <c r="I250" s="87" t="s">
        <v>71</v>
      </c>
      <c r="J250" s="87" t="s">
        <v>104</v>
      </c>
      <c r="K250" s="87" t="s">
        <v>1667</v>
      </c>
      <c r="L250" s="87" t="s">
        <v>78</v>
      </c>
      <c r="M250" s="87" t="s">
        <v>1669</v>
      </c>
      <c r="N250" s="94">
        <v>184.98</v>
      </c>
      <c r="O250" s="94">
        <v>215.41</v>
      </c>
      <c r="P250" s="94">
        <v>50.85</v>
      </c>
      <c r="Q250" s="87" t="s">
        <v>5645</v>
      </c>
      <c r="R250" s="87" t="s">
        <v>5646</v>
      </c>
      <c r="S250" s="87" t="s">
        <v>4101</v>
      </c>
      <c r="T250" s="87" t="s">
        <v>504</v>
      </c>
      <c r="U250" s="87" t="s">
        <v>4148</v>
      </c>
      <c r="V250" s="87" t="s">
        <v>5647</v>
      </c>
      <c r="W250" s="87" t="s">
        <v>78</v>
      </c>
      <c r="X250" s="87" t="s">
        <v>5648</v>
      </c>
      <c r="Y250" s="87" t="s">
        <v>5649</v>
      </c>
      <c r="Z250" s="87" t="s">
        <v>4106</v>
      </c>
    </row>
    <row r="251" spans="1:26" x14ac:dyDescent="0.25">
      <c r="A251" s="87" t="s">
        <v>3753</v>
      </c>
      <c r="B251" s="87" t="s">
        <v>3487</v>
      </c>
      <c r="C251" s="87" t="s">
        <v>102</v>
      </c>
      <c r="D251" s="87" t="s">
        <v>128</v>
      </c>
      <c r="E251" s="96">
        <v>35597</v>
      </c>
      <c r="F251" s="96">
        <v>45459</v>
      </c>
      <c r="G251" s="87" t="s">
        <v>78</v>
      </c>
      <c r="H251" s="96">
        <v>45459</v>
      </c>
      <c r="I251" s="87" t="s">
        <v>71</v>
      </c>
      <c r="J251" s="87" t="s">
        <v>104</v>
      </c>
      <c r="K251" s="87" t="s">
        <v>3755</v>
      </c>
      <c r="L251" s="87" t="s">
        <v>78</v>
      </c>
      <c r="M251" s="87" t="s">
        <v>3939</v>
      </c>
      <c r="N251" s="94">
        <v>185.56</v>
      </c>
      <c r="O251" s="94">
        <v>200.68</v>
      </c>
      <c r="P251" s="94">
        <v>37.11</v>
      </c>
      <c r="Q251" s="87" t="s">
        <v>4139</v>
      </c>
      <c r="R251" s="87" t="s">
        <v>4140</v>
      </c>
      <c r="S251" s="87" t="s">
        <v>4101</v>
      </c>
      <c r="T251" s="87" t="s">
        <v>504</v>
      </c>
      <c r="U251" s="87" t="s">
        <v>4120</v>
      </c>
      <c r="V251" s="87" t="s">
        <v>4141</v>
      </c>
      <c r="W251" s="87" t="s">
        <v>4142</v>
      </c>
      <c r="X251" s="87" t="s">
        <v>4143</v>
      </c>
      <c r="Y251" s="87" t="s">
        <v>4144</v>
      </c>
      <c r="Z251" s="87" t="s">
        <v>4145</v>
      </c>
    </row>
    <row r="252" spans="1:26" x14ac:dyDescent="0.25">
      <c r="A252" s="87" t="s">
        <v>3121</v>
      </c>
      <c r="B252" s="87" t="s">
        <v>294</v>
      </c>
      <c r="C252" s="87" t="s">
        <v>2330</v>
      </c>
      <c r="D252" s="87" t="s">
        <v>1397</v>
      </c>
      <c r="E252" s="96">
        <v>44440.586817129632</v>
      </c>
      <c r="F252" s="96">
        <v>45536.586817129632</v>
      </c>
      <c r="G252" s="87" t="s">
        <v>70</v>
      </c>
      <c r="H252" s="96">
        <v>45536</v>
      </c>
      <c r="I252" s="87" t="s">
        <v>71</v>
      </c>
      <c r="J252" s="87" t="s">
        <v>104</v>
      </c>
      <c r="K252" s="87" t="s">
        <v>3088</v>
      </c>
      <c r="L252" s="87" t="s">
        <v>3122</v>
      </c>
      <c r="M252" s="87" t="s">
        <v>3123</v>
      </c>
      <c r="N252" s="94">
        <v>186.05</v>
      </c>
      <c r="O252" s="94">
        <v>213.17</v>
      </c>
      <c r="P252" s="94">
        <v>46.53</v>
      </c>
      <c r="Q252" s="87" t="s">
        <v>5243</v>
      </c>
      <c r="R252" s="87" t="s">
        <v>5244</v>
      </c>
      <c r="S252" s="87" t="s">
        <v>4101</v>
      </c>
      <c r="T252" s="87" t="s">
        <v>504</v>
      </c>
      <c r="U252" s="87" t="s">
        <v>4203</v>
      </c>
      <c r="V252" s="87" t="s">
        <v>4330</v>
      </c>
      <c r="W252" s="87" t="s">
        <v>4330</v>
      </c>
      <c r="X252" s="87" t="s">
        <v>5245</v>
      </c>
      <c r="Y252" s="87" t="s">
        <v>6300</v>
      </c>
      <c r="Z252" s="87" t="s">
        <v>4130</v>
      </c>
    </row>
    <row r="253" spans="1:26" x14ac:dyDescent="0.25">
      <c r="A253" s="87" t="s">
        <v>2043</v>
      </c>
      <c r="B253" s="87" t="s">
        <v>2044</v>
      </c>
      <c r="C253" s="87" t="s">
        <v>281</v>
      </c>
      <c r="D253" s="87" t="s">
        <v>2037</v>
      </c>
      <c r="E253" s="96">
        <v>43719.76834490741</v>
      </c>
      <c r="F253" s="96">
        <v>45361.76834490741</v>
      </c>
      <c r="G253" s="87" t="s">
        <v>70</v>
      </c>
      <c r="H253" s="96">
        <v>45361</v>
      </c>
      <c r="I253" s="87" t="s">
        <v>71</v>
      </c>
      <c r="J253" s="87" t="s">
        <v>104</v>
      </c>
      <c r="K253" s="87" t="s">
        <v>2047</v>
      </c>
      <c r="L253" s="87" t="s">
        <v>78</v>
      </c>
      <c r="M253" s="87" t="s">
        <v>2049</v>
      </c>
      <c r="N253" s="94">
        <v>186.16</v>
      </c>
      <c r="O253" s="94">
        <v>219.17</v>
      </c>
      <c r="P253" s="94">
        <v>41.87</v>
      </c>
      <c r="Q253" s="87" t="s">
        <v>6098</v>
      </c>
      <c r="R253" s="87" t="s">
        <v>6099</v>
      </c>
      <c r="S253" s="87" t="s">
        <v>4438</v>
      </c>
      <c r="T253" s="87" t="s">
        <v>4439</v>
      </c>
      <c r="U253" s="87" t="s">
        <v>4440</v>
      </c>
      <c r="V253" s="87" t="s">
        <v>6100</v>
      </c>
      <c r="W253" s="87" t="s">
        <v>4793</v>
      </c>
      <c r="X253" s="87" t="s">
        <v>6101</v>
      </c>
      <c r="Y253" s="87" t="s">
        <v>6102</v>
      </c>
      <c r="Z253" s="87" t="s">
        <v>4181</v>
      </c>
    </row>
    <row r="254" spans="1:26" x14ac:dyDescent="0.25">
      <c r="A254" s="87" t="s">
        <v>1580</v>
      </c>
      <c r="B254" s="87" t="s">
        <v>1581</v>
      </c>
      <c r="C254" s="87" t="s">
        <v>281</v>
      </c>
      <c r="D254" s="87" t="s">
        <v>1397</v>
      </c>
      <c r="E254" s="96">
        <v>42112.6247337963</v>
      </c>
      <c r="F254" s="96">
        <v>45400.6247337963</v>
      </c>
      <c r="G254" s="87" t="s">
        <v>70</v>
      </c>
      <c r="H254" s="96">
        <v>45400</v>
      </c>
      <c r="I254" s="87" t="s">
        <v>71</v>
      </c>
      <c r="J254" s="87" t="s">
        <v>104</v>
      </c>
      <c r="K254" s="87" t="s">
        <v>1582</v>
      </c>
      <c r="L254" s="87" t="s">
        <v>78</v>
      </c>
      <c r="M254" s="87" t="s">
        <v>1584</v>
      </c>
      <c r="N254" s="94">
        <v>186.31</v>
      </c>
      <c r="O254" s="94">
        <v>220.17</v>
      </c>
      <c r="P254" s="94">
        <v>51.24</v>
      </c>
      <c r="Q254" s="87" t="s">
        <v>5126</v>
      </c>
      <c r="R254" s="87" t="s">
        <v>5127</v>
      </c>
      <c r="S254" s="87" t="s">
        <v>4101</v>
      </c>
      <c r="T254" s="87" t="s">
        <v>4743</v>
      </c>
      <c r="U254" s="87" t="s">
        <v>4744</v>
      </c>
      <c r="V254" s="87" t="s">
        <v>5128</v>
      </c>
      <c r="W254" s="87" t="s">
        <v>5129</v>
      </c>
      <c r="X254" s="87" t="s">
        <v>5130</v>
      </c>
      <c r="Y254" s="87" t="s">
        <v>5131</v>
      </c>
      <c r="Z254" s="87" t="s">
        <v>4106</v>
      </c>
    </row>
    <row r="255" spans="1:26" x14ac:dyDescent="0.25">
      <c r="A255" s="87" t="s">
        <v>3701</v>
      </c>
      <c r="B255" s="87" t="s">
        <v>3487</v>
      </c>
      <c r="C255" s="87" t="s">
        <v>336</v>
      </c>
      <c r="D255" s="87" t="s">
        <v>1397</v>
      </c>
      <c r="E255" s="96">
        <v>44211.514398148145</v>
      </c>
      <c r="F255" s="96">
        <v>45306.649201388886</v>
      </c>
      <c r="G255" s="87" t="s">
        <v>70</v>
      </c>
      <c r="H255" s="96">
        <v>45306</v>
      </c>
      <c r="I255" s="87" t="s">
        <v>71</v>
      </c>
      <c r="J255" s="87" t="s">
        <v>104</v>
      </c>
      <c r="K255" s="87" t="s">
        <v>3702</v>
      </c>
      <c r="L255" s="87" t="s">
        <v>78</v>
      </c>
      <c r="M255" s="87" t="s">
        <v>4078</v>
      </c>
      <c r="N255" s="94">
        <v>186.56</v>
      </c>
      <c r="O255" s="94">
        <v>217.99</v>
      </c>
      <c r="P255" s="94">
        <v>46.7</v>
      </c>
      <c r="Q255" s="87" t="s">
        <v>4139</v>
      </c>
      <c r="R255" s="87" t="s">
        <v>4140</v>
      </c>
      <c r="S255" s="87" t="s">
        <v>4101</v>
      </c>
      <c r="T255" s="87" t="s">
        <v>504</v>
      </c>
      <c r="U255" s="87" t="s">
        <v>4120</v>
      </c>
      <c r="V255" s="87" t="s">
        <v>4141</v>
      </c>
      <c r="W255" s="87" t="s">
        <v>4142</v>
      </c>
      <c r="X255" s="87" t="s">
        <v>4143</v>
      </c>
      <c r="Y255" s="87" t="s">
        <v>4144</v>
      </c>
      <c r="Z255" s="87" t="s">
        <v>4145</v>
      </c>
    </row>
    <row r="256" spans="1:26" x14ac:dyDescent="0.25">
      <c r="A256" s="87" t="s">
        <v>2868</v>
      </c>
      <c r="B256" s="87" t="s">
        <v>1207</v>
      </c>
      <c r="C256" s="87" t="s">
        <v>2330</v>
      </c>
      <c r="D256" s="87" t="s">
        <v>1397</v>
      </c>
      <c r="E256" s="96">
        <v>43260.572569444441</v>
      </c>
      <c r="F256" s="96">
        <v>45452.472928240742</v>
      </c>
      <c r="G256" s="87" t="s">
        <v>70</v>
      </c>
      <c r="H256" s="96">
        <v>45269</v>
      </c>
      <c r="I256" s="87" t="s">
        <v>71</v>
      </c>
      <c r="J256" s="87" t="s">
        <v>72</v>
      </c>
      <c r="K256" s="87" t="s">
        <v>2869</v>
      </c>
      <c r="L256" s="87" t="s">
        <v>78</v>
      </c>
      <c r="M256" s="87" t="s">
        <v>2871</v>
      </c>
      <c r="N256" s="94">
        <v>187.54</v>
      </c>
      <c r="O256" s="94">
        <v>219.22</v>
      </c>
      <c r="P256" s="94">
        <v>46.89</v>
      </c>
      <c r="Q256" s="87" t="s">
        <v>5747</v>
      </c>
      <c r="R256" s="87" t="s">
        <v>5748</v>
      </c>
      <c r="S256" s="87" t="s">
        <v>4101</v>
      </c>
      <c r="T256" s="87" t="s">
        <v>504</v>
      </c>
      <c r="U256" s="87" t="s">
        <v>4126</v>
      </c>
      <c r="V256" s="87" t="s">
        <v>5749</v>
      </c>
      <c r="W256" s="87" t="s">
        <v>5750</v>
      </c>
      <c r="X256" s="87" t="s">
        <v>5751</v>
      </c>
      <c r="Y256" s="87" t="s">
        <v>5752</v>
      </c>
      <c r="Z256" s="87" t="s">
        <v>4130</v>
      </c>
    </row>
    <row r="257" spans="1:26" x14ac:dyDescent="0.25">
      <c r="A257" s="87" t="s">
        <v>1711</v>
      </c>
      <c r="B257" s="87" t="s">
        <v>1712</v>
      </c>
      <c r="C257" s="87" t="s">
        <v>281</v>
      </c>
      <c r="D257" s="87" t="s">
        <v>1397</v>
      </c>
      <c r="E257" s="96">
        <v>43678.542361111111</v>
      </c>
      <c r="F257" s="96">
        <v>45505.542361111111</v>
      </c>
      <c r="G257" s="87" t="s">
        <v>70</v>
      </c>
      <c r="H257" s="96">
        <v>45505</v>
      </c>
      <c r="I257" s="87" t="s">
        <v>71</v>
      </c>
      <c r="J257" s="87" t="s">
        <v>104</v>
      </c>
      <c r="K257" s="87" t="s">
        <v>1708</v>
      </c>
      <c r="L257" s="87" t="s">
        <v>1713</v>
      </c>
      <c r="M257" s="87" t="s">
        <v>1714</v>
      </c>
      <c r="N257" s="94">
        <v>188.48</v>
      </c>
      <c r="O257" s="94">
        <v>215.18</v>
      </c>
      <c r="P257" s="94">
        <v>51.81</v>
      </c>
      <c r="Q257" s="87" t="s">
        <v>6075</v>
      </c>
      <c r="R257" s="87" t="s">
        <v>6076</v>
      </c>
      <c r="S257" s="87" t="s">
        <v>4101</v>
      </c>
      <c r="T257" s="87" t="s">
        <v>504</v>
      </c>
      <c r="U257" s="87" t="s">
        <v>4367</v>
      </c>
      <c r="V257" s="87" t="s">
        <v>5528</v>
      </c>
      <c r="W257" s="87" t="s">
        <v>4330</v>
      </c>
      <c r="X257" s="87" t="s">
        <v>6077</v>
      </c>
      <c r="Y257" s="87" t="s">
        <v>6078</v>
      </c>
      <c r="Z257" s="87" t="s">
        <v>4138</v>
      </c>
    </row>
    <row r="258" spans="1:26" x14ac:dyDescent="0.25">
      <c r="A258" s="87" t="s">
        <v>2025</v>
      </c>
      <c r="B258" s="87" t="s">
        <v>220</v>
      </c>
      <c r="C258" s="87" t="s">
        <v>281</v>
      </c>
      <c r="D258" s="87" t="s">
        <v>1397</v>
      </c>
      <c r="E258" s="96">
        <v>45083.559293981481</v>
      </c>
      <c r="F258" s="96">
        <v>45449.543449074074</v>
      </c>
      <c r="G258" s="87" t="s">
        <v>70</v>
      </c>
      <c r="H258" s="96">
        <v>45449</v>
      </c>
      <c r="I258" s="87" t="s">
        <v>71</v>
      </c>
      <c r="J258" s="87" t="s">
        <v>104</v>
      </c>
      <c r="K258" s="87" t="s">
        <v>2026</v>
      </c>
      <c r="L258" s="87" t="s">
        <v>78</v>
      </c>
      <c r="M258" s="87" t="s">
        <v>2028</v>
      </c>
      <c r="N258" s="94">
        <v>190.37</v>
      </c>
      <c r="O258" s="94">
        <v>218.52</v>
      </c>
      <c r="P258" s="94">
        <v>62.82</v>
      </c>
      <c r="Q258" s="87" t="s">
        <v>6372</v>
      </c>
      <c r="R258" s="87" t="s">
        <v>6373</v>
      </c>
      <c r="S258" s="87" t="s">
        <v>4101</v>
      </c>
      <c r="T258" s="87" t="s">
        <v>504</v>
      </c>
      <c r="U258" s="87" t="s">
        <v>4120</v>
      </c>
      <c r="V258" s="87" t="s">
        <v>4110</v>
      </c>
      <c r="W258" s="87" t="s">
        <v>6374</v>
      </c>
      <c r="X258" s="87" t="s">
        <v>6375</v>
      </c>
      <c r="Y258" s="87" t="s">
        <v>6376</v>
      </c>
      <c r="Z258" s="87" t="s">
        <v>4138</v>
      </c>
    </row>
    <row r="259" spans="1:26" x14ac:dyDescent="0.25">
      <c r="A259" s="87" t="s">
        <v>1040</v>
      </c>
      <c r="B259" s="87" t="s">
        <v>1043</v>
      </c>
      <c r="C259" s="87" t="s">
        <v>281</v>
      </c>
      <c r="D259" s="87" t="s">
        <v>237</v>
      </c>
      <c r="E259" s="96">
        <v>44770.494675925926</v>
      </c>
      <c r="F259" s="96">
        <v>45501.494675925926</v>
      </c>
      <c r="G259" s="87" t="s">
        <v>70</v>
      </c>
      <c r="H259" s="96">
        <v>45501</v>
      </c>
      <c r="I259" s="87" t="s">
        <v>71</v>
      </c>
      <c r="J259" s="87" t="s">
        <v>104</v>
      </c>
      <c r="K259" s="87" t="s">
        <v>1045</v>
      </c>
      <c r="L259" s="87" t="s">
        <v>78</v>
      </c>
      <c r="M259" s="87" t="s">
        <v>1046</v>
      </c>
      <c r="N259" s="94">
        <v>190.43</v>
      </c>
      <c r="O259" s="94">
        <v>209.19</v>
      </c>
      <c r="P259" s="94">
        <v>23.78</v>
      </c>
      <c r="Q259" s="87" t="s">
        <v>6604</v>
      </c>
      <c r="R259" s="87" t="s">
        <v>6361</v>
      </c>
      <c r="S259" s="87" t="s">
        <v>4101</v>
      </c>
      <c r="T259" s="87" t="s">
        <v>504</v>
      </c>
      <c r="U259" s="87" t="s">
        <v>4120</v>
      </c>
      <c r="V259" s="87" t="s">
        <v>6363</v>
      </c>
      <c r="W259" s="87" t="s">
        <v>78</v>
      </c>
      <c r="X259" s="87" t="s">
        <v>6364</v>
      </c>
      <c r="Y259" s="87" t="s">
        <v>6605</v>
      </c>
      <c r="Z259" s="87" t="s">
        <v>4123</v>
      </c>
    </row>
    <row r="260" spans="1:26" x14ac:dyDescent="0.25">
      <c r="A260" s="87" t="s">
        <v>637</v>
      </c>
      <c r="B260" s="87" t="s">
        <v>638</v>
      </c>
      <c r="C260" s="87" t="s">
        <v>281</v>
      </c>
      <c r="D260" s="87" t="s">
        <v>66</v>
      </c>
      <c r="E260" s="96">
        <v>44419</v>
      </c>
      <c r="F260" s="96">
        <v>45515</v>
      </c>
      <c r="G260" s="87" t="s">
        <v>70</v>
      </c>
      <c r="H260" s="96">
        <v>45515</v>
      </c>
      <c r="I260" s="87" t="s">
        <v>71</v>
      </c>
      <c r="J260" s="87" t="s">
        <v>104</v>
      </c>
      <c r="K260" s="87" t="s">
        <v>639</v>
      </c>
      <c r="L260" s="87" t="s">
        <v>78</v>
      </c>
      <c r="M260" s="87" t="s">
        <v>641</v>
      </c>
      <c r="N260" s="94">
        <v>191.25</v>
      </c>
      <c r="O260" s="94">
        <v>210.73</v>
      </c>
      <c r="P260" s="94">
        <v>27.71</v>
      </c>
      <c r="Q260" s="87" t="s">
        <v>4131</v>
      </c>
      <c r="R260" s="87" t="s">
        <v>4132</v>
      </c>
      <c r="S260" s="87" t="s">
        <v>4101</v>
      </c>
      <c r="T260" s="87" t="s">
        <v>504</v>
      </c>
      <c r="U260" s="87" t="s">
        <v>4133</v>
      </c>
      <c r="V260" s="87" t="s">
        <v>4134</v>
      </c>
      <c r="W260" s="87" t="s">
        <v>4135</v>
      </c>
      <c r="X260" s="87" t="s">
        <v>4136</v>
      </c>
      <c r="Y260" s="87" t="s">
        <v>6482</v>
      </c>
      <c r="Z260" s="87" t="s">
        <v>4138</v>
      </c>
    </row>
    <row r="261" spans="1:26" x14ac:dyDescent="0.25">
      <c r="A261" s="87" t="s">
        <v>1977</v>
      </c>
      <c r="B261" s="87" t="s">
        <v>1978</v>
      </c>
      <c r="C261" s="87" t="s">
        <v>281</v>
      </c>
      <c r="D261" s="87" t="s">
        <v>1397</v>
      </c>
      <c r="E261" s="96">
        <v>44867.52039351852</v>
      </c>
      <c r="F261" s="96">
        <v>45598.52039351852</v>
      </c>
      <c r="G261" s="87" t="s">
        <v>70</v>
      </c>
      <c r="H261" s="96">
        <v>45598</v>
      </c>
      <c r="I261" s="87" t="s">
        <v>91</v>
      </c>
      <c r="J261" s="87" t="s">
        <v>104</v>
      </c>
      <c r="K261" s="87" t="s">
        <v>1952</v>
      </c>
      <c r="L261" s="87" t="s">
        <v>1980</v>
      </c>
      <c r="M261" s="87" t="s">
        <v>1981</v>
      </c>
      <c r="N261" s="94">
        <v>191.25</v>
      </c>
      <c r="O261" s="94">
        <v>218.39</v>
      </c>
      <c r="P261" s="94">
        <v>47.81</v>
      </c>
      <c r="Q261" s="87" t="s">
        <v>6695</v>
      </c>
      <c r="R261" s="87" t="s">
        <v>6696</v>
      </c>
      <c r="S261" s="87" t="s">
        <v>4724</v>
      </c>
      <c r="T261" s="87" t="s">
        <v>4798</v>
      </c>
      <c r="U261" s="87" t="s">
        <v>4799</v>
      </c>
      <c r="V261" s="87" t="s">
        <v>6697</v>
      </c>
      <c r="W261" s="87" t="s">
        <v>78</v>
      </c>
      <c r="X261" s="87" t="s">
        <v>6698</v>
      </c>
      <c r="Y261" s="87" t="s">
        <v>6699</v>
      </c>
      <c r="Z261" s="87" t="s">
        <v>4570</v>
      </c>
    </row>
    <row r="262" spans="1:26" x14ac:dyDescent="0.25">
      <c r="A262" s="87" t="s">
        <v>3093</v>
      </c>
      <c r="B262" s="87" t="s">
        <v>2320</v>
      </c>
      <c r="C262" s="87" t="s">
        <v>2330</v>
      </c>
      <c r="D262" s="87" t="s">
        <v>1397</v>
      </c>
      <c r="E262" s="96">
        <v>44089.520868055559</v>
      </c>
      <c r="F262" s="96">
        <v>45550.520868055559</v>
      </c>
      <c r="G262" s="87" t="s">
        <v>70</v>
      </c>
      <c r="H262" s="96">
        <v>45550</v>
      </c>
      <c r="I262" s="87" t="s">
        <v>71</v>
      </c>
      <c r="J262" s="87" t="s">
        <v>104</v>
      </c>
      <c r="K262" s="87" t="s">
        <v>3094</v>
      </c>
      <c r="L262" s="87" t="s">
        <v>3095</v>
      </c>
      <c r="M262" s="87" t="s">
        <v>3097</v>
      </c>
      <c r="N262" s="94">
        <v>191.5</v>
      </c>
      <c r="O262" s="94">
        <v>223.28</v>
      </c>
      <c r="P262" s="94">
        <v>47.88</v>
      </c>
      <c r="Q262" s="87" t="s">
        <v>6166</v>
      </c>
      <c r="R262" s="87" t="s">
        <v>6167</v>
      </c>
      <c r="S262" s="87" t="s">
        <v>4101</v>
      </c>
      <c r="T262" s="87" t="s">
        <v>504</v>
      </c>
      <c r="U262" s="87" t="s">
        <v>4223</v>
      </c>
      <c r="V262" s="87" t="s">
        <v>6168</v>
      </c>
      <c r="W262" s="87" t="s">
        <v>6169</v>
      </c>
      <c r="X262" s="87" t="s">
        <v>6170</v>
      </c>
      <c r="Y262" s="87" t="s">
        <v>6302</v>
      </c>
      <c r="Z262" s="87" t="s">
        <v>4138</v>
      </c>
    </row>
    <row r="263" spans="1:26" x14ac:dyDescent="0.25">
      <c r="A263" s="87" t="s">
        <v>2859</v>
      </c>
      <c r="B263" s="87" t="s">
        <v>2860</v>
      </c>
      <c r="C263" s="87" t="s">
        <v>2330</v>
      </c>
      <c r="D263" s="87" t="s">
        <v>1397</v>
      </c>
      <c r="E263" s="96">
        <v>43217.434895833336</v>
      </c>
      <c r="F263" s="96">
        <v>45409</v>
      </c>
      <c r="G263" s="87" t="s">
        <v>70</v>
      </c>
      <c r="H263" s="96">
        <v>45318</v>
      </c>
      <c r="I263" s="87" t="s">
        <v>71</v>
      </c>
      <c r="J263" s="87" t="s">
        <v>1223</v>
      </c>
      <c r="K263" s="87" t="s">
        <v>2861</v>
      </c>
      <c r="L263" s="87" t="s">
        <v>78</v>
      </c>
      <c r="M263" s="87" t="s">
        <v>2863</v>
      </c>
      <c r="N263" s="94">
        <v>191.82</v>
      </c>
      <c r="O263" s="94">
        <v>230.48</v>
      </c>
      <c r="P263" s="94">
        <v>47.98</v>
      </c>
      <c r="Q263" s="87" t="s">
        <v>5706</v>
      </c>
      <c r="R263" s="87" t="s">
        <v>5707</v>
      </c>
      <c r="S263" s="87" t="s">
        <v>4101</v>
      </c>
      <c r="T263" s="87" t="s">
        <v>504</v>
      </c>
      <c r="U263" s="87" t="s">
        <v>4133</v>
      </c>
      <c r="V263" s="87" t="s">
        <v>5708</v>
      </c>
      <c r="W263" s="87" t="s">
        <v>5709</v>
      </c>
      <c r="X263" s="87" t="s">
        <v>5710</v>
      </c>
      <c r="Y263" s="87" t="s">
        <v>5711</v>
      </c>
      <c r="Z263" s="87" t="s">
        <v>4130</v>
      </c>
    </row>
    <row r="264" spans="1:26" x14ac:dyDescent="0.25">
      <c r="A264" s="87" t="s">
        <v>938</v>
      </c>
      <c r="B264" s="87" t="s">
        <v>939</v>
      </c>
      <c r="C264" s="87" t="s">
        <v>281</v>
      </c>
      <c r="D264" s="87" t="s">
        <v>66</v>
      </c>
      <c r="E264" s="96">
        <v>45046.342187499999</v>
      </c>
      <c r="F264" s="96">
        <v>45412.38685185185</v>
      </c>
      <c r="G264" s="87" t="s">
        <v>70</v>
      </c>
      <c r="H264" s="96">
        <v>45412</v>
      </c>
      <c r="I264" s="87" t="s">
        <v>71</v>
      </c>
      <c r="J264" s="87" t="s">
        <v>104</v>
      </c>
      <c r="K264" s="87" t="s">
        <v>940</v>
      </c>
      <c r="L264" s="87" t="s">
        <v>78</v>
      </c>
      <c r="M264" s="87" t="s">
        <v>942</v>
      </c>
      <c r="N264" s="94">
        <v>193.11</v>
      </c>
      <c r="O264" s="94">
        <v>212.54</v>
      </c>
      <c r="P264" s="94">
        <v>46.34</v>
      </c>
      <c r="Q264" s="87" t="s">
        <v>6864</v>
      </c>
      <c r="R264" s="87" t="s">
        <v>6865</v>
      </c>
      <c r="S264" s="87" t="s">
        <v>4101</v>
      </c>
      <c r="T264" s="87" t="s">
        <v>6866</v>
      </c>
      <c r="U264" s="87" t="s">
        <v>6867</v>
      </c>
      <c r="V264" s="87" t="s">
        <v>6868</v>
      </c>
      <c r="W264" s="87" t="s">
        <v>4899</v>
      </c>
      <c r="X264" s="87" t="s">
        <v>4900</v>
      </c>
      <c r="Y264" s="87" t="s">
        <v>6869</v>
      </c>
      <c r="Z264" s="87" t="s">
        <v>4138</v>
      </c>
    </row>
    <row r="265" spans="1:26" x14ac:dyDescent="0.25">
      <c r="A265" s="87" t="s">
        <v>2050</v>
      </c>
      <c r="B265" s="87" t="s">
        <v>2051</v>
      </c>
      <c r="C265" s="87" t="s">
        <v>281</v>
      </c>
      <c r="D265" s="87" t="s">
        <v>2037</v>
      </c>
      <c r="E265" s="96">
        <v>44099.570138888892</v>
      </c>
      <c r="F265" s="96">
        <v>45560.570138888892</v>
      </c>
      <c r="G265" s="87" t="s">
        <v>70</v>
      </c>
      <c r="H265" s="96">
        <v>45560</v>
      </c>
      <c r="I265" s="87" t="s">
        <v>71</v>
      </c>
      <c r="J265" s="87" t="s">
        <v>104</v>
      </c>
      <c r="K265" s="87" t="s">
        <v>2053</v>
      </c>
      <c r="L265" s="87" t="s">
        <v>2054</v>
      </c>
      <c r="M265" s="87" t="s">
        <v>2055</v>
      </c>
      <c r="N265" s="94">
        <v>194.11</v>
      </c>
      <c r="O265" s="94">
        <v>222.35</v>
      </c>
      <c r="P265" s="94">
        <v>43.65</v>
      </c>
      <c r="Q265" s="87" t="s">
        <v>6303</v>
      </c>
      <c r="R265" s="87" t="s">
        <v>6304</v>
      </c>
      <c r="S265" s="87" t="s">
        <v>4101</v>
      </c>
      <c r="T265" s="87" t="s">
        <v>504</v>
      </c>
      <c r="U265" s="87" t="s">
        <v>4412</v>
      </c>
      <c r="V265" s="87" t="s">
        <v>6305</v>
      </c>
      <c r="W265" s="87" t="s">
        <v>6306</v>
      </c>
      <c r="X265" s="87" t="s">
        <v>6307</v>
      </c>
      <c r="Y265" s="87" t="s">
        <v>6308</v>
      </c>
      <c r="Z265" s="87" t="s">
        <v>4138</v>
      </c>
    </row>
    <row r="266" spans="1:26" x14ac:dyDescent="0.25">
      <c r="A266" s="87" t="s">
        <v>2483</v>
      </c>
      <c r="B266" s="87" t="s">
        <v>2484</v>
      </c>
      <c r="C266" s="87" t="s">
        <v>2330</v>
      </c>
      <c r="D266" s="87" t="s">
        <v>237</v>
      </c>
      <c r="E266" s="96">
        <v>43228.445208333331</v>
      </c>
      <c r="F266" s="96">
        <v>45420.445208333331</v>
      </c>
      <c r="G266" s="87" t="s">
        <v>70</v>
      </c>
      <c r="H266" s="96">
        <v>45420</v>
      </c>
      <c r="I266" s="87" t="s">
        <v>71</v>
      </c>
      <c r="J266" s="87" t="s">
        <v>104</v>
      </c>
      <c r="K266" s="87" t="s">
        <v>2486</v>
      </c>
      <c r="L266" s="87" t="s">
        <v>78</v>
      </c>
      <c r="M266" s="87" t="s">
        <v>2487</v>
      </c>
      <c r="N266" s="94">
        <v>194.66</v>
      </c>
      <c r="O266" s="94">
        <v>213.53</v>
      </c>
      <c r="P266" s="94">
        <v>19.47</v>
      </c>
      <c r="Q266" s="87" t="s">
        <v>5731</v>
      </c>
      <c r="R266" s="87" t="s">
        <v>5732</v>
      </c>
      <c r="S266" s="87" t="s">
        <v>5733</v>
      </c>
      <c r="T266" s="87" t="s">
        <v>5734</v>
      </c>
      <c r="U266" s="87" t="s">
        <v>5735</v>
      </c>
      <c r="V266" s="87" t="s">
        <v>5736</v>
      </c>
      <c r="W266" s="87" t="s">
        <v>78</v>
      </c>
      <c r="X266" s="87" t="s">
        <v>5737</v>
      </c>
      <c r="Y266" s="87" t="s">
        <v>5738</v>
      </c>
      <c r="Z266" s="87" t="s">
        <v>4130</v>
      </c>
    </row>
    <row r="267" spans="1:26" x14ac:dyDescent="0.25">
      <c r="A267" s="87" t="s">
        <v>3285</v>
      </c>
      <c r="B267" s="87" t="s">
        <v>3016</v>
      </c>
      <c r="C267" s="87" t="s">
        <v>2330</v>
      </c>
      <c r="D267" s="87" t="s">
        <v>2274</v>
      </c>
      <c r="E267" s="96">
        <v>40875.411643518521</v>
      </c>
      <c r="F267" s="96">
        <v>45624.411643518521</v>
      </c>
      <c r="G267" s="87" t="s">
        <v>70</v>
      </c>
      <c r="H267" s="96">
        <v>45624</v>
      </c>
      <c r="I267" s="87" t="s">
        <v>71</v>
      </c>
      <c r="J267" s="87" t="s">
        <v>104</v>
      </c>
      <c r="K267" s="87" t="s">
        <v>3287</v>
      </c>
      <c r="L267" s="87" t="s">
        <v>78</v>
      </c>
      <c r="M267" s="87" t="s">
        <v>3288</v>
      </c>
      <c r="N267" s="94">
        <v>195.31</v>
      </c>
      <c r="O267" s="94">
        <v>211.21</v>
      </c>
      <c r="P267" s="94">
        <v>39.06</v>
      </c>
      <c r="Q267" s="87" t="s">
        <v>4391</v>
      </c>
      <c r="R267" s="87" t="s">
        <v>4392</v>
      </c>
      <c r="S267" s="87" t="s">
        <v>4393</v>
      </c>
      <c r="T267" s="87" t="s">
        <v>4394</v>
      </c>
      <c r="U267" s="87" t="s">
        <v>4395</v>
      </c>
      <c r="V267" s="87" t="s">
        <v>4110</v>
      </c>
      <c r="W267" s="87" t="s">
        <v>4396</v>
      </c>
      <c r="X267" s="87" t="s">
        <v>4397</v>
      </c>
      <c r="Y267" s="87" t="s">
        <v>4398</v>
      </c>
      <c r="Z267" s="87" t="s">
        <v>4130</v>
      </c>
    </row>
    <row r="268" spans="1:26" x14ac:dyDescent="0.25">
      <c r="A268" s="87" t="s">
        <v>1509</v>
      </c>
      <c r="B268" s="87" t="s">
        <v>1510</v>
      </c>
      <c r="C268" s="87" t="s">
        <v>281</v>
      </c>
      <c r="D268" s="87" t="s">
        <v>1397</v>
      </c>
      <c r="E268" s="96">
        <v>41930.544675925928</v>
      </c>
      <c r="F268" s="96">
        <v>45583.544675925928</v>
      </c>
      <c r="G268" s="87" t="s">
        <v>70</v>
      </c>
      <c r="H268" s="96">
        <v>45583</v>
      </c>
      <c r="I268" s="87" t="s">
        <v>71</v>
      </c>
      <c r="J268" s="87" t="s">
        <v>104</v>
      </c>
      <c r="K268" s="87" t="s">
        <v>1511</v>
      </c>
      <c r="L268" s="87" t="s">
        <v>78</v>
      </c>
      <c r="M268" s="87" t="s">
        <v>1513</v>
      </c>
      <c r="N268" s="94">
        <v>195.6</v>
      </c>
      <c r="O268" s="94">
        <v>224.44</v>
      </c>
      <c r="P268" s="94">
        <v>53.79</v>
      </c>
      <c r="Q268" s="87" t="s">
        <v>4971</v>
      </c>
      <c r="R268" s="87" t="s">
        <v>4972</v>
      </c>
      <c r="S268" s="87" t="s">
        <v>4643</v>
      </c>
      <c r="T268" s="87" t="s">
        <v>4973</v>
      </c>
      <c r="U268" s="87" t="s">
        <v>4974</v>
      </c>
      <c r="V268" s="87" t="s">
        <v>4975</v>
      </c>
      <c r="W268" s="87" t="s">
        <v>4976</v>
      </c>
      <c r="X268" s="87" t="s">
        <v>4977</v>
      </c>
      <c r="Y268" s="87" t="s">
        <v>4978</v>
      </c>
      <c r="Z268" s="87" t="s">
        <v>4123</v>
      </c>
    </row>
    <row r="269" spans="1:26" x14ac:dyDescent="0.25">
      <c r="A269" s="87" t="s">
        <v>3047</v>
      </c>
      <c r="B269" s="87" t="s">
        <v>489</v>
      </c>
      <c r="C269" s="87" t="s">
        <v>2330</v>
      </c>
      <c r="D269" s="87" t="s">
        <v>1397</v>
      </c>
      <c r="E269" s="96">
        <v>44004</v>
      </c>
      <c r="F269" s="96">
        <v>45465.385578703703</v>
      </c>
      <c r="G269" s="87" t="s">
        <v>70</v>
      </c>
      <c r="H269" s="96">
        <v>45465</v>
      </c>
      <c r="I269" s="87" t="s">
        <v>71</v>
      </c>
      <c r="J269" s="87" t="s">
        <v>104</v>
      </c>
      <c r="K269" s="87" t="s">
        <v>3048</v>
      </c>
      <c r="L269" s="87" t="s">
        <v>78</v>
      </c>
      <c r="M269" s="87" t="s">
        <v>3050</v>
      </c>
      <c r="N269" s="94">
        <v>196.03</v>
      </c>
      <c r="O269" s="94">
        <v>227.87</v>
      </c>
      <c r="P269" s="94">
        <v>49.01</v>
      </c>
      <c r="Q269" s="87" t="s">
        <v>6007</v>
      </c>
      <c r="R269" s="87" t="s">
        <v>6008</v>
      </c>
      <c r="S269" s="87" t="s">
        <v>4101</v>
      </c>
      <c r="T269" s="87" t="s">
        <v>504</v>
      </c>
      <c r="U269" s="87" t="s">
        <v>4148</v>
      </c>
      <c r="V269" s="87" t="s">
        <v>4110</v>
      </c>
      <c r="W269" s="87" t="s">
        <v>6009</v>
      </c>
      <c r="X269" s="87" t="s">
        <v>6010</v>
      </c>
      <c r="Y269" s="87" t="s">
        <v>6011</v>
      </c>
      <c r="Z269" s="87" t="s">
        <v>4123</v>
      </c>
    </row>
    <row r="270" spans="1:26" x14ac:dyDescent="0.25">
      <c r="A270" s="87" t="s">
        <v>2905</v>
      </c>
      <c r="B270" s="87" t="s">
        <v>2906</v>
      </c>
      <c r="C270" s="87" t="s">
        <v>2330</v>
      </c>
      <c r="D270" s="87" t="s">
        <v>1397</v>
      </c>
      <c r="E270" s="96">
        <v>43424.479351851849</v>
      </c>
      <c r="F270" s="96">
        <v>45616.479351851849</v>
      </c>
      <c r="G270" s="87" t="s">
        <v>70</v>
      </c>
      <c r="H270" s="96">
        <v>45616</v>
      </c>
      <c r="I270" s="87" t="s">
        <v>71</v>
      </c>
      <c r="J270" s="87" t="s">
        <v>104</v>
      </c>
      <c r="K270" s="87" t="s">
        <v>2022</v>
      </c>
      <c r="L270" s="87" t="s">
        <v>2907</v>
      </c>
      <c r="M270" s="87" t="s">
        <v>2909</v>
      </c>
      <c r="N270" s="94">
        <v>196.04</v>
      </c>
      <c r="O270" s="94">
        <v>226.74</v>
      </c>
      <c r="P270" s="94">
        <v>49.01</v>
      </c>
      <c r="Q270" s="87" t="s">
        <v>5859</v>
      </c>
      <c r="R270" s="87" t="s">
        <v>5860</v>
      </c>
      <c r="S270" s="87" t="s">
        <v>4101</v>
      </c>
      <c r="T270" s="87" t="s">
        <v>504</v>
      </c>
      <c r="U270" s="87" t="s">
        <v>4133</v>
      </c>
      <c r="V270" s="87" t="s">
        <v>5861</v>
      </c>
      <c r="W270" s="87" t="s">
        <v>5862</v>
      </c>
      <c r="X270" s="87" t="s">
        <v>5863</v>
      </c>
      <c r="Y270" s="87" t="s">
        <v>5864</v>
      </c>
      <c r="Z270" s="87" t="s">
        <v>4123</v>
      </c>
    </row>
    <row r="271" spans="1:26" x14ac:dyDescent="0.25">
      <c r="A271" s="87" t="s">
        <v>1086</v>
      </c>
      <c r="B271" s="87" t="s">
        <v>1087</v>
      </c>
      <c r="C271" s="87" t="s">
        <v>90</v>
      </c>
      <c r="D271" s="87" t="s">
        <v>237</v>
      </c>
      <c r="E271" s="96">
        <v>40445.492337962962</v>
      </c>
      <c r="F271" s="96">
        <v>45559.492337962962</v>
      </c>
      <c r="G271" s="87" t="s">
        <v>70</v>
      </c>
      <c r="H271" s="96">
        <v>45559</v>
      </c>
      <c r="I271" s="87" t="s">
        <v>215</v>
      </c>
      <c r="J271" s="87" t="s">
        <v>104</v>
      </c>
      <c r="K271" s="87" t="s">
        <v>1090</v>
      </c>
      <c r="L271" s="87" t="s">
        <v>78</v>
      </c>
      <c r="M271" s="87" t="s">
        <v>1091</v>
      </c>
      <c r="N271" s="94">
        <v>196.95</v>
      </c>
      <c r="O271" s="94">
        <v>215.64</v>
      </c>
      <c r="P271" s="94">
        <v>15.76</v>
      </c>
      <c r="Q271" s="87" t="s">
        <v>4371</v>
      </c>
      <c r="R271" s="87" t="s">
        <v>4372</v>
      </c>
      <c r="S271" s="87" t="s">
        <v>4101</v>
      </c>
      <c r="T271" s="87" t="s">
        <v>4373</v>
      </c>
      <c r="U271" s="87" t="s">
        <v>4374</v>
      </c>
      <c r="V271" s="87" t="s">
        <v>4110</v>
      </c>
      <c r="W271" s="87" t="s">
        <v>4375</v>
      </c>
      <c r="X271" s="87" t="s">
        <v>4376</v>
      </c>
      <c r="Y271" s="87" t="s">
        <v>78</v>
      </c>
      <c r="Z271" s="87" t="s">
        <v>78</v>
      </c>
    </row>
    <row r="272" spans="1:26" x14ac:dyDescent="0.25">
      <c r="A272" s="87" t="s">
        <v>1851</v>
      </c>
      <c r="B272" s="87" t="s">
        <v>1852</v>
      </c>
      <c r="C272" s="87" t="s">
        <v>281</v>
      </c>
      <c r="D272" s="87" t="s">
        <v>1397</v>
      </c>
      <c r="E272" s="96">
        <v>44134</v>
      </c>
      <c r="F272" s="96">
        <v>45492.504340277781</v>
      </c>
      <c r="G272" s="87" t="s">
        <v>70</v>
      </c>
      <c r="H272" s="96">
        <v>45492</v>
      </c>
      <c r="I272" s="87" t="s">
        <v>71</v>
      </c>
      <c r="J272" s="87" t="s">
        <v>104</v>
      </c>
      <c r="K272" s="87" t="s">
        <v>1853</v>
      </c>
      <c r="L272" s="87" t="s">
        <v>1854</v>
      </c>
      <c r="M272" s="87" t="s">
        <v>1856</v>
      </c>
      <c r="N272" s="94">
        <v>197.01</v>
      </c>
      <c r="O272" s="94">
        <v>223.75</v>
      </c>
      <c r="P272" s="94">
        <v>54.18</v>
      </c>
      <c r="Q272" s="87" t="s">
        <v>4334</v>
      </c>
      <c r="R272" s="87" t="s">
        <v>4335</v>
      </c>
      <c r="S272" s="87" t="s">
        <v>4101</v>
      </c>
      <c r="T272" s="87" t="s">
        <v>504</v>
      </c>
      <c r="U272" s="87" t="s">
        <v>4177</v>
      </c>
      <c r="V272" s="87" t="s">
        <v>4336</v>
      </c>
      <c r="W272" s="87" t="s">
        <v>4337</v>
      </c>
      <c r="X272" s="87" t="s">
        <v>4338</v>
      </c>
      <c r="Y272" s="87" t="s">
        <v>4339</v>
      </c>
      <c r="Z272" s="87" t="s">
        <v>4106</v>
      </c>
    </row>
    <row r="273" spans="1:26" x14ac:dyDescent="0.25">
      <c r="A273" s="87" t="s">
        <v>671</v>
      </c>
      <c r="B273" s="87" t="s">
        <v>672</v>
      </c>
      <c r="C273" s="87" t="s">
        <v>532</v>
      </c>
      <c r="D273" s="87" t="s">
        <v>66</v>
      </c>
      <c r="E273" s="96">
        <v>44391.469965277778</v>
      </c>
      <c r="F273" s="96">
        <v>45505.469965277778</v>
      </c>
      <c r="G273" s="87" t="s">
        <v>70</v>
      </c>
      <c r="H273" s="96">
        <v>45505</v>
      </c>
      <c r="I273" s="87" t="s">
        <v>91</v>
      </c>
      <c r="J273" s="87" t="s">
        <v>104</v>
      </c>
      <c r="K273" s="87" t="s">
        <v>673</v>
      </c>
      <c r="L273" s="87" t="s">
        <v>78</v>
      </c>
      <c r="M273" s="87" t="s">
        <v>674</v>
      </c>
      <c r="N273" s="94">
        <v>199.68</v>
      </c>
      <c r="O273" s="94">
        <v>220.18</v>
      </c>
      <c r="P273" s="94">
        <v>33.950000000000003</v>
      </c>
      <c r="Q273" s="87" t="s">
        <v>6439</v>
      </c>
      <c r="R273" s="87" t="s">
        <v>6440</v>
      </c>
      <c r="S273" s="87" t="s">
        <v>6441</v>
      </c>
      <c r="T273" s="87" t="s">
        <v>6442</v>
      </c>
      <c r="U273" s="87" t="s">
        <v>6443</v>
      </c>
      <c r="V273" s="87" t="s">
        <v>6444</v>
      </c>
      <c r="W273" s="87" t="s">
        <v>6445</v>
      </c>
      <c r="X273" s="87" t="s">
        <v>6446</v>
      </c>
      <c r="Y273" s="87" t="s">
        <v>78</v>
      </c>
      <c r="Z273" s="87" t="s">
        <v>78</v>
      </c>
    </row>
    <row r="274" spans="1:26" x14ac:dyDescent="0.25">
      <c r="A274" s="87" t="s">
        <v>786</v>
      </c>
      <c r="B274" s="87" t="s">
        <v>624</v>
      </c>
      <c r="C274" s="87" t="s">
        <v>281</v>
      </c>
      <c r="D274" s="87" t="s">
        <v>66</v>
      </c>
      <c r="E274" s="96">
        <v>44908.484722222223</v>
      </c>
      <c r="F274" s="96">
        <v>45273.484722222223</v>
      </c>
      <c r="G274" s="87" t="s">
        <v>70</v>
      </c>
      <c r="H274" s="96">
        <v>45273</v>
      </c>
      <c r="I274" s="87" t="s">
        <v>71</v>
      </c>
      <c r="J274" s="87" t="s">
        <v>104</v>
      </c>
      <c r="K274" s="87" t="s">
        <v>787</v>
      </c>
      <c r="L274" s="87" t="s">
        <v>78</v>
      </c>
      <c r="M274" s="87" t="s">
        <v>788</v>
      </c>
      <c r="N274" s="94">
        <v>200.78</v>
      </c>
      <c r="O274" s="94">
        <v>221</v>
      </c>
      <c r="P274" s="94">
        <v>40.15</v>
      </c>
      <c r="Q274" s="87" t="s">
        <v>4984</v>
      </c>
      <c r="R274" s="87" t="s">
        <v>4985</v>
      </c>
      <c r="S274" s="87" t="s">
        <v>4101</v>
      </c>
      <c r="T274" s="87" t="s">
        <v>504</v>
      </c>
      <c r="U274" s="87" t="s">
        <v>4203</v>
      </c>
      <c r="V274" s="87" t="s">
        <v>4986</v>
      </c>
      <c r="W274" s="87" t="s">
        <v>4987</v>
      </c>
      <c r="X274" s="87" t="s">
        <v>4988</v>
      </c>
      <c r="Y274" s="87" t="s">
        <v>4989</v>
      </c>
      <c r="Z274" s="87" t="s">
        <v>4106</v>
      </c>
    </row>
    <row r="275" spans="1:26" x14ac:dyDescent="0.25">
      <c r="A275" s="87" t="s">
        <v>1286</v>
      </c>
      <c r="B275" s="87" t="s">
        <v>1287</v>
      </c>
      <c r="C275" s="87" t="s">
        <v>281</v>
      </c>
      <c r="D275" s="87" t="s">
        <v>1176</v>
      </c>
      <c r="E275" s="96">
        <v>44427.503449074073</v>
      </c>
      <c r="F275" s="96">
        <v>45523.503449074073</v>
      </c>
      <c r="G275" s="87" t="s">
        <v>70</v>
      </c>
      <c r="H275" s="96">
        <v>45523</v>
      </c>
      <c r="I275" s="87" t="s">
        <v>71</v>
      </c>
      <c r="J275" s="87" t="s">
        <v>104</v>
      </c>
      <c r="K275" s="87" t="s">
        <v>1288</v>
      </c>
      <c r="L275" s="87" t="s">
        <v>78</v>
      </c>
      <c r="M275" s="87" t="s">
        <v>1289</v>
      </c>
      <c r="N275" s="94">
        <v>200.83</v>
      </c>
      <c r="O275" s="94">
        <v>205.93</v>
      </c>
      <c r="P275" s="94">
        <v>70.290000000000006</v>
      </c>
      <c r="Q275" s="87" t="s">
        <v>6469</v>
      </c>
      <c r="R275" s="87" t="s">
        <v>6470</v>
      </c>
      <c r="S275" s="87" t="s">
        <v>4101</v>
      </c>
      <c r="T275" s="87" t="s">
        <v>504</v>
      </c>
      <c r="U275" s="87" t="s">
        <v>4126</v>
      </c>
      <c r="V275" s="87" t="s">
        <v>6471</v>
      </c>
      <c r="W275" s="87" t="s">
        <v>78</v>
      </c>
      <c r="X275" s="87" t="s">
        <v>6472</v>
      </c>
      <c r="Y275" s="87" t="s">
        <v>6473</v>
      </c>
      <c r="Z275" s="87" t="s">
        <v>4138</v>
      </c>
    </row>
    <row r="276" spans="1:26" x14ac:dyDescent="0.25">
      <c r="A276" s="87" t="s">
        <v>1434</v>
      </c>
      <c r="B276" s="87" t="s">
        <v>1435</v>
      </c>
      <c r="C276" s="87" t="s">
        <v>281</v>
      </c>
      <c r="D276" s="87" t="s">
        <v>1397</v>
      </c>
      <c r="E276" s="96">
        <v>41354</v>
      </c>
      <c r="F276" s="96">
        <v>45372.441631944443</v>
      </c>
      <c r="G276" s="87" t="s">
        <v>70</v>
      </c>
      <c r="H276" s="96">
        <v>45372</v>
      </c>
      <c r="I276" s="87" t="s">
        <v>71</v>
      </c>
      <c r="J276" s="87" t="s">
        <v>104</v>
      </c>
      <c r="K276" s="87" t="s">
        <v>1436</v>
      </c>
      <c r="L276" s="87" t="s">
        <v>78</v>
      </c>
      <c r="M276" s="87" t="s">
        <v>1438</v>
      </c>
      <c r="N276" s="94">
        <v>201.41</v>
      </c>
      <c r="O276" s="94">
        <v>228.39</v>
      </c>
      <c r="P276" s="94">
        <v>55.39</v>
      </c>
      <c r="Q276" s="87" t="s">
        <v>4556</v>
      </c>
      <c r="R276" s="87" t="s">
        <v>4557</v>
      </c>
      <c r="S276" s="87" t="s">
        <v>4101</v>
      </c>
      <c r="T276" s="87" t="s">
        <v>504</v>
      </c>
      <c r="U276" s="87" t="s">
        <v>4203</v>
      </c>
      <c r="V276" s="87" t="s">
        <v>4558</v>
      </c>
      <c r="W276" s="87" t="s">
        <v>4559</v>
      </c>
      <c r="X276" s="87" t="s">
        <v>4560</v>
      </c>
      <c r="Y276" s="87" t="s">
        <v>4561</v>
      </c>
      <c r="Z276" s="87" t="s">
        <v>4106</v>
      </c>
    </row>
    <row r="277" spans="1:26" x14ac:dyDescent="0.25">
      <c r="A277" s="87" t="s">
        <v>1848</v>
      </c>
      <c r="B277" s="87" t="s">
        <v>494</v>
      </c>
      <c r="C277" s="87" t="s">
        <v>281</v>
      </c>
      <c r="D277" s="87" t="s">
        <v>1397</v>
      </c>
      <c r="E277" s="96">
        <v>44144.361724537041</v>
      </c>
      <c r="F277" s="96">
        <v>45605.361724537041</v>
      </c>
      <c r="G277" s="87" t="s">
        <v>70</v>
      </c>
      <c r="H277" s="96">
        <v>45605</v>
      </c>
      <c r="I277" s="87" t="s">
        <v>71</v>
      </c>
      <c r="J277" s="87" t="s">
        <v>104</v>
      </c>
      <c r="K277" s="87" t="s">
        <v>1849</v>
      </c>
      <c r="L277" s="87" t="s">
        <v>78</v>
      </c>
      <c r="M277" s="87" t="s">
        <v>1850</v>
      </c>
      <c r="N277" s="94">
        <v>201.49</v>
      </c>
      <c r="O277" s="94">
        <v>228.99</v>
      </c>
      <c r="P277" s="94">
        <v>55.41</v>
      </c>
      <c r="Q277" s="87" t="s">
        <v>6351</v>
      </c>
      <c r="R277" s="87" t="s">
        <v>6352</v>
      </c>
      <c r="S277" s="87" t="s">
        <v>4274</v>
      </c>
      <c r="T277" s="87" t="s">
        <v>4274</v>
      </c>
      <c r="U277" s="87" t="s">
        <v>6353</v>
      </c>
      <c r="V277" s="87" t="s">
        <v>6354</v>
      </c>
      <c r="W277" s="87" t="s">
        <v>6355</v>
      </c>
      <c r="X277" s="87" t="s">
        <v>6356</v>
      </c>
      <c r="Y277" s="87" t="s">
        <v>6357</v>
      </c>
      <c r="Z277" s="87" t="s">
        <v>4181</v>
      </c>
    </row>
    <row r="278" spans="1:26" x14ac:dyDescent="0.25">
      <c r="A278" s="87" t="s">
        <v>3791</v>
      </c>
      <c r="B278" s="87" t="s">
        <v>3676</v>
      </c>
      <c r="C278" s="87" t="s">
        <v>456</v>
      </c>
      <c r="D278" s="87" t="s">
        <v>237</v>
      </c>
      <c r="E278" s="96">
        <v>44007</v>
      </c>
      <c r="F278" s="96">
        <v>45468.380891203706</v>
      </c>
      <c r="G278" s="87" t="s">
        <v>70</v>
      </c>
      <c r="H278" s="96">
        <v>45468</v>
      </c>
      <c r="I278" s="87" t="s">
        <v>91</v>
      </c>
      <c r="J278" s="87" t="s">
        <v>104</v>
      </c>
      <c r="K278" s="87" t="s">
        <v>3792</v>
      </c>
      <c r="L278" s="87" t="s">
        <v>78</v>
      </c>
      <c r="M278" s="87" t="s">
        <v>4025</v>
      </c>
      <c r="N278" s="94">
        <v>202.35</v>
      </c>
      <c r="O278" s="94">
        <v>221.32</v>
      </c>
      <c r="P278" s="94">
        <v>20.23</v>
      </c>
      <c r="Q278" s="87" t="s">
        <v>6220</v>
      </c>
      <c r="R278" s="87" t="s">
        <v>6221</v>
      </c>
      <c r="S278" s="87" t="s">
        <v>4101</v>
      </c>
      <c r="T278" s="87" t="s">
        <v>4215</v>
      </c>
      <c r="U278" s="87" t="s">
        <v>4216</v>
      </c>
      <c r="V278" s="87" t="s">
        <v>4110</v>
      </c>
      <c r="W278" s="87" t="s">
        <v>6222</v>
      </c>
      <c r="X278" s="87" t="s">
        <v>5065</v>
      </c>
      <c r="Y278" s="87" t="s">
        <v>6223</v>
      </c>
      <c r="Z278" s="87" t="s">
        <v>4106</v>
      </c>
    </row>
    <row r="279" spans="1:26" x14ac:dyDescent="0.25">
      <c r="A279" s="87" t="s">
        <v>3349</v>
      </c>
      <c r="B279" s="87" t="s">
        <v>3350</v>
      </c>
      <c r="C279" s="87" t="s">
        <v>2330</v>
      </c>
      <c r="D279" s="87" t="s">
        <v>2274</v>
      </c>
      <c r="E279" s="96">
        <v>43784.613229166665</v>
      </c>
      <c r="F279" s="96">
        <v>45611.613229166665</v>
      </c>
      <c r="G279" s="87" t="s">
        <v>70</v>
      </c>
      <c r="H279" s="96">
        <v>45611</v>
      </c>
      <c r="I279" s="87" t="s">
        <v>71</v>
      </c>
      <c r="J279" s="87" t="s">
        <v>104</v>
      </c>
      <c r="K279" s="87" t="s">
        <v>3351</v>
      </c>
      <c r="L279" s="87" t="s">
        <v>78</v>
      </c>
      <c r="M279" s="87" t="s">
        <v>3352</v>
      </c>
      <c r="N279" s="94">
        <v>202.84</v>
      </c>
      <c r="O279" s="94">
        <v>219.37</v>
      </c>
      <c r="P279" s="94">
        <v>40.57</v>
      </c>
      <c r="Q279" s="87" t="s">
        <v>6122</v>
      </c>
      <c r="R279" s="87" t="s">
        <v>6123</v>
      </c>
      <c r="S279" s="87" t="s">
        <v>4101</v>
      </c>
      <c r="T279" s="87" t="s">
        <v>504</v>
      </c>
      <c r="U279" s="87" t="s">
        <v>4203</v>
      </c>
      <c r="V279" s="87" t="s">
        <v>6124</v>
      </c>
      <c r="W279" s="87" t="s">
        <v>6125</v>
      </c>
      <c r="X279" s="87" t="s">
        <v>4834</v>
      </c>
      <c r="Y279" s="87" t="s">
        <v>6126</v>
      </c>
      <c r="Z279" s="87" t="s">
        <v>6127</v>
      </c>
    </row>
    <row r="280" spans="1:26" x14ac:dyDescent="0.25">
      <c r="A280" s="87" t="s">
        <v>735</v>
      </c>
      <c r="B280" s="87" t="s">
        <v>736</v>
      </c>
      <c r="C280" s="87" t="s">
        <v>281</v>
      </c>
      <c r="D280" s="87" t="s">
        <v>66</v>
      </c>
      <c r="E280" s="96">
        <v>44848.407349537039</v>
      </c>
      <c r="F280" s="96">
        <v>45579.457604166666</v>
      </c>
      <c r="G280" s="87" t="s">
        <v>70</v>
      </c>
      <c r="H280" s="96">
        <v>45579</v>
      </c>
      <c r="I280" s="87" t="s">
        <v>71</v>
      </c>
      <c r="J280" s="87" t="s">
        <v>104</v>
      </c>
      <c r="K280" s="87" t="s">
        <v>738</v>
      </c>
      <c r="L280" s="87" t="s">
        <v>78</v>
      </c>
      <c r="M280" s="87" t="s">
        <v>740</v>
      </c>
      <c r="N280" s="94">
        <v>203.67</v>
      </c>
      <c r="O280" s="94">
        <v>224.3</v>
      </c>
      <c r="P280" s="94">
        <v>29.51</v>
      </c>
      <c r="Q280" s="87" t="s">
        <v>6656</v>
      </c>
      <c r="R280" s="87" t="s">
        <v>6657</v>
      </c>
      <c r="S280" s="87" t="s">
        <v>4101</v>
      </c>
      <c r="T280" s="87" t="s">
        <v>504</v>
      </c>
      <c r="U280" s="87" t="s">
        <v>4126</v>
      </c>
      <c r="V280" s="87" t="s">
        <v>6658</v>
      </c>
      <c r="W280" s="87" t="s">
        <v>6659</v>
      </c>
      <c r="X280" s="87" t="s">
        <v>6660</v>
      </c>
      <c r="Y280" s="87" t="s">
        <v>6661</v>
      </c>
      <c r="Z280" s="87" t="s">
        <v>4138</v>
      </c>
    </row>
    <row r="281" spans="1:26" x14ac:dyDescent="0.25">
      <c r="A281" s="87" t="s">
        <v>2264</v>
      </c>
      <c r="B281" s="87" t="s">
        <v>2265</v>
      </c>
      <c r="C281" s="87" t="s">
        <v>296</v>
      </c>
      <c r="D281" s="87" t="s">
        <v>1397</v>
      </c>
      <c r="E281" s="96">
        <v>42477.359375</v>
      </c>
      <c r="F281" s="96">
        <v>45399.765567129631</v>
      </c>
      <c r="G281" s="87" t="s">
        <v>70</v>
      </c>
      <c r="H281" s="96">
        <v>45399</v>
      </c>
      <c r="I281" s="87" t="s">
        <v>71</v>
      </c>
      <c r="J281" s="87" t="s">
        <v>104</v>
      </c>
      <c r="K281" s="87" t="s">
        <v>2266</v>
      </c>
      <c r="L281" s="87" t="s">
        <v>2267</v>
      </c>
      <c r="M281" s="87" t="s">
        <v>2269</v>
      </c>
      <c r="N281" s="94">
        <v>204.26</v>
      </c>
      <c r="O281" s="94">
        <v>229.77</v>
      </c>
      <c r="P281" s="94">
        <v>51.06</v>
      </c>
      <c r="Q281" s="87" t="s">
        <v>5305</v>
      </c>
      <c r="R281" s="87" t="s">
        <v>5306</v>
      </c>
      <c r="S281" s="87" t="s">
        <v>4101</v>
      </c>
      <c r="T281" s="87" t="s">
        <v>504</v>
      </c>
      <c r="U281" s="87" t="s">
        <v>4133</v>
      </c>
      <c r="V281" s="87" t="s">
        <v>4110</v>
      </c>
      <c r="W281" s="87" t="s">
        <v>5307</v>
      </c>
      <c r="X281" s="87" t="s">
        <v>5308</v>
      </c>
      <c r="Y281" s="87" t="s">
        <v>5309</v>
      </c>
      <c r="Z281" s="87" t="s">
        <v>4265</v>
      </c>
    </row>
    <row r="282" spans="1:26" x14ac:dyDescent="0.25">
      <c r="A282" s="87" t="s">
        <v>776</v>
      </c>
      <c r="B282" s="87" t="s">
        <v>777</v>
      </c>
      <c r="C282" s="87" t="s">
        <v>281</v>
      </c>
      <c r="D282" s="87" t="s">
        <v>66</v>
      </c>
      <c r="E282" s="96">
        <v>44900.462650462963</v>
      </c>
      <c r="F282" s="96">
        <v>45265.483969907407</v>
      </c>
      <c r="G282" s="87" t="s">
        <v>70</v>
      </c>
      <c r="H282" s="96">
        <v>45265</v>
      </c>
      <c r="I282" s="87" t="s">
        <v>71</v>
      </c>
      <c r="J282" s="87" t="s">
        <v>104</v>
      </c>
      <c r="K282" s="87" t="s">
        <v>778</v>
      </c>
      <c r="L282" s="87" t="s">
        <v>78</v>
      </c>
      <c r="M282" s="87" t="s">
        <v>780</v>
      </c>
      <c r="N282" s="94">
        <v>204.88</v>
      </c>
      <c r="O282" s="94">
        <v>225.72</v>
      </c>
      <c r="P282" s="94">
        <v>49.18</v>
      </c>
      <c r="Q282" s="87" t="s">
        <v>6721</v>
      </c>
      <c r="R282" s="87" t="s">
        <v>6722</v>
      </c>
      <c r="S282" s="87" t="s">
        <v>4101</v>
      </c>
      <c r="T282" s="87" t="s">
        <v>6723</v>
      </c>
      <c r="U282" s="87" t="s">
        <v>6724</v>
      </c>
      <c r="V282" s="87" t="s">
        <v>4110</v>
      </c>
      <c r="W282" s="87" t="s">
        <v>78</v>
      </c>
      <c r="X282" s="87" t="s">
        <v>6725</v>
      </c>
      <c r="Y282" s="87" t="s">
        <v>6726</v>
      </c>
      <c r="Z282" s="87" t="s">
        <v>4138</v>
      </c>
    </row>
    <row r="283" spans="1:26" x14ac:dyDescent="0.25">
      <c r="A283" s="87" t="s">
        <v>1922</v>
      </c>
      <c r="B283" s="87" t="s">
        <v>427</v>
      </c>
      <c r="C283" s="87" t="s">
        <v>281</v>
      </c>
      <c r="D283" s="87" t="s">
        <v>1397</v>
      </c>
      <c r="E283" s="96">
        <v>44470.413472222222</v>
      </c>
      <c r="F283" s="96">
        <v>45566.40152777778</v>
      </c>
      <c r="G283" s="87" t="s">
        <v>70</v>
      </c>
      <c r="H283" s="96">
        <v>45566</v>
      </c>
      <c r="I283" s="87" t="s">
        <v>71</v>
      </c>
      <c r="J283" s="87" t="s">
        <v>104</v>
      </c>
      <c r="K283" s="87" t="s">
        <v>1417</v>
      </c>
      <c r="L283" s="87" t="s">
        <v>1923</v>
      </c>
      <c r="M283" s="87" t="s">
        <v>1925</v>
      </c>
      <c r="N283" s="94">
        <v>206.06</v>
      </c>
      <c r="O283" s="94">
        <v>236.68</v>
      </c>
      <c r="P283" s="94">
        <v>56.65</v>
      </c>
      <c r="Q283" s="87" t="s">
        <v>4201</v>
      </c>
      <c r="R283" s="87" t="s">
        <v>4202</v>
      </c>
      <c r="S283" s="87" t="s">
        <v>4101</v>
      </c>
      <c r="T283" s="87" t="s">
        <v>504</v>
      </c>
      <c r="U283" s="87" t="s">
        <v>4203</v>
      </c>
      <c r="V283" s="87" t="s">
        <v>4204</v>
      </c>
      <c r="W283" s="87" t="s">
        <v>4205</v>
      </c>
      <c r="X283" s="87" t="s">
        <v>4206</v>
      </c>
      <c r="Y283" s="87" t="s">
        <v>4207</v>
      </c>
      <c r="Z283" s="87" t="s">
        <v>4138</v>
      </c>
    </row>
    <row r="284" spans="1:26" x14ac:dyDescent="0.25">
      <c r="A284" s="87" t="s">
        <v>1065</v>
      </c>
      <c r="B284" s="87" t="s">
        <v>1068</v>
      </c>
      <c r="C284" s="87" t="s">
        <v>281</v>
      </c>
      <c r="D284" s="87" t="s">
        <v>1069</v>
      </c>
      <c r="E284" s="96">
        <v>41960.428101851852</v>
      </c>
      <c r="F284" s="96">
        <v>45613.428101851852</v>
      </c>
      <c r="G284" s="87" t="s">
        <v>70</v>
      </c>
      <c r="H284" s="96">
        <v>45613</v>
      </c>
      <c r="I284" s="87" t="s">
        <v>71</v>
      </c>
      <c r="J284" s="87" t="s">
        <v>104</v>
      </c>
      <c r="K284" s="87" t="s">
        <v>1072</v>
      </c>
      <c r="L284" s="87" t="s">
        <v>78</v>
      </c>
      <c r="M284" s="87" t="s">
        <v>1074</v>
      </c>
      <c r="N284" s="94">
        <v>206.92</v>
      </c>
      <c r="O284" s="94">
        <v>237.17</v>
      </c>
      <c r="P284" s="94">
        <v>25.84</v>
      </c>
      <c r="Q284" s="87" t="s">
        <v>4990</v>
      </c>
      <c r="R284" s="87" t="s">
        <v>4991</v>
      </c>
      <c r="S284" s="87" t="s">
        <v>4101</v>
      </c>
      <c r="T284" s="87" t="s">
        <v>4992</v>
      </c>
      <c r="U284" s="87" t="s">
        <v>4993</v>
      </c>
      <c r="V284" s="87" t="s">
        <v>4994</v>
      </c>
      <c r="W284" s="87" t="s">
        <v>4995</v>
      </c>
      <c r="X284" s="87" t="s">
        <v>4996</v>
      </c>
      <c r="Y284" s="87" t="s">
        <v>4997</v>
      </c>
      <c r="Z284" s="87" t="s">
        <v>4138</v>
      </c>
    </row>
    <row r="285" spans="1:26" x14ac:dyDescent="0.25">
      <c r="A285" s="87" t="s">
        <v>1290</v>
      </c>
      <c r="B285" s="87" t="s">
        <v>1291</v>
      </c>
      <c r="C285" s="87" t="s">
        <v>281</v>
      </c>
      <c r="D285" s="87" t="s">
        <v>1176</v>
      </c>
      <c r="E285" s="96">
        <v>44802.642210648148</v>
      </c>
      <c r="F285" s="96">
        <v>45533.642210648148</v>
      </c>
      <c r="G285" s="87" t="s">
        <v>70</v>
      </c>
      <c r="H285" s="96">
        <v>45533</v>
      </c>
      <c r="I285" s="87" t="s">
        <v>91</v>
      </c>
      <c r="J285" s="87" t="s">
        <v>104</v>
      </c>
      <c r="K285" s="87" t="s">
        <v>1293</v>
      </c>
      <c r="L285" s="87" t="s">
        <v>78</v>
      </c>
      <c r="M285" s="87" t="s">
        <v>1294</v>
      </c>
      <c r="N285" s="94">
        <v>208.6</v>
      </c>
      <c r="O285" s="94">
        <v>212.99</v>
      </c>
      <c r="P285" s="94">
        <v>73.010000000000005</v>
      </c>
      <c r="Q285" s="87" t="s">
        <v>6621</v>
      </c>
      <c r="R285" s="87" t="s">
        <v>6622</v>
      </c>
      <c r="S285" s="87" t="s">
        <v>4101</v>
      </c>
      <c r="T285" s="87" t="s">
        <v>504</v>
      </c>
      <c r="U285" s="87" t="s">
        <v>4120</v>
      </c>
      <c r="V285" s="87" t="s">
        <v>6623</v>
      </c>
      <c r="W285" s="87" t="s">
        <v>78</v>
      </c>
      <c r="X285" s="87" t="s">
        <v>6624</v>
      </c>
      <c r="Y285" s="87" t="s">
        <v>78</v>
      </c>
      <c r="Z285" s="87" t="s">
        <v>78</v>
      </c>
    </row>
    <row r="286" spans="1:26" x14ac:dyDescent="0.25">
      <c r="A286" s="87" t="s">
        <v>1107</v>
      </c>
      <c r="B286" s="87" t="s">
        <v>1108</v>
      </c>
      <c r="C286" s="87" t="s">
        <v>296</v>
      </c>
      <c r="D286" s="87" t="s">
        <v>237</v>
      </c>
      <c r="E286" s="96">
        <v>42338.737025462964</v>
      </c>
      <c r="F286" s="96">
        <v>45626.737025462964</v>
      </c>
      <c r="G286" s="87" t="s">
        <v>70</v>
      </c>
      <c r="H286" s="96">
        <v>45626</v>
      </c>
      <c r="I286" s="87" t="s">
        <v>71</v>
      </c>
      <c r="J286" s="87" t="s">
        <v>104</v>
      </c>
      <c r="K286" s="87" t="s">
        <v>1110</v>
      </c>
      <c r="L286" s="87" t="s">
        <v>78</v>
      </c>
      <c r="M286" s="87" t="s">
        <v>1112</v>
      </c>
      <c r="N286" s="94">
        <v>208.8</v>
      </c>
      <c r="O286" s="94">
        <v>228.69</v>
      </c>
      <c r="P286" s="94">
        <v>17.75</v>
      </c>
      <c r="Q286" s="87" t="s">
        <v>5252</v>
      </c>
      <c r="R286" s="87" t="s">
        <v>5253</v>
      </c>
      <c r="S286" s="87" t="s">
        <v>4101</v>
      </c>
      <c r="T286" s="87" t="s">
        <v>504</v>
      </c>
      <c r="U286" s="87" t="s">
        <v>4148</v>
      </c>
      <c r="V286" s="87" t="s">
        <v>4427</v>
      </c>
      <c r="W286" s="87" t="s">
        <v>78</v>
      </c>
      <c r="X286" s="87" t="s">
        <v>5254</v>
      </c>
      <c r="Y286" s="87" t="s">
        <v>5255</v>
      </c>
      <c r="Z286" s="87" t="s">
        <v>4138</v>
      </c>
    </row>
    <row r="287" spans="1:26" x14ac:dyDescent="0.25">
      <c r="A287" s="87" t="s">
        <v>1940</v>
      </c>
      <c r="B287" s="87" t="s">
        <v>1941</v>
      </c>
      <c r="C287" s="87" t="s">
        <v>281</v>
      </c>
      <c r="D287" s="87" t="s">
        <v>1397</v>
      </c>
      <c r="E287" s="96">
        <v>44751</v>
      </c>
      <c r="F287" s="96">
        <v>45482.561053240737</v>
      </c>
      <c r="G287" s="87" t="s">
        <v>70</v>
      </c>
      <c r="H287" s="96">
        <v>45482</v>
      </c>
      <c r="I287" s="87" t="s">
        <v>71</v>
      </c>
      <c r="J287" s="87" t="s">
        <v>104</v>
      </c>
      <c r="K287" s="87" t="s">
        <v>1942</v>
      </c>
      <c r="L287" s="87" t="s">
        <v>1943</v>
      </c>
      <c r="M287" s="87" t="s">
        <v>1945</v>
      </c>
      <c r="N287" s="94">
        <v>208.86</v>
      </c>
      <c r="O287" s="94">
        <v>236.82</v>
      </c>
      <c r="P287" s="94">
        <v>57.42</v>
      </c>
      <c r="Q287" s="87" t="s">
        <v>6592</v>
      </c>
      <c r="R287" s="87" t="s">
        <v>6593</v>
      </c>
      <c r="S287" s="87" t="s">
        <v>4101</v>
      </c>
      <c r="T287" s="87" t="s">
        <v>504</v>
      </c>
      <c r="U287" s="87" t="s">
        <v>4187</v>
      </c>
      <c r="V287" s="87" t="s">
        <v>4110</v>
      </c>
      <c r="W287" s="87" t="s">
        <v>6594</v>
      </c>
      <c r="X287" s="87" t="s">
        <v>6595</v>
      </c>
      <c r="Y287" s="87" t="s">
        <v>6596</v>
      </c>
      <c r="Z287" s="87" t="s">
        <v>4265</v>
      </c>
    </row>
    <row r="288" spans="1:26" x14ac:dyDescent="0.25">
      <c r="A288" s="87" t="s">
        <v>1604</v>
      </c>
      <c r="B288" s="87" t="s">
        <v>1605</v>
      </c>
      <c r="C288" s="87" t="s">
        <v>281</v>
      </c>
      <c r="D288" s="87" t="s">
        <v>1397</v>
      </c>
      <c r="E288" s="96">
        <v>42535.431331018517</v>
      </c>
      <c r="F288" s="96">
        <v>45457.604664351849</v>
      </c>
      <c r="G288" s="87" t="s">
        <v>70</v>
      </c>
      <c r="H288" s="96">
        <v>45457</v>
      </c>
      <c r="I288" s="87" t="s">
        <v>71</v>
      </c>
      <c r="J288" s="87" t="s">
        <v>104</v>
      </c>
      <c r="K288" s="87" t="s">
        <v>1607</v>
      </c>
      <c r="L288" s="87" t="s">
        <v>1608</v>
      </c>
      <c r="M288" s="87" t="s">
        <v>1610</v>
      </c>
      <c r="N288" s="94">
        <v>208.97</v>
      </c>
      <c r="O288" s="94">
        <v>240.1</v>
      </c>
      <c r="P288" s="94">
        <v>57.44</v>
      </c>
      <c r="Q288" s="87" t="s">
        <v>5343</v>
      </c>
      <c r="R288" s="87" t="s">
        <v>5344</v>
      </c>
      <c r="S288" s="87" t="s">
        <v>4101</v>
      </c>
      <c r="T288" s="87" t="s">
        <v>504</v>
      </c>
      <c r="U288" s="87" t="s">
        <v>4133</v>
      </c>
      <c r="V288" s="87" t="s">
        <v>5345</v>
      </c>
      <c r="W288" s="87" t="s">
        <v>78</v>
      </c>
      <c r="X288" s="87" t="s">
        <v>5346</v>
      </c>
      <c r="Y288" s="87" t="s">
        <v>5347</v>
      </c>
      <c r="Z288" s="87" t="s">
        <v>4138</v>
      </c>
    </row>
    <row r="289" spans="1:26" x14ac:dyDescent="0.25">
      <c r="A289" s="87" t="s">
        <v>3679</v>
      </c>
      <c r="B289" s="87" t="s">
        <v>3680</v>
      </c>
      <c r="C289" s="87" t="s">
        <v>2330</v>
      </c>
      <c r="D289" s="87" t="s">
        <v>1397</v>
      </c>
      <c r="E289" s="96">
        <v>41499.647604166668</v>
      </c>
      <c r="F289" s="96">
        <v>45517.647604166668</v>
      </c>
      <c r="G289" s="87" t="s">
        <v>70</v>
      </c>
      <c r="H289" s="96">
        <v>45517</v>
      </c>
      <c r="I289" s="87" t="s">
        <v>71</v>
      </c>
      <c r="J289" s="87" t="s">
        <v>104</v>
      </c>
      <c r="K289" s="87" t="s">
        <v>3681</v>
      </c>
      <c r="L289" s="87" t="s">
        <v>78</v>
      </c>
      <c r="M289" s="87" t="s">
        <v>4086</v>
      </c>
      <c r="N289" s="94">
        <v>209.3</v>
      </c>
      <c r="O289" s="94">
        <v>267.48</v>
      </c>
      <c r="P289" s="94">
        <v>52.32</v>
      </c>
      <c r="Q289" s="87" t="s">
        <v>4633</v>
      </c>
      <c r="R289" s="87" t="s">
        <v>4634</v>
      </c>
      <c r="S289" s="87" t="s">
        <v>4460</v>
      </c>
      <c r="T289" s="87" t="s">
        <v>4461</v>
      </c>
      <c r="U289" s="87" t="s">
        <v>4462</v>
      </c>
      <c r="V289" s="87" t="s">
        <v>4110</v>
      </c>
      <c r="W289" s="87" t="s">
        <v>4635</v>
      </c>
      <c r="X289" s="87" t="s">
        <v>4464</v>
      </c>
      <c r="Y289" s="87" t="s">
        <v>4636</v>
      </c>
      <c r="Z289" s="87" t="s">
        <v>4130</v>
      </c>
    </row>
    <row r="290" spans="1:26" x14ac:dyDescent="0.25">
      <c r="A290" s="87" t="s">
        <v>1585</v>
      </c>
      <c r="B290" s="87" t="s">
        <v>1586</v>
      </c>
      <c r="C290" s="87" t="s">
        <v>281</v>
      </c>
      <c r="D290" s="87" t="s">
        <v>1397</v>
      </c>
      <c r="E290" s="96">
        <v>42128.433645833335</v>
      </c>
      <c r="F290" s="96">
        <v>45415</v>
      </c>
      <c r="G290" s="87" t="s">
        <v>70</v>
      </c>
      <c r="H290" s="96">
        <v>45415</v>
      </c>
      <c r="I290" s="87" t="s">
        <v>71</v>
      </c>
      <c r="J290" s="87" t="s">
        <v>104</v>
      </c>
      <c r="K290" s="87" t="s">
        <v>1587</v>
      </c>
      <c r="L290" s="87" t="s">
        <v>78</v>
      </c>
      <c r="M290" s="87" t="s">
        <v>1589</v>
      </c>
      <c r="N290" s="94">
        <v>209.44</v>
      </c>
      <c r="O290" s="94">
        <v>240.38</v>
      </c>
      <c r="P290" s="94">
        <v>57.6</v>
      </c>
      <c r="Q290" s="87" t="s">
        <v>5152</v>
      </c>
      <c r="R290" s="87" t="s">
        <v>5153</v>
      </c>
      <c r="S290" s="87" t="s">
        <v>4101</v>
      </c>
      <c r="T290" s="87" t="s">
        <v>504</v>
      </c>
      <c r="U290" s="87" t="s">
        <v>4177</v>
      </c>
      <c r="V290" s="87" t="s">
        <v>5154</v>
      </c>
      <c r="W290" s="87" t="s">
        <v>4225</v>
      </c>
      <c r="X290" s="87" t="s">
        <v>78</v>
      </c>
      <c r="Y290" s="87" t="s">
        <v>5155</v>
      </c>
      <c r="Z290" s="87" t="s">
        <v>4138</v>
      </c>
    </row>
    <row r="291" spans="1:26" x14ac:dyDescent="0.25">
      <c r="A291" s="87" t="s">
        <v>1842</v>
      </c>
      <c r="B291" s="87" t="s">
        <v>1843</v>
      </c>
      <c r="C291" s="87" t="s">
        <v>281</v>
      </c>
      <c r="D291" s="87" t="s">
        <v>1397</v>
      </c>
      <c r="E291" s="96">
        <v>44005</v>
      </c>
      <c r="F291" s="96">
        <v>45466.40184027778</v>
      </c>
      <c r="G291" s="87" t="s">
        <v>70</v>
      </c>
      <c r="H291" s="96">
        <v>45466</v>
      </c>
      <c r="I291" s="87" t="s">
        <v>71</v>
      </c>
      <c r="J291" s="87" t="s">
        <v>104</v>
      </c>
      <c r="K291" s="87" t="s">
        <v>1844</v>
      </c>
      <c r="L291" s="87" t="s">
        <v>1845</v>
      </c>
      <c r="M291" s="87" t="s">
        <v>1847</v>
      </c>
      <c r="N291" s="94">
        <v>211.28</v>
      </c>
      <c r="O291" s="94">
        <v>247.75</v>
      </c>
      <c r="P291" s="94">
        <v>58.08</v>
      </c>
      <c r="Q291" s="87" t="s">
        <v>6236</v>
      </c>
      <c r="R291" s="87" t="s">
        <v>6237</v>
      </c>
      <c r="S291" s="87" t="s">
        <v>4101</v>
      </c>
      <c r="T291" s="87" t="s">
        <v>504</v>
      </c>
      <c r="U291" s="87" t="s">
        <v>4148</v>
      </c>
      <c r="V291" s="87" t="s">
        <v>4330</v>
      </c>
      <c r="W291" s="87" t="s">
        <v>6238</v>
      </c>
      <c r="X291" s="87" t="s">
        <v>6239</v>
      </c>
      <c r="Y291" s="87" t="s">
        <v>6240</v>
      </c>
      <c r="Z291" s="87" t="s">
        <v>4138</v>
      </c>
    </row>
    <row r="292" spans="1:26" x14ac:dyDescent="0.25">
      <c r="A292" s="87" t="s">
        <v>1982</v>
      </c>
      <c r="B292" s="87" t="s">
        <v>851</v>
      </c>
      <c r="C292" s="87" t="s">
        <v>281</v>
      </c>
      <c r="D292" s="87" t="s">
        <v>1397</v>
      </c>
      <c r="E292" s="96">
        <v>44895.468449074076</v>
      </c>
      <c r="F292" s="96">
        <v>45626.368125000001</v>
      </c>
      <c r="G292" s="87" t="s">
        <v>70</v>
      </c>
      <c r="H292" s="96">
        <v>45626</v>
      </c>
      <c r="I292" s="87" t="s">
        <v>71</v>
      </c>
      <c r="J292" s="87" t="s">
        <v>104</v>
      </c>
      <c r="K292" s="87" t="s">
        <v>1964</v>
      </c>
      <c r="L292" s="87" t="s">
        <v>78</v>
      </c>
      <c r="M292" s="87" t="s">
        <v>1984</v>
      </c>
      <c r="N292" s="94">
        <v>212.08</v>
      </c>
      <c r="O292" s="94">
        <v>243.42</v>
      </c>
      <c r="P292" s="94">
        <v>78.47</v>
      </c>
      <c r="Q292" s="87" t="s">
        <v>6709</v>
      </c>
      <c r="R292" s="87" t="s">
        <v>6710</v>
      </c>
      <c r="S292" s="87" t="s">
        <v>4101</v>
      </c>
      <c r="T292" s="87" t="s">
        <v>504</v>
      </c>
      <c r="U292" s="87" t="s">
        <v>4187</v>
      </c>
      <c r="V292" s="87" t="s">
        <v>6711</v>
      </c>
      <c r="W292" s="87" t="s">
        <v>6712</v>
      </c>
      <c r="X292" s="87" t="s">
        <v>6713</v>
      </c>
      <c r="Y292" s="87" t="s">
        <v>6714</v>
      </c>
      <c r="Z292" s="87" t="s">
        <v>4138</v>
      </c>
    </row>
    <row r="293" spans="1:26" x14ac:dyDescent="0.25">
      <c r="A293" s="87" t="s">
        <v>2323</v>
      </c>
      <c r="B293" s="87" t="s">
        <v>2324</v>
      </c>
      <c r="C293" s="87" t="s">
        <v>296</v>
      </c>
      <c r="D293" s="87" t="s">
        <v>1397</v>
      </c>
      <c r="E293" s="96">
        <v>43070.356990740744</v>
      </c>
      <c r="F293" s="96">
        <v>45261.388854166667</v>
      </c>
      <c r="G293" s="87" t="s">
        <v>70</v>
      </c>
      <c r="H293" s="96">
        <v>45261</v>
      </c>
      <c r="I293" s="87" t="s">
        <v>71</v>
      </c>
      <c r="J293" s="87" t="s">
        <v>104</v>
      </c>
      <c r="K293" s="87" t="s">
        <v>2325</v>
      </c>
      <c r="L293" s="87" t="s">
        <v>2325</v>
      </c>
      <c r="M293" s="87" t="s">
        <v>2327</v>
      </c>
      <c r="N293" s="94">
        <v>212.84</v>
      </c>
      <c r="O293" s="94">
        <v>238.22</v>
      </c>
      <c r="P293" s="94">
        <v>53.21</v>
      </c>
      <c r="Q293" s="87" t="s">
        <v>5292</v>
      </c>
      <c r="R293" s="87" t="s">
        <v>5293</v>
      </c>
      <c r="S293" s="87" t="s">
        <v>4101</v>
      </c>
      <c r="T293" s="87" t="s">
        <v>504</v>
      </c>
      <c r="U293" s="87" t="s">
        <v>4187</v>
      </c>
      <c r="V293" s="87" t="s">
        <v>5294</v>
      </c>
      <c r="W293" s="87" t="s">
        <v>5295</v>
      </c>
      <c r="X293" s="87" t="s">
        <v>5296</v>
      </c>
      <c r="Y293" s="87" t="s">
        <v>5297</v>
      </c>
      <c r="Z293" s="87" t="s">
        <v>4138</v>
      </c>
    </row>
    <row r="294" spans="1:26" x14ac:dyDescent="0.25">
      <c r="A294" s="87" t="s">
        <v>584</v>
      </c>
      <c r="B294" s="87" t="s">
        <v>585</v>
      </c>
      <c r="C294" s="87" t="s">
        <v>401</v>
      </c>
      <c r="D294" s="87" t="s">
        <v>66</v>
      </c>
      <c r="E294" s="96">
        <v>43982.467407407406</v>
      </c>
      <c r="F294" s="96">
        <v>45443.577523148146</v>
      </c>
      <c r="G294" s="87" t="s">
        <v>70</v>
      </c>
      <c r="H294" s="96">
        <v>45443</v>
      </c>
      <c r="I294" s="87" t="s">
        <v>71</v>
      </c>
      <c r="J294" s="87" t="s">
        <v>104</v>
      </c>
      <c r="K294" s="87" t="s">
        <v>586</v>
      </c>
      <c r="L294" s="87" t="s">
        <v>78</v>
      </c>
      <c r="M294" s="87" t="s">
        <v>588</v>
      </c>
      <c r="N294" s="94">
        <v>213.29</v>
      </c>
      <c r="O294" s="94">
        <v>234.11</v>
      </c>
      <c r="P294" s="94">
        <v>25.59</v>
      </c>
      <c r="Q294" s="87" t="s">
        <v>5782</v>
      </c>
      <c r="R294" s="87" t="s">
        <v>5783</v>
      </c>
      <c r="S294" s="87" t="s">
        <v>4101</v>
      </c>
      <c r="T294" s="87" t="s">
        <v>504</v>
      </c>
      <c r="U294" s="87" t="s">
        <v>4203</v>
      </c>
      <c r="V294" s="87" t="s">
        <v>5784</v>
      </c>
      <c r="W294" s="87" t="s">
        <v>5785</v>
      </c>
      <c r="X294" s="87" t="s">
        <v>5786</v>
      </c>
      <c r="Y294" s="87" t="s">
        <v>5787</v>
      </c>
      <c r="Z294" s="87" t="s">
        <v>4302</v>
      </c>
    </row>
    <row r="295" spans="1:26" x14ac:dyDescent="0.25">
      <c r="A295" s="87" t="s">
        <v>2872</v>
      </c>
      <c r="B295" s="87" t="s">
        <v>585</v>
      </c>
      <c r="C295" s="87" t="s">
        <v>2330</v>
      </c>
      <c r="D295" s="87" t="s">
        <v>1397</v>
      </c>
      <c r="E295" s="96">
        <v>43288.350706018522</v>
      </c>
      <c r="F295" s="96">
        <v>45480.58966435185</v>
      </c>
      <c r="G295" s="87" t="s">
        <v>70</v>
      </c>
      <c r="H295" s="96">
        <v>45479</v>
      </c>
      <c r="I295" s="87" t="s">
        <v>71</v>
      </c>
      <c r="J295" s="87" t="s">
        <v>104</v>
      </c>
      <c r="K295" s="87" t="s">
        <v>2873</v>
      </c>
      <c r="L295" s="87" t="s">
        <v>78</v>
      </c>
      <c r="M295" s="87" t="s">
        <v>2875</v>
      </c>
      <c r="N295" s="94">
        <v>213.3</v>
      </c>
      <c r="O295" s="94">
        <v>245.26</v>
      </c>
      <c r="P295" s="94">
        <v>53.34</v>
      </c>
      <c r="Q295" s="87" t="s">
        <v>5782</v>
      </c>
      <c r="R295" s="87" t="s">
        <v>5783</v>
      </c>
      <c r="S295" s="87" t="s">
        <v>4101</v>
      </c>
      <c r="T295" s="87" t="s">
        <v>504</v>
      </c>
      <c r="U295" s="87" t="s">
        <v>4203</v>
      </c>
      <c r="V295" s="87" t="s">
        <v>5784</v>
      </c>
      <c r="W295" s="87" t="s">
        <v>5785</v>
      </c>
      <c r="X295" s="87" t="s">
        <v>5786</v>
      </c>
      <c r="Y295" s="87" t="s">
        <v>5787</v>
      </c>
      <c r="Z295" s="87" t="s">
        <v>4302</v>
      </c>
    </row>
    <row r="296" spans="1:26" x14ac:dyDescent="0.25">
      <c r="A296" s="87" t="s">
        <v>1103</v>
      </c>
      <c r="B296" s="87" t="s">
        <v>672</v>
      </c>
      <c r="C296" s="87" t="s">
        <v>281</v>
      </c>
      <c r="D296" s="87" t="s">
        <v>1077</v>
      </c>
      <c r="E296" s="96">
        <v>44726.314293981479</v>
      </c>
      <c r="F296" s="96">
        <v>45457.314293981479</v>
      </c>
      <c r="G296" s="87" t="s">
        <v>70</v>
      </c>
      <c r="H296" s="96">
        <v>45457</v>
      </c>
      <c r="I296" s="87" t="s">
        <v>71</v>
      </c>
      <c r="J296" s="87" t="s">
        <v>104</v>
      </c>
      <c r="K296" s="87" t="s">
        <v>1105</v>
      </c>
      <c r="L296" s="87" t="s">
        <v>78</v>
      </c>
      <c r="M296" s="87" t="s">
        <v>1106</v>
      </c>
      <c r="N296" s="94">
        <v>213.8</v>
      </c>
      <c r="O296" s="94">
        <v>233.68</v>
      </c>
      <c r="P296" s="94">
        <v>26.72</v>
      </c>
      <c r="Q296" s="87" t="s">
        <v>6439</v>
      </c>
      <c r="R296" s="87" t="s">
        <v>6440</v>
      </c>
      <c r="S296" s="87" t="s">
        <v>6441</v>
      </c>
      <c r="T296" s="87" t="s">
        <v>6442</v>
      </c>
      <c r="U296" s="87" t="s">
        <v>6443</v>
      </c>
      <c r="V296" s="87" t="s">
        <v>6444</v>
      </c>
      <c r="W296" s="87" t="s">
        <v>6445</v>
      </c>
      <c r="X296" s="87" t="s">
        <v>6446</v>
      </c>
      <c r="Y296" s="87" t="s">
        <v>6576</v>
      </c>
      <c r="Z296" s="87" t="s">
        <v>6577</v>
      </c>
    </row>
    <row r="297" spans="1:26" x14ac:dyDescent="0.25">
      <c r="A297" s="87" t="s">
        <v>6998</v>
      </c>
      <c r="B297" s="87" t="s">
        <v>886</v>
      </c>
      <c r="C297" s="87" t="s">
        <v>2330</v>
      </c>
      <c r="D297" s="87" t="s">
        <v>1397</v>
      </c>
      <c r="E297" s="96">
        <v>45208.636493055557</v>
      </c>
      <c r="F297" s="96">
        <v>45574.510578703703</v>
      </c>
      <c r="G297" s="87" t="s">
        <v>70</v>
      </c>
      <c r="H297" s="96">
        <v>45574</v>
      </c>
      <c r="I297" s="87" t="s">
        <v>71</v>
      </c>
      <c r="J297" s="87" t="s">
        <v>104</v>
      </c>
      <c r="K297" s="87" t="s">
        <v>1859</v>
      </c>
      <c r="L297" s="87" t="s">
        <v>78</v>
      </c>
      <c r="M297" s="87" t="s">
        <v>6999</v>
      </c>
      <c r="N297" s="94">
        <v>213.94</v>
      </c>
      <c r="O297" s="94">
        <v>244.56</v>
      </c>
      <c r="P297" s="94">
        <v>85.57</v>
      </c>
      <c r="Q297" s="87" t="s">
        <v>6500</v>
      </c>
      <c r="R297" s="87" t="s">
        <v>6501</v>
      </c>
      <c r="S297" s="87" t="s">
        <v>4101</v>
      </c>
      <c r="T297" s="87" t="s">
        <v>4717</v>
      </c>
      <c r="U297" s="87" t="s">
        <v>4203</v>
      </c>
      <c r="V297" s="87" t="s">
        <v>6502</v>
      </c>
      <c r="W297" s="87" t="s">
        <v>78</v>
      </c>
      <c r="X297" s="87" t="s">
        <v>6503</v>
      </c>
      <c r="Y297" s="87" t="s">
        <v>6504</v>
      </c>
      <c r="Z297" s="87" t="s">
        <v>4123</v>
      </c>
    </row>
    <row r="298" spans="1:26" x14ac:dyDescent="0.25">
      <c r="A298" s="87" t="s">
        <v>219</v>
      </c>
      <c r="B298" s="87" t="s">
        <v>220</v>
      </c>
      <c r="C298" s="87" t="s">
        <v>200</v>
      </c>
      <c r="D298" s="87" t="s">
        <v>66</v>
      </c>
      <c r="E298" s="96">
        <v>44244.478020833332</v>
      </c>
      <c r="F298" s="96">
        <v>45339.666770833333</v>
      </c>
      <c r="G298" s="87" t="s">
        <v>70</v>
      </c>
      <c r="H298" s="96">
        <v>45339</v>
      </c>
      <c r="I298" s="87" t="s">
        <v>71</v>
      </c>
      <c r="J298" s="87" t="s">
        <v>104</v>
      </c>
      <c r="K298" s="87" t="s">
        <v>221</v>
      </c>
      <c r="L298" s="87" t="s">
        <v>78</v>
      </c>
      <c r="M298" s="87" t="s">
        <v>223</v>
      </c>
      <c r="N298" s="94">
        <v>214.1</v>
      </c>
      <c r="O298" s="94">
        <v>236.1</v>
      </c>
      <c r="P298" s="94">
        <v>27.83</v>
      </c>
      <c r="Q298" s="87" t="s">
        <v>6372</v>
      </c>
      <c r="R298" s="87" t="s">
        <v>6373</v>
      </c>
      <c r="S298" s="87" t="s">
        <v>4101</v>
      </c>
      <c r="T298" s="87" t="s">
        <v>504</v>
      </c>
      <c r="U298" s="87" t="s">
        <v>4120</v>
      </c>
      <c r="V298" s="87" t="s">
        <v>4110</v>
      </c>
      <c r="W298" s="87" t="s">
        <v>6374</v>
      </c>
      <c r="X298" s="87" t="s">
        <v>6375</v>
      </c>
      <c r="Y298" s="87" t="s">
        <v>6376</v>
      </c>
      <c r="Z298" s="87" t="s">
        <v>4138</v>
      </c>
    </row>
    <row r="299" spans="1:26" x14ac:dyDescent="0.25">
      <c r="A299" s="87" t="s">
        <v>415</v>
      </c>
      <c r="B299" s="87" t="s">
        <v>416</v>
      </c>
      <c r="C299" s="87" t="s">
        <v>281</v>
      </c>
      <c r="D299" s="87" t="s">
        <v>66</v>
      </c>
      <c r="E299" s="96">
        <v>43130.55196759259</v>
      </c>
      <c r="F299" s="96">
        <v>45321.339884259258</v>
      </c>
      <c r="G299" s="87" t="s">
        <v>70</v>
      </c>
      <c r="H299" s="96">
        <v>45321</v>
      </c>
      <c r="I299" s="87" t="s">
        <v>71</v>
      </c>
      <c r="J299" s="87" t="s">
        <v>104</v>
      </c>
      <c r="K299" s="87" t="s">
        <v>417</v>
      </c>
      <c r="L299" s="87" t="s">
        <v>78</v>
      </c>
      <c r="M299" s="87" t="s">
        <v>419</v>
      </c>
      <c r="N299" s="94">
        <v>214.86</v>
      </c>
      <c r="O299" s="94">
        <v>236.57</v>
      </c>
      <c r="P299" s="94">
        <v>31.13</v>
      </c>
      <c r="Q299" s="87" t="s">
        <v>4509</v>
      </c>
      <c r="R299" s="87" t="s">
        <v>4510</v>
      </c>
      <c r="S299" s="87" t="s">
        <v>4101</v>
      </c>
      <c r="T299" s="87" t="s">
        <v>504</v>
      </c>
      <c r="U299" s="87" t="s">
        <v>4223</v>
      </c>
      <c r="V299" s="87" t="s">
        <v>4511</v>
      </c>
      <c r="W299" s="87" t="s">
        <v>4512</v>
      </c>
      <c r="X299" s="87" t="s">
        <v>4513</v>
      </c>
      <c r="Y299" s="87" t="s">
        <v>5617</v>
      </c>
      <c r="Z299" s="87" t="s">
        <v>4130</v>
      </c>
    </row>
    <row r="300" spans="1:26" x14ac:dyDescent="0.25">
      <c r="A300" s="87" t="s">
        <v>580</v>
      </c>
      <c r="B300" s="87" t="s">
        <v>550</v>
      </c>
      <c r="C300" s="87" t="s">
        <v>401</v>
      </c>
      <c r="D300" s="87" t="s">
        <v>66</v>
      </c>
      <c r="E300" s="96">
        <v>43983.866643518515</v>
      </c>
      <c r="F300" s="96">
        <v>45444.866643518515</v>
      </c>
      <c r="G300" s="87" t="s">
        <v>70</v>
      </c>
      <c r="H300" s="96">
        <v>45444</v>
      </c>
      <c r="I300" s="87" t="s">
        <v>71</v>
      </c>
      <c r="J300" s="87" t="s">
        <v>104</v>
      </c>
      <c r="K300" s="87" t="s">
        <v>581</v>
      </c>
      <c r="L300" s="87" t="s">
        <v>582</v>
      </c>
      <c r="M300" s="87" t="s">
        <v>583</v>
      </c>
      <c r="N300" s="94">
        <v>215.02</v>
      </c>
      <c r="O300" s="94">
        <v>235.94</v>
      </c>
      <c r="P300" s="94">
        <v>25.8</v>
      </c>
      <c r="Q300" s="87" t="s">
        <v>6195</v>
      </c>
      <c r="R300" s="87" t="s">
        <v>6196</v>
      </c>
      <c r="S300" s="87" t="s">
        <v>4101</v>
      </c>
      <c r="T300" s="87" t="s">
        <v>504</v>
      </c>
      <c r="U300" s="87" t="s">
        <v>4133</v>
      </c>
      <c r="V300" s="87" t="s">
        <v>6197</v>
      </c>
      <c r="W300" s="87" t="s">
        <v>6198</v>
      </c>
      <c r="X300" s="87" t="s">
        <v>6199</v>
      </c>
      <c r="Y300" s="87" t="s">
        <v>6200</v>
      </c>
      <c r="Z300" s="87" t="s">
        <v>4138</v>
      </c>
    </row>
    <row r="301" spans="1:26" x14ac:dyDescent="0.25">
      <c r="A301" s="87" t="s">
        <v>885</v>
      </c>
      <c r="B301" s="87" t="s">
        <v>886</v>
      </c>
      <c r="C301" s="87" t="s">
        <v>281</v>
      </c>
      <c r="D301" s="87" t="s">
        <v>66</v>
      </c>
      <c r="E301" s="96">
        <v>44990.635567129626</v>
      </c>
      <c r="F301" s="96">
        <v>45356.30777777778</v>
      </c>
      <c r="G301" s="87" t="s">
        <v>70</v>
      </c>
      <c r="H301" s="96">
        <v>45356</v>
      </c>
      <c r="I301" s="87" t="s">
        <v>71</v>
      </c>
      <c r="J301" s="87" t="s">
        <v>104</v>
      </c>
      <c r="K301" s="87" t="s">
        <v>887</v>
      </c>
      <c r="L301" s="87" t="s">
        <v>78</v>
      </c>
      <c r="M301" s="87" t="s">
        <v>889</v>
      </c>
      <c r="N301" s="94">
        <v>215.54</v>
      </c>
      <c r="O301" s="94">
        <v>237.24</v>
      </c>
      <c r="P301" s="94">
        <v>51.72</v>
      </c>
      <c r="Q301" s="87" t="s">
        <v>6500</v>
      </c>
      <c r="R301" s="87" t="s">
        <v>6501</v>
      </c>
      <c r="S301" s="87" t="s">
        <v>4101</v>
      </c>
      <c r="T301" s="87" t="s">
        <v>4717</v>
      </c>
      <c r="U301" s="87" t="s">
        <v>4203</v>
      </c>
      <c r="V301" s="87" t="s">
        <v>6502</v>
      </c>
      <c r="W301" s="87" t="s">
        <v>78</v>
      </c>
      <c r="X301" s="87" t="s">
        <v>6503</v>
      </c>
      <c r="Y301" s="87" t="s">
        <v>6504</v>
      </c>
      <c r="Z301" s="87" t="s">
        <v>4123</v>
      </c>
    </row>
    <row r="302" spans="1:26" x14ac:dyDescent="0.25">
      <c r="A302" s="87" t="s">
        <v>1484</v>
      </c>
      <c r="B302" s="87" t="s">
        <v>1480</v>
      </c>
      <c r="C302" s="87" t="s">
        <v>281</v>
      </c>
      <c r="D302" s="87" t="s">
        <v>1397</v>
      </c>
      <c r="E302" s="96">
        <v>41799.512569444443</v>
      </c>
      <c r="F302" s="96">
        <v>45452.512569444443</v>
      </c>
      <c r="G302" s="87" t="s">
        <v>70</v>
      </c>
      <c r="H302" s="96">
        <v>45452</v>
      </c>
      <c r="I302" s="87" t="s">
        <v>71</v>
      </c>
      <c r="J302" s="87" t="s">
        <v>104</v>
      </c>
      <c r="K302" s="87" t="s">
        <v>1486</v>
      </c>
      <c r="L302" s="87" t="s">
        <v>78</v>
      </c>
      <c r="M302" s="87" t="s">
        <v>1488</v>
      </c>
      <c r="N302" s="94">
        <v>216.74</v>
      </c>
      <c r="O302" s="94">
        <v>246.99</v>
      </c>
      <c r="P302" s="94">
        <v>59.6</v>
      </c>
      <c r="Q302" s="87" t="s">
        <v>4687</v>
      </c>
      <c r="R302" s="87" t="s">
        <v>4688</v>
      </c>
      <c r="S302" s="87" t="s">
        <v>4101</v>
      </c>
      <c r="T302" s="87" t="s">
        <v>504</v>
      </c>
      <c r="U302" s="87" t="s">
        <v>4148</v>
      </c>
      <c r="V302" s="87" t="s">
        <v>4689</v>
      </c>
      <c r="W302" s="87" t="s">
        <v>4690</v>
      </c>
      <c r="X302" s="87" t="s">
        <v>4691</v>
      </c>
      <c r="Y302" s="87" t="s">
        <v>4868</v>
      </c>
      <c r="Z302" s="87" t="s">
        <v>4138</v>
      </c>
    </row>
    <row r="303" spans="1:26" x14ac:dyDescent="0.25">
      <c r="A303" s="87" t="s">
        <v>1701</v>
      </c>
      <c r="B303" s="87" t="s">
        <v>1702</v>
      </c>
      <c r="C303" s="87" t="s">
        <v>281</v>
      </c>
      <c r="D303" s="87" t="s">
        <v>1397</v>
      </c>
      <c r="E303" s="96">
        <v>43509</v>
      </c>
      <c r="F303" s="96">
        <v>45335.443923611114</v>
      </c>
      <c r="G303" s="87" t="s">
        <v>70</v>
      </c>
      <c r="H303" s="96">
        <v>45335</v>
      </c>
      <c r="I303" s="87" t="s">
        <v>71</v>
      </c>
      <c r="J303" s="87" t="s">
        <v>104</v>
      </c>
      <c r="K303" s="87" t="s">
        <v>1703</v>
      </c>
      <c r="L303" s="87" t="s">
        <v>78</v>
      </c>
      <c r="M303" s="87" t="s">
        <v>1705</v>
      </c>
      <c r="N303" s="94">
        <v>217.09</v>
      </c>
      <c r="O303" s="94">
        <v>252.58</v>
      </c>
      <c r="P303" s="94">
        <v>59.7</v>
      </c>
      <c r="Q303" s="87" t="s">
        <v>5948</v>
      </c>
      <c r="R303" s="87" t="s">
        <v>5949</v>
      </c>
      <c r="S303" s="87" t="s">
        <v>4101</v>
      </c>
      <c r="T303" s="87" t="s">
        <v>504</v>
      </c>
      <c r="U303" s="87" t="s">
        <v>4203</v>
      </c>
      <c r="V303" s="87" t="s">
        <v>4110</v>
      </c>
      <c r="W303" s="87" t="s">
        <v>5950</v>
      </c>
      <c r="X303" s="87" t="s">
        <v>5951</v>
      </c>
      <c r="Y303" s="87" t="s">
        <v>5952</v>
      </c>
      <c r="Z303" s="87" t="s">
        <v>4138</v>
      </c>
    </row>
    <row r="304" spans="1:26" x14ac:dyDescent="0.25">
      <c r="A304" s="87" t="s">
        <v>3670</v>
      </c>
      <c r="B304" s="87" t="s">
        <v>3671</v>
      </c>
      <c r="C304" s="87" t="s">
        <v>2330</v>
      </c>
      <c r="D304" s="87" t="s">
        <v>1397</v>
      </c>
      <c r="E304" s="96">
        <v>42888.607453703706</v>
      </c>
      <c r="F304" s="96">
        <v>45445.506886574076</v>
      </c>
      <c r="G304" s="87" t="s">
        <v>70</v>
      </c>
      <c r="H304" s="96">
        <v>45445</v>
      </c>
      <c r="I304" s="87" t="s">
        <v>71</v>
      </c>
      <c r="J304" s="87" t="s">
        <v>104</v>
      </c>
      <c r="K304" s="87" t="s">
        <v>3672</v>
      </c>
      <c r="L304" s="87" t="s">
        <v>3673</v>
      </c>
      <c r="M304" s="87" t="s">
        <v>4051</v>
      </c>
      <c r="N304" s="94">
        <v>217.35</v>
      </c>
      <c r="O304" s="94">
        <v>249.24</v>
      </c>
      <c r="P304" s="94">
        <v>54.34</v>
      </c>
      <c r="Q304" s="87" t="s">
        <v>5551</v>
      </c>
      <c r="R304" s="87" t="s">
        <v>4837</v>
      </c>
      <c r="S304" s="87" t="s">
        <v>4460</v>
      </c>
      <c r="T304" s="87" t="s">
        <v>4461</v>
      </c>
      <c r="U304" s="87" t="s">
        <v>5552</v>
      </c>
      <c r="V304" s="87" t="s">
        <v>4330</v>
      </c>
      <c r="W304" s="87" t="s">
        <v>4838</v>
      </c>
      <c r="X304" s="87" t="s">
        <v>4839</v>
      </c>
      <c r="Y304" s="87" t="s">
        <v>4840</v>
      </c>
      <c r="Z304" s="87" t="s">
        <v>4130</v>
      </c>
    </row>
    <row r="305" spans="1:26" x14ac:dyDescent="0.25">
      <c r="A305" s="87" t="s">
        <v>3668</v>
      </c>
      <c r="B305" s="87" t="s">
        <v>3632</v>
      </c>
      <c r="C305" s="87" t="s">
        <v>296</v>
      </c>
      <c r="D305" s="87" t="s">
        <v>1397</v>
      </c>
      <c r="E305" s="96">
        <v>42538.795324074075</v>
      </c>
      <c r="F305" s="96">
        <v>45460.795324074075</v>
      </c>
      <c r="G305" s="87" t="s">
        <v>70</v>
      </c>
      <c r="H305" s="96">
        <v>45460</v>
      </c>
      <c r="I305" s="87" t="s">
        <v>71</v>
      </c>
      <c r="J305" s="87" t="s">
        <v>104</v>
      </c>
      <c r="K305" s="87" t="s">
        <v>1964</v>
      </c>
      <c r="L305" s="87" t="s">
        <v>3669</v>
      </c>
      <c r="M305" s="87" t="s">
        <v>4003</v>
      </c>
      <c r="N305" s="94">
        <v>217.37</v>
      </c>
      <c r="O305" s="94">
        <v>243.45</v>
      </c>
      <c r="P305" s="94">
        <v>54.34</v>
      </c>
      <c r="Q305" s="87" t="s">
        <v>5360</v>
      </c>
      <c r="R305" s="87" t="s">
        <v>5361</v>
      </c>
      <c r="S305" s="87" t="s">
        <v>4438</v>
      </c>
      <c r="T305" s="87" t="s">
        <v>4439</v>
      </c>
      <c r="U305" s="87" t="s">
        <v>4857</v>
      </c>
      <c r="V305" s="87" t="s">
        <v>4110</v>
      </c>
      <c r="W305" s="87" t="s">
        <v>5362</v>
      </c>
      <c r="X305" s="87" t="s">
        <v>5363</v>
      </c>
      <c r="Y305" s="87" t="s">
        <v>5364</v>
      </c>
      <c r="Z305" s="87" t="s">
        <v>5365</v>
      </c>
    </row>
    <row r="306" spans="1:26" x14ac:dyDescent="0.25">
      <c r="A306" s="87" t="s">
        <v>3083</v>
      </c>
      <c r="B306" s="87" t="s">
        <v>3084</v>
      </c>
      <c r="C306" s="87" t="s">
        <v>2330</v>
      </c>
      <c r="D306" s="87" t="s">
        <v>1397</v>
      </c>
      <c r="E306" s="96">
        <v>44081.61346064815</v>
      </c>
      <c r="F306" s="96">
        <v>45542.61346064815</v>
      </c>
      <c r="G306" s="87" t="s">
        <v>70</v>
      </c>
      <c r="H306" s="96">
        <v>45542</v>
      </c>
      <c r="I306" s="87" t="s">
        <v>71</v>
      </c>
      <c r="J306" s="87" t="s">
        <v>104</v>
      </c>
      <c r="K306" s="87" t="s">
        <v>1839</v>
      </c>
      <c r="L306" s="87" t="s">
        <v>3085</v>
      </c>
      <c r="M306" s="87" t="s">
        <v>3086</v>
      </c>
      <c r="N306" s="94">
        <v>217.9</v>
      </c>
      <c r="O306" s="94">
        <v>250.36</v>
      </c>
      <c r="P306" s="94">
        <v>54.48</v>
      </c>
      <c r="Q306" s="87" t="s">
        <v>6294</v>
      </c>
      <c r="R306" s="87" t="s">
        <v>6295</v>
      </c>
      <c r="S306" s="87" t="s">
        <v>4101</v>
      </c>
      <c r="T306" s="87" t="s">
        <v>4215</v>
      </c>
      <c r="U306" s="87" t="s">
        <v>4216</v>
      </c>
      <c r="V306" s="87" t="s">
        <v>6296</v>
      </c>
      <c r="W306" s="87" t="s">
        <v>6297</v>
      </c>
      <c r="X306" s="87" t="s">
        <v>6298</v>
      </c>
      <c r="Y306" s="87" t="s">
        <v>6299</v>
      </c>
      <c r="Z306" s="87" t="s">
        <v>4138</v>
      </c>
    </row>
    <row r="307" spans="1:26" x14ac:dyDescent="0.25">
      <c r="A307" s="87" t="s">
        <v>1075</v>
      </c>
      <c r="B307" s="87" t="s">
        <v>1076</v>
      </c>
      <c r="C307" s="87" t="s">
        <v>281</v>
      </c>
      <c r="D307" s="87" t="s">
        <v>1077</v>
      </c>
      <c r="E307" s="96">
        <v>43279.47351851852</v>
      </c>
      <c r="F307" s="96">
        <v>45471.47351851852</v>
      </c>
      <c r="G307" s="87" t="s">
        <v>70</v>
      </c>
      <c r="H307" s="96">
        <v>45471</v>
      </c>
      <c r="I307" s="87" t="s">
        <v>71</v>
      </c>
      <c r="J307" s="87" t="s">
        <v>104</v>
      </c>
      <c r="K307" s="87" t="s">
        <v>1079</v>
      </c>
      <c r="L307" s="87" t="s">
        <v>78</v>
      </c>
      <c r="M307" s="87" t="s">
        <v>1080</v>
      </c>
      <c r="N307" s="94">
        <v>218.08</v>
      </c>
      <c r="O307" s="94">
        <v>238.48</v>
      </c>
      <c r="P307" s="94">
        <v>27.24</v>
      </c>
      <c r="Q307" s="87" t="s">
        <v>5764</v>
      </c>
      <c r="R307" s="87" t="s">
        <v>5765</v>
      </c>
      <c r="S307" s="87" t="s">
        <v>4579</v>
      </c>
      <c r="T307" s="87" t="s">
        <v>5766</v>
      </c>
      <c r="U307" s="87" t="s">
        <v>5767</v>
      </c>
      <c r="V307" s="87" t="s">
        <v>4110</v>
      </c>
      <c r="W307" s="87" t="s">
        <v>5768</v>
      </c>
      <c r="X307" s="87" t="s">
        <v>5769</v>
      </c>
      <c r="Y307" s="87" t="s">
        <v>5770</v>
      </c>
      <c r="Z307" s="87" t="s">
        <v>4585</v>
      </c>
    </row>
    <row r="308" spans="1:26" x14ac:dyDescent="0.25">
      <c r="A308" s="87" t="s">
        <v>3337</v>
      </c>
      <c r="B308" s="87" t="s">
        <v>746</v>
      </c>
      <c r="C308" s="87" t="s">
        <v>2330</v>
      </c>
      <c r="D308" s="87" t="s">
        <v>2274</v>
      </c>
      <c r="E308" s="96">
        <v>42767</v>
      </c>
      <c r="F308" s="96">
        <v>45323</v>
      </c>
      <c r="G308" s="87" t="s">
        <v>70</v>
      </c>
      <c r="H308" s="96">
        <v>45323</v>
      </c>
      <c r="I308" s="87" t="s">
        <v>71</v>
      </c>
      <c r="J308" s="87" t="s">
        <v>1223</v>
      </c>
      <c r="K308" s="87" t="s">
        <v>3338</v>
      </c>
      <c r="L308" s="87" t="s">
        <v>78</v>
      </c>
      <c r="M308" s="87" t="s">
        <v>3340</v>
      </c>
      <c r="N308" s="94">
        <v>218.92</v>
      </c>
      <c r="O308" s="94">
        <v>243.9</v>
      </c>
      <c r="P308" s="94">
        <v>43.79</v>
      </c>
      <c r="Q308" s="87" t="s">
        <v>5483</v>
      </c>
      <c r="R308" s="87" t="s">
        <v>5484</v>
      </c>
      <c r="S308" s="87" t="s">
        <v>4101</v>
      </c>
      <c r="T308" s="87" t="s">
        <v>504</v>
      </c>
      <c r="U308" s="87" t="s">
        <v>4120</v>
      </c>
      <c r="V308" s="87" t="s">
        <v>5485</v>
      </c>
      <c r="W308" s="87" t="s">
        <v>5486</v>
      </c>
      <c r="X308" s="87" t="s">
        <v>5487</v>
      </c>
      <c r="Y308" s="87" t="s">
        <v>5488</v>
      </c>
      <c r="Z308" s="87" t="s">
        <v>4138</v>
      </c>
    </row>
    <row r="309" spans="1:26" x14ac:dyDescent="0.25">
      <c r="A309" s="87" t="s">
        <v>525</v>
      </c>
      <c r="B309" s="87" t="s">
        <v>526</v>
      </c>
      <c r="C309" s="87" t="s">
        <v>456</v>
      </c>
      <c r="D309" s="87" t="s">
        <v>66</v>
      </c>
      <c r="E309" s="96">
        <v>43664.360752314817</v>
      </c>
      <c r="F309" s="96">
        <v>45491.360752314817</v>
      </c>
      <c r="G309" s="87" t="s">
        <v>70</v>
      </c>
      <c r="H309" s="96">
        <v>45491</v>
      </c>
      <c r="I309" s="87" t="s">
        <v>91</v>
      </c>
      <c r="J309" s="87" t="s">
        <v>104</v>
      </c>
      <c r="K309" s="87" t="s">
        <v>528</v>
      </c>
      <c r="L309" s="87" t="s">
        <v>78</v>
      </c>
      <c r="M309" s="87" t="s">
        <v>529</v>
      </c>
      <c r="N309" s="94">
        <v>219.03</v>
      </c>
      <c r="O309" s="94">
        <v>240.84</v>
      </c>
      <c r="P309" s="94">
        <v>17.52</v>
      </c>
      <c r="Q309" s="87" t="s">
        <v>6038</v>
      </c>
      <c r="R309" s="87" t="s">
        <v>5175</v>
      </c>
      <c r="S309" s="87" t="s">
        <v>5176</v>
      </c>
      <c r="T309" s="87" t="s">
        <v>5177</v>
      </c>
      <c r="U309" s="87" t="s">
        <v>5178</v>
      </c>
      <c r="V309" s="87" t="s">
        <v>6039</v>
      </c>
      <c r="W309" s="87" t="s">
        <v>5179</v>
      </c>
      <c r="X309" s="87" t="s">
        <v>6040</v>
      </c>
      <c r="Y309" s="87" t="s">
        <v>6041</v>
      </c>
      <c r="Z309" s="87" t="s">
        <v>6042</v>
      </c>
    </row>
    <row r="310" spans="1:26" x14ac:dyDescent="0.25">
      <c r="A310" s="87" t="s">
        <v>2818</v>
      </c>
      <c r="B310" s="87" t="s">
        <v>652</v>
      </c>
      <c r="C310" s="87" t="s">
        <v>2330</v>
      </c>
      <c r="D310" s="87" t="s">
        <v>1397</v>
      </c>
      <c r="E310" s="96">
        <v>43124.398726851854</v>
      </c>
      <c r="F310" s="96">
        <v>45315.539710648147</v>
      </c>
      <c r="G310" s="87" t="s">
        <v>70</v>
      </c>
      <c r="H310" s="96">
        <v>45315</v>
      </c>
      <c r="I310" s="87" t="s">
        <v>71</v>
      </c>
      <c r="J310" s="87" t="s">
        <v>104</v>
      </c>
      <c r="K310" s="87" t="s">
        <v>2819</v>
      </c>
      <c r="L310" s="87" t="s">
        <v>78</v>
      </c>
      <c r="M310" s="87" t="s">
        <v>2820</v>
      </c>
      <c r="N310" s="94">
        <v>219.04</v>
      </c>
      <c r="O310" s="94">
        <v>257.81</v>
      </c>
      <c r="P310" s="94">
        <v>54.76</v>
      </c>
      <c r="Q310" s="87" t="s">
        <v>4358</v>
      </c>
      <c r="R310" s="87" t="s">
        <v>4359</v>
      </c>
      <c r="S310" s="87" t="s">
        <v>4167</v>
      </c>
      <c r="T310" s="87" t="s">
        <v>4360</v>
      </c>
      <c r="U310" s="87" t="s">
        <v>4361</v>
      </c>
      <c r="V310" s="87" t="s">
        <v>4110</v>
      </c>
      <c r="W310" s="87" t="s">
        <v>4362</v>
      </c>
      <c r="X310" s="87" t="s">
        <v>4363</v>
      </c>
      <c r="Y310" s="87" t="s">
        <v>5644</v>
      </c>
      <c r="Z310" s="87" t="s">
        <v>4130</v>
      </c>
    </row>
    <row r="311" spans="1:26" x14ac:dyDescent="0.25">
      <c r="A311" s="87" t="s">
        <v>890</v>
      </c>
      <c r="B311" s="87" t="s">
        <v>891</v>
      </c>
      <c r="C311" s="87" t="s">
        <v>281</v>
      </c>
      <c r="D311" s="87" t="s">
        <v>66</v>
      </c>
      <c r="E311" s="96">
        <v>44958.524907407409</v>
      </c>
      <c r="F311" s="96">
        <v>45323.316192129627</v>
      </c>
      <c r="G311" s="87" t="s">
        <v>70</v>
      </c>
      <c r="H311" s="96">
        <v>45323</v>
      </c>
      <c r="I311" s="87" t="s">
        <v>71</v>
      </c>
      <c r="J311" s="87" t="s">
        <v>104</v>
      </c>
      <c r="K311" s="87" t="s">
        <v>892</v>
      </c>
      <c r="L311" s="87" t="s">
        <v>78</v>
      </c>
      <c r="M311" s="87" t="s">
        <v>894</v>
      </c>
      <c r="N311" s="94">
        <v>219.92</v>
      </c>
      <c r="O311" s="94">
        <v>242.04</v>
      </c>
      <c r="P311" s="94">
        <v>52.78</v>
      </c>
      <c r="Q311" s="87" t="s">
        <v>6821</v>
      </c>
      <c r="R311" s="87" t="s">
        <v>6822</v>
      </c>
      <c r="S311" s="87" t="s">
        <v>4101</v>
      </c>
      <c r="T311" s="87" t="s">
        <v>4194</v>
      </c>
      <c r="U311" s="87" t="s">
        <v>4195</v>
      </c>
      <c r="V311" s="87" t="s">
        <v>5357</v>
      </c>
      <c r="W311" s="87" t="s">
        <v>6823</v>
      </c>
      <c r="X311" s="87" t="s">
        <v>6824</v>
      </c>
      <c r="Y311" s="87" t="s">
        <v>6825</v>
      </c>
      <c r="Z311" s="87" t="s">
        <v>4200</v>
      </c>
    </row>
    <row r="312" spans="1:26" x14ac:dyDescent="0.25">
      <c r="A312" s="87" t="s">
        <v>1536</v>
      </c>
      <c r="B312" s="87" t="s">
        <v>326</v>
      </c>
      <c r="C312" s="87" t="s">
        <v>281</v>
      </c>
      <c r="D312" s="87" t="s">
        <v>1397</v>
      </c>
      <c r="E312" s="96">
        <v>42019.455740740741</v>
      </c>
      <c r="F312" s="96">
        <v>45306.455740740741</v>
      </c>
      <c r="G312" s="87" t="s">
        <v>70</v>
      </c>
      <c r="H312" s="96">
        <v>45306</v>
      </c>
      <c r="I312" s="87" t="s">
        <v>71</v>
      </c>
      <c r="J312" s="87" t="s">
        <v>104</v>
      </c>
      <c r="K312" s="87" t="s">
        <v>1537</v>
      </c>
      <c r="L312" s="87" t="s">
        <v>78</v>
      </c>
      <c r="M312" s="87" t="s">
        <v>1538</v>
      </c>
      <c r="N312" s="94">
        <v>221.37</v>
      </c>
      <c r="O312" s="94">
        <v>251.02</v>
      </c>
      <c r="P312" s="94">
        <v>60.85</v>
      </c>
      <c r="Q312" s="87" t="s">
        <v>5067</v>
      </c>
      <c r="R312" s="87" t="s">
        <v>5068</v>
      </c>
      <c r="S312" s="87" t="s">
        <v>4101</v>
      </c>
      <c r="T312" s="87" t="s">
        <v>504</v>
      </c>
      <c r="U312" s="87" t="s">
        <v>4203</v>
      </c>
      <c r="V312" s="87" t="s">
        <v>4110</v>
      </c>
      <c r="W312" s="87" t="s">
        <v>5069</v>
      </c>
      <c r="X312" s="87" t="s">
        <v>5070</v>
      </c>
      <c r="Y312" s="87" t="s">
        <v>5071</v>
      </c>
      <c r="Z312" s="87" t="s">
        <v>4138</v>
      </c>
    </row>
    <row r="313" spans="1:26" x14ac:dyDescent="0.25">
      <c r="A313" s="87" t="s">
        <v>1320</v>
      </c>
      <c r="B313" s="87" t="s">
        <v>585</v>
      </c>
      <c r="C313" s="87" t="s">
        <v>456</v>
      </c>
      <c r="D313" s="87" t="s">
        <v>1077</v>
      </c>
      <c r="E313" s="96">
        <v>44456.468414351853</v>
      </c>
      <c r="F313" s="96">
        <v>45552.363749999997</v>
      </c>
      <c r="G313" s="87" t="s">
        <v>70</v>
      </c>
      <c r="H313" s="96">
        <v>45552</v>
      </c>
      <c r="I313" s="87" t="s">
        <v>91</v>
      </c>
      <c r="J313" s="87" t="s">
        <v>104</v>
      </c>
      <c r="K313" s="87" t="s">
        <v>1321</v>
      </c>
      <c r="L313" s="87" t="s">
        <v>78</v>
      </c>
      <c r="M313" s="87" t="s">
        <v>1323</v>
      </c>
      <c r="N313" s="94">
        <v>222.79</v>
      </c>
      <c r="O313" s="94">
        <v>243.49</v>
      </c>
      <c r="P313" s="94">
        <v>22.28</v>
      </c>
      <c r="Q313" s="87" t="s">
        <v>5782</v>
      </c>
      <c r="R313" s="87" t="s">
        <v>5783</v>
      </c>
      <c r="S313" s="87" t="s">
        <v>4101</v>
      </c>
      <c r="T313" s="87" t="s">
        <v>504</v>
      </c>
      <c r="U313" s="87" t="s">
        <v>4203</v>
      </c>
      <c r="V313" s="87" t="s">
        <v>5784</v>
      </c>
      <c r="W313" s="87" t="s">
        <v>5785</v>
      </c>
      <c r="X313" s="87" t="s">
        <v>5786</v>
      </c>
      <c r="Y313" s="87" t="s">
        <v>5787</v>
      </c>
      <c r="Z313" s="87" t="s">
        <v>4302</v>
      </c>
    </row>
    <row r="314" spans="1:26" x14ac:dyDescent="0.25">
      <c r="A314" s="87" t="s">
        <v>2740</v>
      </c>
      <c r="B314" s="87" t="s">
        <v>2741</v>
      </c>
      <c r="C314" s="87" t="s">
        <v>2330</v>
      </c>
      <c r="D314" s="87" t="s">
        <v>1397</v>
      </c>
      <c r="E314" s="96">
        <v>41984.528124999997</v>
      </c>
      <c r="F314" s="96">
        <v>45271.528124999997</v>
      </c>
      <c r="G314" s="87" t="s">
        <v>70</v>
      </c>
      <c r="H314" s="96">
        <v>45271</v>
      </c>
      <c r="I314" s="87" t="s">
        <v>71</v>
      </c>
      <c r="J314" s="87" t="s">
        <v>104</v>
      </c>
      <c r="K314" s="87" t="s">
        <v>2742</v>
      </c>
      <c r="L314" s="87" t="s">
        <v>2743</v>
      </c>
      <c r="M314" s="87" t="s">
        <v>2745</v>
      </c>
      <c r="N314" s="94">
        <v>224.23</v>
      </c>
      <c r="O314" s="94">
        <v>255.81</v>
      </c>
      <c r="P314" s="94">
        <v>56.06</v>
      </c>
      <c r="Q314" s="87" t="s">
        <v>5040</v>
      </c>
      <c r="R314" s="87" t="s">
        <v>5041</v>
      </c>
      <c r="S314" s="87" t="s">
        <v>4274</v>
      </c>
      <c r="T314" s="87" t="s">
        <v>5042</v>
      </c>
      <c r="U314" s="87" t="s">
        <v>5043</v>
      </c>
      <c r="V314" s="87" t="s">
        <v>4110</v>
      </c>
      <c r="W314" s="87" t="s">
        <v>5044</v>
      </c>
      <c r="X314" s="87" t="s">
        <v>5045</v>
      </c>
      <c r="Y314" s="87" t="s">
        <v>5046</v>
      </c>
      <c r="Z314" s="87" t="s">
        <v>4106</v>
      </c>
    </row>
    <row r="315" spans="1:26" x14ac:dyDescent="0.25">
      <c r="A315" s="87" t="s">
        <v>1454</v>
      </c>
      <c r="B315" s="87" t="s">
        <v>1455</v>
      </c>
      <c r="C315" s="87" t="s">
        <v>281</v>
      </c>
      <c r="D315" s="87" t="s">
        <v>1397</v>
      </c>
      <c r="E315" s="96">
        <v>41540.555532407408</v>
      </c>
      <c r="F315" s="96">
        <v>45558.555532407408</v>
      </c>
      <c r="G315" s="87" t="s">
        <v>70</v>
      </c>
      <c r="H315" s="96">
        <v>45558</v>
      </c>
      <c r="I315" s="87" t="s">
        <v>71</v>
      </c>
      <c r="J315" s="87" t="s">
        <v>104</v>
      </c>
      <c r="K315" s="87" t="s">
        <v>1458</v>
      </c>
      <c r="L315" s="87" t="s">
        <v>78</v>
      </c>
      <c r="M315" s="87" t="s">
        <v>1460</v>
      </c>
      <c r="N315" s="94">
        <v>224.28</v>
      </c>
      <c r="O315" s="94">
        <v>253.94</v>
      </c>
      <c r="P315" s="94">
        <v>61.68</v>
      </c>
      <c r="Q315" s="87" t="s">
        <v>4715</v>
      </c>
      <c r="R315" s="87" t="s">
        <v>4716</v>
      </c>
      <c r="S315" s="87" t="s">
        <v>4101</v>
      </c>
      <c r="T315" s="87" t="s">
        <v>4717</v>
      </c>
      <c r="U315" s="87" t="s">
        <v>4148</v>
      </c>
      <c r="V315" s="87" t="s">
        <v>4718</v>
      </c>
      <c r="W315" s="87" t="s">
        <v>4719</v>
      </c>
      <c r="X315" s="87" t="s">
        <v>4720</v>
      </c>
      <c r="Y315" s="87" t="s">
        <v>4721</v>
      </c>
      <c r="Z315" s="87" t="s">
        <v>4130</v>
      </c>
    </row>
    <row r="316" spans="1:26" x14ac:dyDescent="0.25">
      <c r="A316" s="87" t="s">
        <v>2500</v>
      </c>
      <c r="B316" s="87" t="s">
        <v>886</v>
      </c>
      <c r="C316" s="87" t="s">
        <v>2330</v>
      </c>
      <c r="D316" s="87" t="s">
        <v>237</v>
      </c>
      <c r="E316" s="96">
        <v>44509.637129629627</v>
      </c>
      <c r="F316" s="96">
        <v>45605.411192129628</v>
      </c>
      <c r="G316" s="87" t="s">
        <v>70</v>
      </c>
      <c r="H316" s="96">
        <v>45605</v>
      </c>
      <c r="I316" s="87" t="s">
        <v>71</v>
      </c>
      <c r="J316" s="87" t="s">
        <v>104</v>
      </c>
      <c r="K316" s="87" t="s">
        <v>2501</v>
      </c>
      <c r="L316" s="87" t="s">
        <v>78</v>
      </c>
      <c r="M316" s="87" t="s">
        <v>2503</v>
      </c>
      <c r="N316" s="94">
        <v>226.72</v>
      </c>
      <c r="O316" s="94">
        <v>248.56</v>
      </c>
      <c r="P316" s="94">
        <v>22.67</v>
      </c>
      <c r="Q316" s="87" t="s">
        <v>6500</v>
      </c>
      <c r="R316" s="87" t="s">
        <v>6501</v>
      </c>
      <c r="S316" s="87" t="s">
        <v>4101</v>
      </c>
      <c r="T316" s="87" t="s">
        <v>4717</v>
      </c>
      <c r="U316" s="87" t="s">
        <v>4203</v>
      </c>
      <c r="V316" s="87" t="s">
        <v>6502</v>
      </c>
      <c r="W316" s="87" t="s">
        <v>78</v>
      </c>
      <c r="X316" s="87" t="s">
        <v>6503</v>
      </c>
      <c r="Y316" s="87" t="s">
        <v>6504</v>
      </c>
      <c r="Z316" s="87" t="s">
        <v>4123</v>
      </c>
    </row>
    <row r="317" spans="1:26" x14ac:dyDescent="0.25">
      <c r="A317" s="87" t="s">
        <v>540</v>
      </c>
      <c r="B317" s="87" t="s">
        <v>541</v>
      </c>
      <c r="C317" s="87" t="s">
        <v>456</v>
      </c>
      <c r="D317" s="87" t="s">
        <v>66</v>
      </c>
      <c r="E317" s="96">
        <v>43674.824305555558</v>
      </c>
      <c r="F317" s="96">
        <v>45501.579699074071</v>
      </c>
      <c r="G317" s="87" t="s">
        <v>70</v>
      </c>
      <c r="H317" s="96">
        <v>45501</v>
      </c>
      <c r="I317" s="87" t="s">
        <v>91</v>
      </c>
      <c r="J317" s="87" t="s">
        <v>104</v>
      </c>
      <c r="K317" s="87" t="s">
        <v>542</v>
      </c>
      <c r="L317" s="87" t="s">
        <v>78</v>
      </c>
      <c r="M317" s="87" t="s">
        <v>544</v>
      </c>
      <c r="N317" s="94">
        <v>226.95</v>
      </c>
      <c r="O317" s="94">
        <v>249.38</v>
      </c>
      <c r="P317" s="94">
        <v>18.16</v>
      </c>
      <c r="Q317" s="87" t="s">
        <v>6069</v>
      </c>
      <c r="R317" s="87" t="s">
        <v>6070</v>
      </c>
      <c r="S317" s="87" t="s">
        <v>4101</v>
      </c>
      <c r="T317" s="87" t="s">
        <v>6071</v>
      </c>
      <c r="U317" s="87" t="s">
        <v>4993</v>
      </c>
      <c r="V317" s="87" t="s">
        <v>4110</v>
      </c>
      <c r="W317" s="87" t="s">
        <v>6072</v>
      </c>
      <c r="X317" s="87" t="s">
        <v>6073</v>
      </c>
      <c r="Y317" s="87" t="s">
        <v>6074</v>
      </c>
      <c r="Z317" s="87" t="s">
        <v>4145</v>
      </c>
    </row>
    <row r="318" spans="1:26" x14ac:dyDescent="0.25">
      <c r="A318" s="87" t="s">
        <v>1823</v>
      </c>
      <c r="B318" s="87" t="s">
        <v>187</v>
      </c>
      <c r="C318" s="87" t="s">
        <v>281</v>
      </c>
      <c r="D318" s="87" t="s">
        <v>1397</v>
      </c>
      <c r="E318" s="96">
        <v>43976.609548611108</v>
      </c>
      <c r="F318" s="96">
        <v>45437.571180555555</v>
      </c>
      <c r="G318" s="87" t="s">
        <v>70</v>
      </c>
      <c r="H318" s="96">
        <v>45437</v>
      </c>
      <c r="I318" s="87" t="s">
        <v>71</v>
      </c>
      <c r="J318" s="87" t="s">
        <v>104</v>
      </c>
      <c r="K318" s="87" t="s">
        <v>1824</v>
      </c>
      <c r="L318" s="87" t="s">
        <v>78</v>
      </c>
      <c r="M318" s="87" t="s">
        <v>1826</v>
      </c>
      <c r="N318" s="94">
        <v>227.24</v>
      </c>
      <c r="O318" s="94">
        <v>262.29000000000002</v>
      </c>
      <c r="P318" s="94">
        <v>62.47</v>
      </c>
      <c r="Q318" s="87" t="s">
        <v>6207</v>
      </c>
      <c r="R318" s="87" t="s">
        <v>6208</v>
      </c>
      <c r="S318" s="87" t="s">
        <v>4101</v>
      </c>
      <c r="T318" s="87" t="s">
        <v>504</v>
      </c>
      <c r="U318" s="87" t="s">
        <v>4177</v>
      </c>
      <c r="V318" s="87" t="s">
        <v>6209</v>
      </c>
      <c r="W318" s="87" t="s">
        <v>6210</v>
      </c>
      <c r="X318" s="87" t="s">
        <v>6211</v>
      </c>
      <c r="Y318" s="87" t="s">
        <v>6212</v>
      </c>
      <c r="Z318" s="87" t="s">
        <v>6213</v>
      </c>
    </row>
    <row r="319" spans="1:26" x14ac:dyDescent="0.25">
      <c r="A319" s="87" t="s">
        <v>2640</v>
      </c>
      <c r="B319" s="87" t="s">
        <v>2641</v>
      </c>
      <c r="C319" s="87" t="s">
        <v>2330</v>
      </c>
      <c r="D319" s="87" t="s">
        <v>1397</v>
      </c>
      <c r="E319" s="96">
        <v>41540.488946759258</v>
      </c>
      <c r="F319" s="96">
        <v>45558.488946759258</v>
      </c>
      <c r="G319" s="87" t="s">
        <v>70</v>
      </c>
      <c r="H319" s="96">
        <v>45558</v>
      </c>
      <c r="I319" s="87" t="s">
        <v>71</v>
      </c>
      <c r="J319" s="87" t="s">
        <v>104</v>
      </c>
      <c r="K319" s="87" t="s">
        <v>2643</v>
      </c>
      <c r="L319" s="87" t="s">
        <v>2644</v>
      </c>
      <c r="M319" s="87" t="s">
        <v>2645</v>
      </c>
      <c r="N319" s="94">
        <v>227.31</v>
      </c>
      <c r="O319" s="94">
        <v>269.57</v>
      </c>
      <c r="P319" s="94">
        <v>56.83</v>
      </c>
      <c r="Q319" s="87" t="s">
        <v>4668</v>
      </c>
      <c r="R319" s="87" t="s">
        <v>4669</v>
      </c>
      <c r="S319" s="87" t="s">
        <v>4101</v>
      </c>
      <c r="T319" s="87" t="s">
        <v>504</v>
      </c>
      <c r="U319" s="87" t="s">
        <v>2293</v>
      </c>
      <c r="V319" s="87" t="s">
        <v>4110</v>
      </c>
      <c r="W319" s="87" t="s">
        <v>4670</v>
      </c>
      <c r="X319" s="87" t="s">
        <v>4671</v>
      </c>
      <c r="Y319" s="87" t="s">
        <v>4672</v>
      </c>
      <c r="Z319" s="87" t="s">
        <v>4138</v>
      </c>
    </row>
    <row r="320" spans="1:26" x14ac:dyDescent="0.25">
      <c r="A320" s="87" t="s">
        <v>982</v>
      </c>
      <c r="B320" s="87" t="s">
        <v>983</v>
      </c>
      <c r="C320" s="87" t="s">
        <v>281</v>
      </c>
      <c r="D320" s="87" t="s">
        <v>66</v>
      </c>
      <c r="E320" s="96">
        <v>45122.4065162037</v>
      </c>
      <c r="F320" s="96">
        <v>45488.357291666667</v>
      </c>
      <c r="G320" s="87" t="s">
        <v>70</v>
      </c>
      <c r="H320" s="96">
        <v>45488</v>
      </c>
      <c r="I320" s="87" t="s">
        <v>71</v>
      </c>
      <c r="J320" s="87" t="s">
        <v>104</v>
      </c>
      <c r="K320" s="87" t="s">
        <v>985</v>
      </c>
      <c r="L320" s="87" t="s">
        <v>78</v>
      </c>
      <c r="M320" s="87" t="s">
        <v>987</v>
      </c>
      <c r="N320" s="94">
        <v>228.62</v>
      </c>
      <c r="O320" s="94">
        <v>251.48</v>
      </c>
      <c r="P320" s="94">
        <v>54.86</v>
      </c>
      <c r="Q320" s="87" t="s">
        <v>6931</v>
      </c>
      <c r="R320" s="87" t="s">
        <v>6932</v>
      </c>
      <c r="S320" s="87" t="s">
        <v>4101</v>
      </c>
      <c r="T320" s="87" t="s">
        <v>504</v>
      </c>
      <c r="U320" s="87" t="s">
        <v>4187</v>
      </c>
      <c r="V320" s="87" t="s">
        <v>6933</v>
      </c>
      <c r="W320" s="87" t="s">
        <v>6829</v>
      </c>
      <c r="X320" s="87" t="s">
        <v>6830</v>
      </c>
      <c r="Y320" s="87" t="s">
        <v>6831</v>
      </c>
      <c r="Z320" s="87" t="s">
        <v>4492</v>
      </c>
    </row>
    <row r="321" spans="1:26" x14ac:dyDescent="0.25">
      <c r="A321" s="87" t="s">
        <v>2570</v>
      </c>
      <c r="B321" s="87" t="s">
        <v>1068</v>
      </c>
      <c r="C321" s="87" t="s">
        <v>2330</v>
      </c>
      <c r="D321" s="87" t="s">
        <v>1126</v>
      </c>
      <c r="E321" s="96">
        <v>42053.40042824074</v>
      </c>
      <c r="F321" s="96">
        <v>45340.40042824074</v>
      </c>
      <c r="G321" s="87" t="s">
        <v>70</v>
      </c>
      <c r="H321" s="96">
        <v>45340</v>
      </c>
      <c r="I321" s="87" t="s">
        <v>71</v>
      </c>
      <c r="J321" s="87" t="s">
        <v>104</v>
      </c>
      <c r="K321" s="87" t="s">
        <v>2571</v>
      </c>
      <c r="L321" s="87" t="s">
        <v>78</v>
      </c>
      <c r="M321" s="87" t="s">
        <v>2573</v>
      </c>
      <c r="N321" s="94">
        <v>228.74</v>
      </c>
      <c r="O321" s="94">
        <v>260.76</v>
      </c>
      <c r="P321" s="94">
        <v>22.87</v>
      </c>
      <c r="Q321" s="87" t="s">
        <v>4990</v>
      </c>
      <c r="R321" s="87" t="s">
        <v>4991</v>
      </c>
      <c r="S321" s="87" t="s">
        <v>4101</v>
      </c>
      <c r="T321" s="87" t="s">
        <v>4992</v>
      </c>
      <c r="U321" s="87" t="s">
        <v>4993</v>
      </c>
      <c r="V321" s="87" t="s">
        <v>4994</v>
      </c>
      <c r="W321" s="87" t="s">
        <v>4995</v>
      </c>
      <c r="X321" s="87" t="s">
        <v>4996</v>
      </c>
      <c r="Y321" s="87" t="s">
        <v>4997</v>
      </c>
      <c r="Z321" s="87" t="s">
        <v>4138</v>
      </c>
    </row>
    <row r="322" spans="1:26" x14ac:dyDescent="0.25">
      <c r="A322" s="87" t="s">
        <v>789</v>
      </c>
      <c r="B322" s="87" t="s">
        <v>790</v>
      </c>
      <c r="C322" s="87" t="s">
        <v>281</v>
      </c>
      <c r="D322" s="87" t="s">
        <v>66</v>
      </c>
      <c r="E322" s="96">
        <v>44924.518287037034</v>
      </c>
      <c r="F322" s="96">
        <v>45289.512083333335</v>
      </c>
      <c r="G322" s="87" t="s">
        <v>70</v>
      </c>
      <c r="H322" s="96">
        <v>45289</v>
      </c>
      <c r="I322" s="87" t="s">
        <v>71</v>
      </c>
      <c r="J322" s="87" t="s">
        <v>104</v>
      </c>
      <c r="K322" s="87" t="s">
        <v>791</v>
      </c>
      <c r="L322" s="87" t="s">
        <v>78</v>
      </c>
      <c r="M322" s="87" t="s">
        <v>793</v>
      </c>
      <c r="N322" s="94">
        <v>229.96</v>
      </c>
      <c r="O322" s="94">
        <v>253.02</v>
      </c>
      <c r="P322" s="94">
        <v>55.2</v>
      </c>
      <c r="Q322" s="87" t="s">
        <v>6749</v>
      </c>
      <c r="R322" s="87" t="s">
        <v>6750</v>
      </c>
      <c r="S322" s="87" t="s">
        <v>4274</v>
      </c>
      <c r="T322" s="87" t="s">
        <v>6751</v>
      </c>
      <c r="U322" s="87" t="s">
        <v>6752</v>
      </c>
      <c r="V322" s="87" t="s">
        <v>4110</v>
      </c>
      <c r="W322" s="87" t="s">
        <v>6753</v>
      </c>
      <c r="X322" s="87" t="s">
        <v>6754</v>
      </c>
      <c r="Y322" s="87" t="s">
        <v>6755</v>
      </c>
      <c r="Z322" s="87" t="s">
        <v>4106</v>
      </c>
    </row>
    <row r="323" spans="1:26" x14ac:dyDescent="0.25">
      <c r="A323" s="87" t="s">
        <v>1862</v>
      </c>
      <c r="B323" s="87" t="s">
        <v>1858</v>
      </c>
      <c r="C323" s="87" t="s">
        <v>281</v>
      </c>
      <c r="D323" s="87" t="s">
        <v>1397</v>
      </c>
      <c r="E323" s="96">
        <v>44256.663807870369</v>
      </c>
      <c r="F323" s="96">
        <v>45352</v>
      </c>
      <c r="G323" s="87" t="s">
        <v>70</v>
      </c>
      <c r="H323" s="96">
        <v>45352</v>
      </c>
      <c r="I323" s="87" t="s">
        <v>71</v>
      </c>
      <c r="J323" s="87" t="s">
        <v>104</v>
      </c>
      <c r="K323" s="87" t="s">
        <v>1863</v>
      </c>
      <c r="L323" s="87" t="s">
        <v>1864</v>
      </c>
      <c r="M323" s="87" t="s">
        <v>1865</v>
      </c>
      <c r="N323" s="94">
        <v>230.35</v>
      </c>
      <c r="O323" s="94">
        <v>264.54000000000002</v>
      </c>
      <c r="P323" s="94">
        <v>63.35</v>
      </c>
      <c r="Q323" s="87" t="s">
        <v>6377</v>
      </c>
      <c r="R323" s="87" t="s">
        <v>6378</v>
      </c>
      <c r="S323" s="87" t="s">
        <v>4101</v>
      </c>
      <c r="T323" s="87" t="s">
        <v>504</v>
      </c>
      <c r="U323" s="87" t="s">
        <v>4187</v>
      </c>
      <c r="V323" s="87" t="s">
        <v>6379</v>
      </c>
      <c r="W323" s="87" t="s">
        <v>6380</v>
      </c>
      <c r="X323" s="87" t="s">
        <v>6381</v>
      </c>
      <c r="Y323" s="87" t="s">
        <v>6383</v>
      </c>
      <c r="Z323" s="87" t="s">
        <v>4138</v>
      </c>
    </row>
    <row r="324" spans="1:26" x14ac:dyDescent="0.25">
      <c r="A324" s="87" t="s">
        <v>632</v>
      </c>
      <c r="B324" s="87" t="s">
        <v>633</v>
      </c>
      <c r="C324" s="87" t="s">
        <v>281</v>
      </c>
      <c r="D324" s="87" t="s">
        <v>66</v>
      </c>
      <c r="E324" s="96">
        <v>44418</v>
      </c>
      <c r="F324" s="96">
        <v>45522.568287037036</v>
      </c>
      <c r="G324" s="87" t="s">
        <v>70</v>
      </c>
      <c r="H324" s="96">
        <v>45522</v>
      </c>
      <c r="I324" s="87" t="s">
        <v>71</v>
      </c>
      <c r="J324" s="87" t="s">
        <v>104</v>
      </c>
      <c r="K324" s="87" t="s">
        <v>634</v>
      </c>
      <c r="L324" s="87" t="s">
        <v>78</v>
      </c>
      <c r="M324" s="87" t="s">
        <v>636</v>
      </c>
      <c r="N324" s="94">
        <v>230.52</v>
      </c>
      <c r="O324" s="94">
        <v>253.69</v>
      </c>
      <c r="P324" s="94">
        <v>33.4</v>
      </c>
      <c r="Q324" s="87" t="s">
        <v>5269</v>
      </c>
      <c r="R324" s="87" t="s">
        <v>5270</v>
      </c>
      <c r="S324" s="87" t="s">
        <v>4101</v>
      </c>
      <c r="T324" s="87" t="s">
        <v>504</v>
      </c>
      <c r="U324" s="87" t="s">
        <v>4133</v>
      </c>
      <c r="V324" s="87" t="s">
        <v>5271</v>
      </c>
      <c r="W324" s="87" t="s">
        <v>5272</v>
      </c>
      <c r="X324" s="87" t="s">
        <v>5273</v>
      </c>
      <c r="Y324" s="87" t="s">
        <v>5274</v>
      </c>
      <c r="Z324" s="87" t="s">
        <v>4123</v>
      </c>
    </row>
    <row r="325" spans="1:26" x14ac:dyDescent="0.25">
      <c r="A325" s="87" t="s">
        <v>2146</v>
      </c>
      <c r="B325" s="87" t="s">
        <v>2149</v>
      </c>
      <c r="C325" s="87" t="s">
        <v>281</v>
      </c>
      <c r="D325" s="87" t="s">
        <v>2150</v>
      </c>
      <c r="E325" s="96">
        <v>39185</v>
      </c>
      <c r="F325" s="96">
        <v>45395</v>
      </c>
      <c r="G325" s="87" t="s">
        <v>78</v>
      </c>
      <c r="H325" s="96">
        <v>45395</v>
      </c>
      <c r="I325" s="87" t="s">
        <v>71</v>
      </c>
      <c r="J325" s="87" t="s">
        <v>104</v>
      </c>
      <c r="K325" s="87" t="s">
        <v>2152</v>
      </c>
      <c r="L325" s="87" t="s">
        <v>78</v>
      </c>
      <c r="M325" s="87" t="s">
        <v>2153</v>
      </c>
      <c r="N325" s="94">
        <v>231.28</v>
      </c>
      <c r="O325" s="94">
        <v>250.13</v>
      </c>
      <c r="P325" s="94">
        <v>40.450000000000003</v>
      </c>
      <c r="Q325" s="87" t="s">
        <v>4287</v>
      </c>
      <c r="R325" s="87" t="s">
        <v>4288</v>
      </c>
      <c r="S325" s="87" t="s">
        <v>4289</v>
      </c>
      <c r="T325" s="87" t="s">
        <v>4290</v>
      </c>
      <c r="U325" s="87" t="s">
        <v>4291</v>
      </c>
      <c r="V325" s="87" t="s">
        <v>4110</v>
      </c>
      <c r="W325" s="87" t="s">
        <v>4292</v>
      </c>
      <c r="X325" s="87" t="s">
        <v>4293</v>
      </c>
      <c r="Y325" s="87" t="s">
        <v>4294</v>
      </c>
      <c r="Z325" s="87" t="s">
        <v>4295</v>
      </c>
    </row>
    <row r="326" spans="1:26" x14ac:dyDescent="0.25">
      <c r="A326" s="87" t="s">
        <v>817</v>
      </c>
      <c r="B326" s="87" t="s">
        <v>818</v>
      </c>
      <c r="C326" s="87" t="s">
        <v>281</v>
      </c>
      <c r="D326" s="87" t="s">
        <v>66</v>
      </c>
      <c r="E326" s="96">
        <v>44956.455497685187</v>
      </c>
      <c r="F326" s="96">
        <v>45321.55201388889</v>
      </c>
      <c r="G326" s="87" t="s">
        <v>70</v>
      </c>
      <c r="H326" s="96">
        <v>45321</v>
      </c>
      <c r="I326" s="87" t="s">
        <v>71</v>
      </c>
      <c r="J326" s="87" t="s">
        <v>104</v>
      </c>
      <c r="K326" s="87" t="s">
        <v>819</v>
      </c>
      <c r="L326" s="87" t="s">
        <v>78</v>
      </c>
      <c r="M326" s="87" t="s">
        <v>821</v>
      </c>
      <c r="N326" s="94">
        <v>231.44</v>
      </c>
      <c r="O326" s="94">
        <v>254.43</v>
      </c>
      <c r="P326" s="94">
        <v>55.54</v>
      </c>
      <c r="Q326" s="87" t="s">
        <v>6775</v>
      </c>
      <c r="R326" s="87" t="s">
        <v>6776</v>
      </c>
      <c r="S326" s="87" t="s">
        <v>4101</v>
      </c>
      <c r="T326" s="87" t="s">
        <v>4194</v>
      </c>
      <c r="U326" s="87" t="s">
        <v>4195</v>
      </c>
      <c r="V326" s="87" t="s">
        <v>4110</v>
      </c>
      <c r="W326" s="87" t="s">
        <v>6777</v>
      </c>
      <c r="X326" s="87" t="s">
        <v>6778</v>
      </c>
      <c r="Y326" s="87" t="s">
        <v>6779</v>
      </c>
      <c r="Z326" s="87" t="s">
        <v>4130</v>
      </c>
    </row>
    <row r="327" spans="1:26" x14ac:dyDescent="0.25">
      <c r="A327" s="87" t="s">
        <v>1267</v>
      </c>
      <c r="B327" s="87" t="s">
        <v>1268</v>
      </c>
      <c r="C327" s="87" t="s">
        <v>281</v>
      </c>
      <c r="D327" s="87" t="s">
        <v>1176</v>
      </c>
      <c r="E327" s="96">
        <v>42767.567430555559</v>
      </c>
      <c r="F327" s="96">
        <v>45323.567430555559</v>
      </c>
      <c r="G327" s="87" t="s">
        <v>70</v>
      </c>
      <c r="H327" s="96">
        <v>45323</v>
      </c>
      <c r="I327" s="87" t="s">
        <v>71</v>
      </c>
      <c r="J327" s="87" t="s">
        <v>104</v>
      </c>
      <c r="K327" s="87" t="s">
        <v>1269</v>
      </c>
      <c r="L327" s="87" t="s">
        <v>78</v>
      </c>
      <c r="M327" s="87" t="s">
        <v>1270</v>
      </c>
      <c r="N327" s="94">
        <v>232</v>
      </c>
      <c r="O327" s="94">
        <v>235.89</v>
      </c>
      <c r="P327" s="94">
        <v>46.4</v>
      </c>
      <c r="Q327" s="87" t="s">
        <v>5489</v>
      </c>
      <c r="R327" s="87" t="s">
        <v>5490</v>
      </c>
      <c r="S327" s="87" t="s">
        <v>4101</v>
      </c>
      <c r="T327" s="87" t="s">
        <v>5139</v>
      </c>
      <c r="U327" s="87" t="s">
        <v>5140</v>
      </c>
      <c r="V327" s="87" t="s">
        <v>4110</v>
      </c>
      <c r="W327" s="87" t="s">
        <v>5491</v>
      </c>
      <c r="X327" s="87" t="s">
        <v>5492</v>
      </c>
      <c r="Y327" s="87" t="s">
        <v>5493</v>
      </c>
      <c r="Z327" s="87" t="s">
        <v>4145</v>
      </c>
    </row>
    <row r="328" spans="1:26" x14ac:dyDescent="0.25">
      <c r="A328" s="87" t="s">
        <v>3774</v>
      </c>
      <c r="B328" s="87" t="s">
        <v>3451</v>
      </c>
      <c r="C328" s="87" t="s">
        <v>281</v>
      </c>
      <c r="D328" s="87" t="s">
        <v>237</v>
      </c>
      <c r="E328" s="96">
        <v>42115</v>
      </c>
      <c r="F328" s="96">
        <v>45403.722754629627</v>
      </c>
      <c r="G328" s="87" t="s">
        <v>70</v>
      </c>
      <c r="H328" s="96">
        <v>45403</v>
      </c>
      <c r="I328" s="87" t="s">
        <v>71</v>
      </c>
      <c r="J328" s="87" t="s">
        <v>104</v>
      </c>
      <c r="K328" s="87" t="s">
        <v>3775</v>
      </c>
      <c r="L328" s="87" t="s">
        <v>78</v>
      </c>
      <c r="M328" s="87" t="s">
        <v>3970</v>
      </c>
      <c r="N328" s="94">
        <v>232.02</v>
      </c>
      <c r="O328" s="94">
        <v>254.04</v>
      </c>
      <c r="P328" s="94">
        <v>28.98</v>
      </c>
      <c r="Q328" s="87" t="s">
        <v>4458</v>
      </c>
      <c r="R328" s="87" t="s">
        <v>4459</v>
      </c>
      <c r="S328" s="87" t="s">
        <v>4460</v>
      </c>
      <c r="T328" s="87" t="s">
        <v>4461</v>
      </c>
      <c r="U328" s="87" t="s">
        <v>4462</v>
      </c>
      <c r="V328" s="87" t="s">
        <v>4463</v>
      </c>
      <c r="W328" s="87" t="s">
        <v>78</v>
      </c>
      <c r="X328" s="87" t="s">
        <v>4464</v>
      </c>
      <c r="Y328" s="87" t="s">
        <v>4465</v>
      </c>
      <c r="Z328" s="87" t="s">
        <v>4130</v>
      </c>
    </row>
    <row r="329" spans="1:26" x14ac:dyDescent="0.25">
      <c r="A329" s="87" t="s">
        <v>1189</v>
      </c>
      <c r="B329" s="87" t="s">
        <v>1190</v>
      </c>
      <c r="C329" s="87" t="s">
        <v>281</v>
      </c>
      <c r="D329" s="87" t="s">
        <v>1176</v>
      </c>
      <c r="E329" s="96">
        <v>40909</v>
      </c>
      <c r="F329" s="96">
        <v>45292</v>
      </c>
      <c r="G329" s="87" t="s">
        <v>70</v>
      </c>
      <c r="H329" s="96">
        <v>45292</v>
      </c>
      <c r="I329" s="87" t="s">
        <v>71</v>
      </c>
      <c r="J329" s="87" t="s">
        <v>104</v>
      </c>
      <c r="K329" s="87" t="s">
        <v>1192</v>
      </c>
      <c r="L329" s="87" t="s">
        <v>78</v>
      </c>
      <c r="M329" s="87" t="s">
        <v>1194</v>
      </c>
      <c r="N329" s="94">
        <v>232.2</v>
      </c>
      <c r="O329" s="94">
        <v>243.84</v>
      </c>
      <c r="P329" s="94">
        <v>52.24</v>
      </c>
      <c r="Q329" s="87" t="s">
        <v>4423</v>
      </c>
      <c r="R329" s="87" t="s">
        <v>4424</v>
      </c>
      <c r="S329" s="87" t="s">
        <v>4101</v>
      </c>
      <c r="T329" s="87" t="s">
        <v>504</v>
      </c>
      <c r="U329" s="87" t="s">
        <v>4120</v>
      </c>
      <c r="V329" s="87" t="s">
        <v>4110</v>
      </c>
      <c r="W329" s="87" t="s">
        <v>78</v>
      </c>
      <c r="X329" s="87" t="s">
        <v>78</v>
      </c>
      <c r="Y329" s="87" t="s">
        <v>4425</v>
      </c>
      <c r="Z329" s="87" t="s">
        <v>4138</v>
      </c>
    </row>
    <row r="330" spans="1:26" x14ac:dyDescent="0.25">
      <c r="A330" s="87" t="s">
        <v>2814</v>
      </c>
      <c r="B330" s="87" t="s">
        <v>351</v>
      </c>
      <c r="C330" s="87" t="s">
        <v>2330</v>
      </c>
      <c r="D330" s="87" t="s">
        <v>1397</v>
      </c>
      <c r="E330" s="96">
        <v>43131</v>
      </c>
      <c r="F330" s="96">
        <v>45322.364675925928</v>
      </c>
      <c r="G330" s="87" t="s">
        <v>70</v>
      </c>
      <c r="H330" s="96">
        <v>45322</v>
      </c>
      <c r="I330" s="87" t="s">
        <v>71</v>
      </c>
      <c r="J330" s="87" t="s">
        <v>104</v>
      </c>
      <c r="K330" s="87" t="s">
        <v>2815</v>
      </c>
      <c r="L330" s="87" t="s">
        <v>78</v>
      </c>
      <c r="M330" s="87" t="s">
        <v>2817</v>
      </c>
      <c r="N330" s="94">
        <v>232.23</v>
      </c>
      <c r="O330" s="94">
        <v>268</v>
      </c>
      <c r="P330" s="94">
        <v>58.06</v>
      </c>
      <c r="Q330" s="87" t="s">
        <v>5098</v>
      </c>
      <c r="R330" s="87" t="s">
        <v>5099</v>
      </c>
      <c r="S330" s="87" t="s">
        <v>4101</v>
      </c>
      <c r="T330" s="87" t="s">
        <v>504</v>
      </c>
      <c r="U330" s="87" t="s">
        <v>2293</v>
      </c>
      <c r="V330" s="87" t="s">
        <v>5100</v>
      </c>
      <c r="W330" s="87" t="s">
        <v>5101</v>
      </c>
      <c r="X330" s="87" t="s">
        <v>5102</v>
      </c>
      <c r="Y330" s="87" t="s">
        <v>5103</v>
      </c>
      <c r="Z330" s="87" t="s">
        <v>4106</v>
      </c>
    </row>
    <row r="331" spans="1:26" x14ac:dyDescent="0.25">
      <c r="A331" s="87" t="s">
        <v>750</v>
      </c>
      <c r="B331" s="87" t="s">
        <v>751</v>
      </c>
      <c r="C331" s="87" t="s">
        <v>281</v>
      </c>
      <c r="D331" s="87" t="s">
        <v>66</v>
      </c>
      <c r="E331" s="96">
        <v>44872.46875</v>
      </c>
      <c r="F331" s="96">
        <v>45603.39943287037</v>
      </c>
      <c r="G331" s="87" t="s">
        <v>70</v>
      </c>
      <c r="H331" s="96">
        <v>45603</v>
      </c>
      <c r="I331" s="87" t="s">
        <v>71</v>
      </c>
      <c r="J331" s="87" t="s">
        <v>104</v>
      </c>
      <c r="K331" s="87" t="s">
        <v>752</v>
      </c>
      <c r="L331" s="87" t="s">
        <v>78</v>
      </c>
      <c r="M331" s="87" t="s">
        <v>754</v>
      </c>
      <c r="N331" s="94">
        <v>232.51</v>
      </c>
      <c r="O331" s="94">
        <v>255.93</v>
      </c>
      <c r="P331" s="94">
        <v>55.8</v>
      </c>
      <c r="Q331" s="87" t="s">
        <v>4296</v>
      </c>
      <c r="R331" s="87" t="s">
        <v>4297</v>
      </c>
      <c r="S331" s="87" t="s">
        <v>4101</v>
      </c>
      <c r="T331" s="87" t="s">
        <v>504</v>
      </c>
      <c r="U331" s="87" t="s">
        <v>4203</v>
      </c>
      <c r="V331" s="87" t="s">
        <v>4298</v>
      </c>
      <c r="W331" s="87" t="s">
        <v>4299</v>
      </c>
      <c r="X331" s="87" t="s">
        <v>4300</v>
      </c>
      <c r="Y331" s="87" t="s">
        <v>4301</v>
      </c>
      <c r="Z331" s="87" t="s">
        <v>4302</v>
      </c>
    </row>
    <row r="332" spans="1:26" x14ac:dyDescent="0.25">
      <c r="A332" s="87" t="s">
        <v>3292</v>
      </c>
      <c r="B332" s="87" t="s">
        <v>576</v>
      </c>
      <c r="C332" s="87" t="s">
        <v>2330</v>
      </c>
      <c r="D332" s="87" t="s">
        <v>2274</v>
      </c>
      <c r="E332" s="96">
        <v>41473.576319444444</v>
      </c>
      <c r="F332" s="96">
        <v>45491.576319444444</v>
      </c>
      <c r="G332" s="87" t="s">
        <v>70</v>
      </c>
      <c r="H332" s="96">
        <v>45309</v>
      </c>
      <c r="I332" s="87" t="s">
        <v>71</v>
      </c>
      <c r="J332" s="87" t="s">
        <v>1223</v>
      </c>
      <c r="K332" s="87" t="s">
        <v>3293</v>
      </c>
      <c r="L332" s="87" t="s">
        <v>78</v>
      </c>
      <c r="M332" s="87" t="s">
        <v>3295</v>
      </c>
      <c r="N332" s="94">
        <v>232.84</v>
      </c>
      <c r="O332" s="94">
        <v>258.10000000000002</v>
      </c>
      <c r="P332" s="94">
        <v>46.57</v>
      </c>
      <c r="Q332" s="87" t="s">
        <v>4405</v>
      </c>
      <c r="R332" s="87" t="s">
        <v>4406</v>
      </c>
      <c r="S332" s="87" t="s">
        <v>4101</v>
      </c>
      <c r="T332" s="87" t="s">
        <v>504</v>
      </c>
      <c r="U332" s="87" t="s">
        <v>4367</v>
      </c>
      <c r="V332" s="87" t="s">
        <v>4110</v>
      </c>
      <c r="W332" s="87" t="s">
        <v>4407</v>
      </c>
      <c r="X332" s="87" t="s">
        <v>4408</v>
      </c>
      <c r="Y332" s="87" t="s">
        <v>4409</v>
      </c>
      <c r="Z332" s="87" t="s">
        <v>4138</v>
      </c>
    </row>
    <row r="333" spans="1:26" x14ac:dyDescent="0.25">
      <c r="A333" s="87" t="s">
        <v>1282</v>
      </c>
      <c r="B333" s="87" t="s">
        <v>1283</v>
      </c>
      <c r="C333" s="87" t="s">
        <v>281</v>
      </c>
      <c r="D333" s="87" t="s">
        <v>1176</v>
      </c>
      <c r="E333" s="96">
        <v>44382.509513888886</v>
      </c>
      <c r="F333" s="96">
        <v>45478.509513888886</v>
      </c>
      <c r="G333" s="87" t="s">
        <v>70</v>
      </c>
      <c r="H333" s="96">
        <v>45478</v>
      </c>
      <c r="I333" s="87" t="s">
        <v>71</v>
      </c>
      <c r="J333" s="87" t="s">
        <v>104</v>
      </c>
      <c r="K333" s="87" t="s">
        <v>1284</v>
      </c>
      <c r="L333" s="87" t="s">
        <v>78</v>
      </c>
      <c r="M333" s="87" t="s">
        <v>1285</v>
      </c>
      <c r="N333" s="94">
        <v>234</v>
      </c>
      <c r="O333" s="94">
        <v>249.81</v>
      </c>
      <c r="P333" s="94">
        <v>81.900000000000006</v>
      </c>
      <c r="Q333" s="87" t="s">
        <v>6464</v>
      </c>
      <c r="R333" s="87" t="s">
        <v>6465</v>
      </c>
      <c r="S333" s="87" t="s">
        <v>4101</v>
      </c>
      <c r="T333" s="87" t="s">
        <v>504</v>
      </c>
      <c r="U333" s="87" t="s">
        <v>4367</v>
      </c>
      <c r="V333" s="87" t="s">
        <v>4110</v>
      </c>
      <c r="W333" s="87" t="s">
        <v>6466</v>
      </c>
      <c r="X333" s="87" t="s">
        <v>6467</v>
      </c>
      <c r="Y333" s="87" t="s">
        <v>6468</v>
      </c>
      <c r="Z333" s="87" t="s">
        <v>4130</v>
      </c>
    </row>
    <row r="334" spans="1:26" x14ac:dyDescent="0.25">
      <c r="A334" s="87" t="s">
        <v>1910</v>
      </c>
      <c r="B334" s="87" t="s">
        <v>690</v>
      </c>
      <c r="C334" s="87" t="s">
        <v>281</v>
      </c>
      <c r="D334" s="87" t="s">
        <v>1397</v>
      </c>
      <c r="E334" s="96">
        <v>44327.315335648149</v>
      </c>
      <c r="F334" s="96">
        <v>45423.315335648149</v>
      </c>
      <c r="G334" s="87" t="s">
        <v>70</v>
      </c>
      <c r="H334" s="96">
        <v>45423</v>
      </c>
      <c r="I334" s="87" t="s">
        <v>71</v>
      </c>
      <c r="J334" s="87" t="s">
        <v>104</v>
      </c>
      <c r="K334" s="87" t="s">
        <v>1911</v>
      </c>
      <c r="L334" s="87" t="s">
        <v>1912</v>
      </c>
      <c r="M334" s="87" t="s">
        <v>1913</v>
      </c>
      <c r="N334" s="94">
        <v>234.69</v>
      </c>
      <c r="O334" s="94">
        <v>271.44</v>
      </c>
      <c r="P334" s="94">
        <v>64.540000000000006</v>
      </c>
      <c r="Q334" s="87" t="s">
        <v>5023</v>
      </c>
      <c r="R334" s="87" t="s">
        <v>5024</v>
      </c>
      <c r="S334" s="87" t="s">
        <v>4101</v>
      </c>
      <c r="T334" s="87" t="s">
        <v>504</v>
      </c>
      <c r="U334" s="87" t="s">
        <v>4148</v>
      </c>
      <c r="V334" s="87" t="s">
        <v>4330</v>
      </c>
      <c r="W334" s="87" t="s">
        <v>5025</v>
      </c>
      <c r="X334" s="87" t="s">
        <v>5026</v>
      </c>
      <c r="Y334" s="87" t="s">
        <v>6423</v>
      </c>
      <c r="Z334" s="87" t="s">
        <v>4181</v>
      </c>
    </row>
    <row r="335" spans="1:26" x14ac:dyDescent="0.25">
      <c r="A335" s="87" t="s">
        <v>1205</v>
      </c>
      <c r="B335" s="87" t="s">
        <v>1206</v>
      </c>
      <c r="C335" s="87" t="s">
        <v>281</v>
      </c>
      <c r="D335" s="87" t="s">
        <v>1176</v>
      </c>
      <c r="E335" s="96">
        <v>41337.398425925923</v>
      </c>
      <c r="F335" s="96">
        <v>45355.398425925923</v>
      </c>
      <c r="G335" s="87" t="s">
        <v>70</v>
      </c>
      <c r="H335" s="96">
        <v>45355</v>
      </c>
      <c r="I335" s="87" t="s">
        <v>71</v>
      </c>
      <c r="J335" s="87" t="s">
        <v>104</v>
      </c>
      <c r="K335" s="87" t="s">
        <v>1208</v>
      </c>
      <c r="L335" s="87" t="s">
        <v>78</v>
      </c>
      <c r="M335" s="87" t="s">
        <v>1209</v>
      </c>
      <c r="N335" s="94">
        <v>235.8</v>
      </c>
      <c r="O335" s="94">
        <v>245.34</v>
      </c>
      <c r="P335" s="94">
        <v>47.16</v>
      </c>
      <c r="Q335" s="87" t="s">
        <v>4532</v>
      </c>
      <c r="R335" s="87" t="s">
        <v>4533</v>
      </c>
      <c r="S335" s="87" t="s">
        <v>4101</v>
      </c>
      <c r="T335" s="87" t="s">
        <v>504</v>
      </c>
      <c r="U335" s="87" t="s">
        <v>4126</v>
      </c>
      <c r="V335" s="87" t="s">
        <v>4534</v>
      </c>
      <c r="W335" s="87" t="s">
        <v>4535</v>
      </c>
      <c r="X335" s="87" t="s">
        <v>4536</v>
      </c>
      <c r="Y335" s="87" t="s">
        <v>4537</v>
      </c>
      <c r="Z335" s="87" t="s">
        <v>4302</v>
      </c>
    </row>
    <row r="336" spans="1:26" x14ac:dyDescent="0.25">
      <c r="A336" s="87" t="s">
        <v>1576</v>
      </c>
      <c r="B336" s="87" t="s">
        <v>999</v>
      </c>
      <c r="C336" s="87" t="s">
        <v>281</v>
      </c>
      <c r="D336" s="87" t="s">
        <v>1397</v>
      </c>
      <c r="E336" s="96">
        <v>42074.350219907406</v>
      </c>
      <c r="F336" s="96">
        <v>45362.350219907406</v>
      </c>
      <c r="G336" s="87" t="s">
        <v>70</v>
      </c>
      <c r="H336" s="96">
        <v>45362</v>
      </c>
      <c r="I336" s="87" t="s">
        <v>71</v>
      </c>
      <c r="J336" s="87" t="s">
        <v>104</v>
      </c>
      <c r="K336" s="87" t="s">
        <v>1577</v>
      </c>
      <c r="L336" s="87" t="s">
        <v>78</v>
      </c>
      <c r="M336" s="87" t="s">
        <v>1579</v>
      </c>
      <c r="N336" s="94">
        <v>235.8</v>
      </c>
      <c r="O336" s="94">
        <v>269.43</v>
      </c>
      <c r="P336" s="94">
        <v>64.849999999999994</v>
      </c>
      <c r="Q336" s="87" t="s">
        <v>5093</v>
      </c>
      <c r="R336" s="87" t="s">
        <v>5094</v>
      </c>
      <c r="S336" s="87" t="s">
        <v>4101</v>
      </c>
      <c r="T336" s="87" t="s">
        <v>504</v>
      </c>
      <c r="U336" s="87" t="s">
        <v>4203</v>
      </c>
      <c r="V336" s="87" t="s">
        <v>5095</v>
      </c>
      <c r="W336" s="87" t="s">
        <v>78</v>
      </c>
      <c r="X336" s="87" t="s">
        <v>5096</v>
      </c>
      <c r="Y336" s="87" t="s">
        <v>5097</v>
      </c>
      <c r="Z336" s="87" t="s">
        <v>4138</v>
      </c>
    </row>
    <row r="337" spans="1:26" x14ac:dyDescent="0.25">
      <c r="A337" s="87" t="s">
        <v>3660</v>
      </c>
      <c r="B337" s="87" t="s">
        <v>3661</v>
      </c>
      <c r="C337" s="87" t="s">
        <v>2330</v>
      </c>
      <c r="D337" s="87" t="s">
        <v>1397</v>
      </c>
      <c r="E337" s="96">
        <v>44013.763425925928</v>
      </c>
      <c r="F337" s="96">
        <v>45474.763425925928</v>
      </c>
      <c r="G337" s="87" t="s">
        <v>70</v>
      </c>
      <c r="H337" s="96">
        <v>45474</v>
      </c>
      <c r="I337" s="87" t="s">
        <v>71</v>
      </c>
      <c r="J337" s="87" t="s">
        <v>104</v>
      </c>
      <c r="K337" s="87" t="s">
        <v>3663</v>
      </c>
      <c r="L337" s="87" t="s">
        <v>3664</v>
      </c>
      <c r="M337" s="87" t="s">
        <v>4027</v>
      </c>
      <c r="N337" s="94">
        <v>235.86</v>
      </c>
      <c r="O337" s="94">
        <v>270.74</v>
      </c>
      <c r="P337" s="94">
        <v>58.96</v>
      </c>
      <c r="Q337" s="87" t="s">
        <v>6112</v>
      </c>
      <c r="R337" s="87" t="s">
        <v>6113</v>
      </c>
      <c r="S337" s="87" t="s">
        <v>4289</v>
      </c>
      <c r="T337" s="87" t="s">
        <v>6114</v>
      </c>
      <c r="U337" s="87" t="s">
        <v>6115</v>
      </c>
      <c r="V337" s="87" t="s">
        <v>4110</v>
      </c>
      <c r="W337" s="87" t="s">
        <v>6116</v>
      </c>
      <c r="X337" s="87" t="s">
        <v>6117</v>
      </c>
      <c r="Y337" s="87" t="s">
        <v>6118</v>
      </c>
      <c r="Z337" s="87" t="s">
        <v>4417</v>
      </c>
    </row>
    <row r="338" spans="1:26" x14ac:dyDescent="0.25">
      <c r="A338" s="87" t="s">
        <v>3656</v>
      </c>
      <c r="B338" s="87" t="s">
        <v>3499</v>
      </c>
      <c r="C338" s="87" t="s">
        <v>296</v>
      </c>
      <c r="D338" s="87" t="s">
        <v>1397</v>
      </c>
      <c r="E338" s="96">
        <v>42381.34375</v>
      </c>
      <c r="F338" s="96">
        <v>45303.34375</v>
      </c>
      <c r="G338" s="87" t="s">
        <v>70</v>
      </c>
      <c r="H338" s="96">
        <v>45303</v>
      </c>
      <c r="I338" s="87" t="s">
        <v>71</v>
      </c>
      <c r="J338" s="87" t="s">
        <v>104</v>
      </c>
      <c r="K338" s="87" t="s">
        <v>3657</v>
      </c>
      <c r="L338" s="87" t="s">
        <v>3658</v>
      </c>
      <c r="M338" s="87" t="s">
        <v>4011</v>
      </c>
      <c r="N338" s="94">
        <v>236.58</v>
      </c>
      <c r="O338" s="94">
        <v>269.79000000000002</v>
      </c>
      <c r="P338" s="94">
        <v>59.14</v>
      </c>
      <c r="Q338" s="87" t="s">
        <v>4855</v>
      </c>
      <c r="R338" s="87" t="s">
        <v>4856</v>
      </c>
      <c r="S338" s="87" t="s">
        <v>4438</v>
      </c>
      <c r="T338" s="87" t="s">
        <v>4439</v>
      </c>
      <c r="U338" s="87" t="s">
        <v>4857</v>
      </c>
      <c r="V338" s="87" t="s">
        <v>4858</v>
      </c>
      <c r="W338" s="87" t="s">
        <v>4859</v>
      </c>
      <c r="X338" s="87" t="s">
        <v>4860</v>
      </c>
      <c r="Y338" s="87" t="s">
        <v>4861</v>
      </c>
      <c r="Z338" s="87" t="s">
        <v>4138</v>
      </c>
    </row>
    <row r="339" spans="1:26" x14ac:dyDescent="0.25">
      <c r="A339" s="87" t="s">
        <v>3068</v>
      </c>
      <c r="B339" s="87" t="s">
        <v>3069</v>
      </c>
      <c r="C339" s="87" t="s">
        <v>456</v>
      </c>
      <c r="D339" s="87" t="s">
        <v>3063</v>
      </c>
      <c r="E339" s="96">
        <v>43110.517268518517</v>
      </c>
      <c r="F339" s="96">
        <v>45301.517268518517</v>
      </c>
      <c r="G339" s="87" t="s">
        <v>70</v>
      </c>
      <c r="H339" s="96">
        <v>45301</v>
      </c>
      <c r="I339" s="87" t="s">
        <v>91</v>
      </c>
      <c r="J339" s="87" t="s">
        <v>104</v>
      </c>
      <c r="K339" s="87" t="s">
        <v>3071</v>
      </c>
      <c r="L339" s="87" t="s">
        <v>78</v>
      </c>
      <c r="M339" s="87" t="s">
        <v>3072</v>
      </c>
      <c r="N339" s="94">
        <v>237.17</v>
      </c>
      <c r="O339" s="94">
        <v>256.51</v>
      </c>
      <c r="P339" s="94">
        <v>35.58</v>
      </c>
      <c r="Q339" s="87" t="s">
        <v>5639</v>
      </c>
      <c r="R339" s="87" t="s">
        <v>5640</v>
      </c>
      <c r="S339" s="87" t="s">
        <v>4101</v>
      </c>
      <c r="T339" s="87" t="s">
        <v>504</v>
      </c>
      <c r="U339" s="87" t="s">
        <v>4148</v>
      </c>
      <c r="V339" s="87" t="s">
        <v>5208</v>
      </c>
      <c r="W339" s="87" t="s">
        <v>5641</v>
      </c>
      <c r="X339" s="87" t="s">
        <v>5642</v>
      </c>
      <c r="Y339" s="87" t="s">
        <v>5643</v>
      </c>
      <c r="Z339" s="87" t="s">
        <v>4417</v>
      </c>
    </row>
    <row r="340" spans="1:26" x14ac:dyDescent="0.25">
      <c r="A340" s="87" t="s">
        <v>3173</v>
      </c>
      <c r="B340" s="87" t="s">
        <v>3174</v>
      </c>
      <c r="C340" s="87" t="s">
        <v>2330</v>
      </c>
      <c r="D340" s="87" t="s">
        <v>2037</v>
      </c>
      <c r="E340" s="96">
        <v>41548.359270833331</v>
      </c>
      <c r="F340" s="96">
        <v>45566.574166666665</v>
      </c>
      <c r="G340" s="87" t="s">
        <v>70</v>
      </c>
      <c r="H340" s="96">
        <v>45566</v>
      </c>
      <c r="I340" s="87" t="s">
        <v>71</v>
      </c>
      <c r="J340" s="87" t="s">
        <v>104</v>
      </c>
      <c r="K340" s="87" t="s">
        <v>3176</v>
      </c>
      <c r="L340" s="87" t="s">
        <v>3177</v>
      </c>
      <c r="M340" s="87" t="s">
        <v>3179</v>
      </c>
      <c r="N340" s="94">
        <v>237.79</v>
      </c>
      <c r="O340" s="94">
        <v>272.66000000000003</v>
      </c>
      <c r="P340" s="94">
        <v>59.45</v>
      </c>
      <c r="Q340" s="87" t="s">
        <v>4615</v>
      </c>
      <c r="R340" s="87" t="s">
        <v>4616</v>
      </c>
      <c r="S340" s="87" t="s">
        <v>4101</v>
      </c>
      <c r="T340" s="87" t="s">
        <v>504</v>
      </c>
      <c r="U340" s="87" t="s">
        <v>4148</v>
      </c>
      <c r="V340" s="87" t="s">
        <v>4617</v>
      </c>
      <c r="W340" s="87" t="s">
        <v>4618</v>
      </c>
      <c r="X340" s="87" t="s">
        <v>4619</v>
      </c>
      <c r="Y340" s="87" t="s">
        <v>4620</v>
      </c>
      <c r="Z340" s="87" t="s">
        <v>4138</v>
      </c>
    </row>
    <row r="341" spans="1:26" x14ac:dyDescent="0.25">
      <c r="A341" s="87" t="s">
        <v>724</v>
      </c>
      <c r="B341" s="87" t="s">
        <v>725</v>
      </c>
      <c r="C341" s="87" t="s">
        <v>281</v>
      </c>
      <c r="D341" s="87" t="s">
        <v>66</v>
      </c>
      <c r="E341" s="96">
        <v>44845.358831018515</v>
      </c>
      <c r="F341" s="96">
        <v>45576.346655092595</v>
      </c>
      <c r="G341" s="87" t="s">
        <v>70</v>
      </c>
      <c r="H341" s="96">
        <v>45576</v>
      </c>
      <c r="I341" s="87" t="s">
        <v>71</v>
      </c>
      <c r="J341" s="87" t="s">
        <v>104</v>
      </c>
      <c r="K341" s="87" t="s">
        <v>726</v>
      </c>
      <c r="L341" s="87" t="s">
        <v>78</v>
      </c>
      <c r="M341" s="87" t="s">
        <v>728</v>
      </c>
      <c r="N341" s="94">
        <v>237.98</v>
      </c>
      <c r="O341" s="94">
        <v>261.83</v>
      </c>
      <c r="P341" s="94">
        <v>34.51</v>
      </c>
      <c r="Q341" s="87" t="s">
        <v>5892</v>
      </c>
      <c r="R341" s="87" t="s">
        <v>5893</v>
      </c>
      <c r="S341" s="87" t="s">
        <v>4101</v>
      </c>
      <c r="T341" s="87" t="s">
        <v>504</v>
      </c>
      <c r="U341" s="87" t="s">
        <v>4187</v>
      </c>
      <c r="V341" s="87" t="s">
        <v>5894</v>
      </c>
      <c r="W341" s="87" t="s">
        <v>5895</v>
      </c>
      <c r="X341" s="87" t="s">
        <v>5896</v>
      </c>
      <c r="Y341" s="87" t="s">
        <v>5897</v>
      </c>
      <c r="Z341" s="87" t="s">
        <v>4236</v>
      </c>
    </row>
    <row r="342" spans="1:26" x14ac:dyDescent="0.25">
      <c r="A342" s="87" t="s">
        <v>3628</v>
      </c>
      <c r="B342" s="87" t="s">
        <v>3595</v>
      </c>
      <c r="C342" s="87" t="s">
        <v>281</v>
      </c>
      <c r="D342" s="87" t="s">
        <v>1397</v>
      </c>
      <c r="E342" s="96">
        <v>41416</v>
      </c>
      <c r="F342" s="96">
        <v>45434.359039351853</v>
      </c>
      <c r="G342" s="87" t="s">
        <v>70</v>
      </c>
      <c r="H342" s="96">
        <v>45434</v>
      </c>
      <c r="I342" s="87" t="s">
        <v>71</v>
      </c>
      <c r="J342" s="87" t="s">
        <v>104</v>
      </c>
      <c r="K342" s="87" t="s">
        <v>3629</v>
      </c>
      <c r="L342" s="87" t="s">
        <v>78</v>
      </c>
      <c r="M342" s="87" t="s">
        <v>3955</v>
      </c>
      <c r="N342" s="94">
        <v>239.77</v>
      </c>
      <c r="O342" s="94">
        <v>277.49</v>
      </c>
      <c r="P342" s="94">
        <v>65.91</v>
      </c>
      <c r="Q342" s="87" t="s">
        <v>4571</v>
      </c>
      <c r="R342" s="87" t="s">
        <v>4572</v>
      </c>
      <c r="S342" s="87" t="s">
        <v>4101</v>
      </c>
      <c r="T342" s="87" t="s">
        <v>504</v>
      </c>
      <c r="U342" s="87" t="s">
        <v>4148</v>
      </c>
      <c r="V342" s="87" t="s">
        <v>4573</v>
      </c>
      <c r="W342" s="87" t="s">
        <v>4574</v>
      </c>
      <c r="X342" s="87" t="s">
        <v>4575</v>
      </c>
      <c r="Y342" s="87" t="s">
        <v>4576</v>
      </c>
      <c r="Z342" s="87" t="s">
        <v>4181</v>
      </c>
    </row>
    <row r="343" spans="1:26" x14ac:dyDescent="0.25">
      <c r="A343" s="87" t="s">
        <v>437</v>
      </c>
      <c r="B343" s="87" t="s">
        <v>438</v>
      </c>
      <c r="C343" s="87" t="s">
        <v>281</v>
      </c>
      <c r="D343" s="87" t="s">
        <v>66</v>
      </c>
      <c r="E343" s="96">
        <v>43241.598923611113</v>
      </c>
      <c r="F343" s="96">
        <v>45433.571296296293</v>
      </c>
      <c r="G343" s="87" t="s">
        <v>70</v>
      </c>
      <c r="H343" s="96">
        <v>45433</v>
      </c>
      <c r="I343" s="87" t="s">
        <v>71</v>
      </c>
      <c r="J343" s="87" t="s">
        <v>104</v>
      </c>
      <c r="K343" s="87" t="s">
        <v>439</v>
      </c>
      <c r="L343" s="87" t="s">
        <v>78</v>
      </c>
      <c r="M343" s="87" t="s">
        <v>441</v>
      </c>
      <c r="N343" s="94">
        <v>239.92</v>
      </c>
      <c r="O343" s="94">
        <v>263.57</v>
      </c>
      <c r="P343" s="94">
        <v>34.79</v>
      </c>
      <c r="Q343" s="87" t="s">
        <v>4586</v>
      </c>
      <c r="R343" s="87" t="s">
        <v>4587</v>
      </c>
      <c r="S343" s="87" t="s">
        <v>4101</v>
      </c>
      <c r="T343" s="87" t="s">
        <v>504</v>
      </c>
      <c r="U343" s="87" t="s">
        <v>4126</v>
      </c>
      <c r="V343" s="87" t="s">
        <v>4552</v>
      </c>
      <c r="W343" s="87" t="s">
        <v>4588</v>
      </c>
      <c r="X343" s="87" t="s">
        <v>4589</v>
      </c>
      <c r="Y343" s="87" t="s">
        <v>5453</v>
      </c>
      <c r="Z343" s="87" t="s">
        <v>4248</v>
      </c>
    </row>
    <row r="344" spans="1:26" x14ac:dyDescent="0.25">
      <c r="A344" s="87" t="s">
        <v>1706</v>
      </c>
      <c r="B344" s="87" t="s">
        <v>1707</v>
      </c>
      <c r="C344" s="87" t="s">
        <v>281</v>
      </c>
      <c r="D344" s="87" t="s">
        <v>1397</v>
      </c>
      <c r="E344" s="96">
        <v>43567.524097222224</v>
      </c>
      <c r="F344" s="96">
        <v>45394.524097222224</v>
      </c>
      <c r="G344" s="87" t="s">
        <v>70</v>
      </c>
      <c r="H344" s="96">
        <v>45394</v>
      </c>
      <c r="I344" s="87" t="s">
        <v>71</v>
      </c>
      <c r="J344" s="87" t="s">
        <v>104</v>
      </c>
      <c r="K344" s="87" t="s">
        <v>1708</v>
      </c>
      <c r="L344" s="87" t="s">
        <v>1709</v>
      </c>
      <c r="M344" s="87" t="s">
        <v>1710</v>
      </c>
      <c r="N344" s="94">
        <v>240.86</v>
      </c>
      <c r="O344" s="94">
        <v>276.52999999999997</v>
      </c>
      <c r="P344" s="94">
        <v>66.22</v>
      </c>
      <c r="Q344" s="87" t="s">
        <v>5970</v>
      </c>
      <c r="R344" s="87" t="s">
        <v>5475</v>
      </c>
      <c r="S344" s="87" t="s">
        <v>4101</v>
      </c>
      <c r="T344" s="87" t="s">
        <v>504</v>
      </c>
      <c r="U344" s="87" t="s">
        <v>4203</v>
      </c>
      <c r="V344" s="87" t="s">
        <v>5971</v>
      </c>
      <c r="W344" s="87" t="s">
        <v>5972</v>
      </c>
      <c r="X344" s="87" t="s">
        <v>5973</v>
      </c>
      <c r="Y344" s="87" t="s">
        <v>5974</v>
      </c>
      <c r="Z344" s="87" t="s">
        <v>4417</v>
      </c>
    </row>
    <row r="345" spans="1:26" x14ac:dyDescent="0.25">
      <c r="A345" s="87" t="s">
        <v>3665</v>
      </c>
      <c r="B345" s="87" t="s">
        <v>3543</v>
      </c>
      <c r="C345" s="87" t="s">
        <v>281</v>
      </c>
      <c r="D345" s="87" t="s">
        <v>66</v>
      </c>
      <c r="E345" s="96">
        <v>45012.494988425926</v>
      </c>
      <c r="F345" s="96">
        <v>45378.321284722224</v>
      </c>
      <c r="G345" s="87" t="s">
        <v>70</v>
      </c>
      <c r="H345" s="96">
        <v>45378</v>
      </c>
      <c r="I345" s="87" t="s">
        <v>71</v>
      </c>
      <c r="J345" s="87" t="s">
        <v>104</v>
      </c>
      <c r="K345" s="87" t="s">
        <v>3666</v>
      </c>
      <c r="L345" s="87" t="s">
        <v>78</v>
      </c>
      <c r="M345" s="87" t="s">
        <v>4047</v>
      </c>
      <c r="N345" s="94">
        <v>240.96</v>
      </c>
      <c r="O345" s="94">
        <v>264.64</v>
      </c>
      <c r="P345" s="94">
        <v>57.84</v>
      </c>
      <c r="Q345" s="87" t="s">
        <v>4504</v>
      </c>
      <c r="R345" s="87" t="s">
        <v>4505</v>
      </c>
      <c r="S345" s="87" t="s">
        <v>4101</v>
      </c>
      <c r="T345" s="87" t="s">
        <v>504</v>
      </c>
      <c r="U345" s="87" t="s">
        <v>4126</v>
      </c>
      <c r="V345" s="87" t="s">
        <v>4110</v>
      </c>
      <c r="W345" s="87" t="s">
        <v>4506</v>
      </c>
      <c r="X345" s="87" t="s">
        <v>4507</v>
      </c>
      <c r="Y345" s="87" t="s">
        <v>6838</v>
      </c>
      <c r="Z345" s="87" t="s">
        <v>4106</v>
      </c>
    </row>
    <row r="346" spans="1:26" x14ac:dyDescent="0.25">
      <c r="A346" s="87" t="s">
        <v>952</v>
      </c>
      <c r="B346" s="87" t="s">
        <v>953</v>
      </c>
      <c r="C346" s="87" t="s">
        <v>281</v>
      </c>
      <c r="D346" s="87" t="s">
        <v>66</v>
      </c>
      <c r="E346" s="96">
        <v>45075.531956018516</v>
      </c>
      <c r="F346" s="96">
        <v>45441.382731481484</v>
      </c>
      <c r="G346" s="87" t="s">
        <v>70</v>
      </c>
      <c r="H346" s="96">
        <v>45441</v>
      </c>
      <c r="I346" s="87" t="s">
        <v>71</v>
      </c>
      <c r="J346" s="87" t="s">
        <v>104</v>
      </c>
      <c r="K346" s="87" t="s">
        <v>954</v>
      </c>
      <c r="L346" s="87" t="s">
        <v>78</v>
      </c>
      <c r="M346" s="87" t="s">
        <v>956</v>
      </c>
      <c r="N346" s="94">
        <v>241.51</v>
      </c>
      <c r="O346" s="94">
        <v>265.66000000000003</v>
      </c>
      <c r="P346" s="94">
        <v>57.96</v>
      </c>
      <c r="Q346" s="87" t="s">
        <v>6903</v>
      </c>
      <c r="R346" s="87" t="s">
        <v>6904</v>
      </c>
      <c r="S346" s="87" t="s">
        <v>4101</v>
      </c>
      <c r="T346" s="87" t="s">
        <v>4215</v>
      </c>
      <c r="U346" s="87" t="s">
        <v>4216</v>
      </c>
      <c r="V346" s="87" t="s">
        <v>6905</v>
      </c>
      <c r="W346" s="87" t="s">
        <v>4659</v>
      </c>
      <c r="X346" s="87" t="s">
        <v>6906</v>
      </c>
      <c r="Y346" s="87" t="s">
        <v>6907</v>
      </c>
      <c r="Z346" s="87" t="s">
        <v>4138</v>
      </c>
    </row>
    <row r="347" spans="1:26" x14ac:dyDescent="0.25">
      <c r="A347" s="87" t="s">
        <v>1461</v>
      </c>
      <c r="B347" s="87" t="s">
        <v>1462</v>
      </c>
      <c r="C347" s="87" t="s">
        <v>281</v>
      </c>
      <c r="D347" s="87" t="s">
        <v>1397</v>
      </c>
      <c r="E347" s="96">
        <v>41627.616597222222</v>
      </c>
      <c r="F347" s="96">
        <v>45279.616597222222</v>
      </c>
      <c r="G347" s="87" t="s">
        <v>70</v>
      </c>
      <c r="H347" s="96">
        <v>45279</v>
      </c>
      <c r="I347" s="87" t="s">
        <v>71</v>
      </c>
      <c r="J347" s="87" t="s">
        <v>104</v>
      </c>
      <c r="K347" s="87" t="s">
        <v>1464</v>
      </c>
      <c r="L347" s="87" t="s">
        <v>78</v>
      </c>
      <c r="M347" s="87" t="s">
        <v>1466</v>
      </c>
      <c r="N347" s="94">
        <v>241.58</v>
      </c>
      <c r="O347" s="94">
        <v>276.10000000000002</v>
      </c>
      <c r="P347" s="94">
        <v>66.44</v>
      </c>
      <c r="Q347" s="87" t="s">
        <v>4776</v>
      </c>
      <c r="R347" s="87" t="s">
        <v>4777</v>
      </c>
      <c r="S347" s="87" t="s">
        <v>4101</v>
      </c>
      <c r="T347" s="87" t="s">
        <v>504</v>
      </c>
      <c r="U347" s="87" t="s">
        <v>4148</v>
      </c>
      <c r="V347" s="87" t="s">
        <v>4110</v>
      </c>
      <c r="W347" s="87" t="s">
        <v>4110</v>
      </c>
      <c r="X347" s="87" t="s">
        <v>4778</v>
      </c>
      <c r="Y347" s="87" t="s">
        <v>4779</v>
      </c>
      <c r="Z347" s="87" t="s">
        <v>4145</v>
      </c>
    </row>
    <row r="348" spans="1:26" x14ac:dyDescent="0.25">
      <c r="A348" s="87" t="s">
        <v>3074</v>
      </c>
      <c r="B348" s="87" t="s">
        <v>3075</v>
      </c>
      <c r="C348" s="87" t="s">
        <v>2330</v>
      </c>
      <c r="D348" s="87" t="s">
        <v>1397</v>
      </c>
      <c r="E348" s="96">
        <v>44035.582476851851</v>
      </c>
      <c r="F348" s="96">
        <v>45496.550995370373</v>
      </c>
      <c r="G348" s="87" t="s">
        <v>70</v>
      </c>
      <c r="H348" s="96">
        <v>45314</v>
      </c>
      <c r="I348" s="87" t="s">
        <v>71</v>
      </c>
      <c r="J348" s="87" t="s">
        <v>72</v>
      </c>
      <c r="K348" s="87" t="s">
        <v>3076</v>
      </c>
      <c r="L348" s="87" t="s">
        <v>504</v>
      </c>
      <c r="M348" s="87" t="s">
        <v>3078</v>
      </c>
      <c r="N348" s="94">
        <v>241.59</v>
      </c>
      <c r="O348" s="94">
        <v>276.43</v>
      </c>
      <c r="P348" s="94">
        <v>60.4</v>
      </c>
      <c r="Q348" s="87" t="s">
        <v>6254</v>
      </c>
      <c r="R348" s="87" t="s">
        <v>6255</v>
      </c>
      <c r="S348" s="87" t="s">
        <v>4101</v>
      </c>
      <c r="T348" s="87" t="s">
        <v>6256</v>
      </c>
      <c r="U348" s="87" t="s">
        <v>4203</v>
      </c>
      <c r="V348" s="87" t="s">
        <v>6257</v>
      </c>
      <c r="W348" s="87" t="s">
        <v>6258</v>
      </c>
      <c r="X348" s="87" t="s">
        <v>6259</v>
      </c>
      <c r="Y348" s="87" t="s">
        <v>6260</v>
      </c>
      <c r="Z348" s="87" t="s">
        <v>4138</v>
      </c>
    </row>
    <row r="349" spans="1:26" x14ac:dyDescent="0.25">
      <c r="A349" s="87" t="s">
        <v>832</v>
      </c>
      <c r="B349" s="87" t="s">
        <v>833</v>
      </c>
      <c r="C349" s="87" t="s">
        <v>281</v>
      </c>
      <c r="D349" s="87" t="s">
        <v>66</v>
      </c>
      <c r="E349" s="96">
        <v>44958.337384259263</v>
      </c>
      <c r="F349" s="96">
        <v>45323.36996527778</v>
      </c>
      <c r="G349" s="87" t="s">
        <v>70</v>
      </c>
      <c r="H349" s="96">
        <v>45323</v>
      </c>
      <c r="I349" s="87" t="s">
        <v>71</v>
      </c>
      <c r="J349" s="87" t="s">
        <v>104</v>
      </c>
      <c r="K349" s="87" t="s">
        <v>834</v>
      </c>
      <c r="L349" s="87" t="s">
        <v>78</v>
      </c>
      <c r="M349" s="87" t="s">
        <v>836</v>
      </c>
      <c r="N349" s="94">
        <v>242.16</v>
      </c>
      <c r="O349" s="94">
        <v>266.33999999999997</v>
      </c>
      <c r="P349" s="94">
        <v>58.12</v>
      </c>
      <c r="Q349" s="87" t="s">
        <v>6790</v>
      </c>
      <c r="R349" s="87" t="s">
        <v>6791</v>
      </c>
      <c r="S349" s="87" t="s">
        <v>4101</v>
      </c>
      <c r="T349" s="87" t="s">
        <v>504</v>
      </c>
      <c r="U349" s="87" t="s">
        <v>4203</v>
      </c>
      <c r="V349" s="87" t="s">
        <v>4110</v>
      </c>
      <c r="W349" s="87" t="s">
        <v>6792</v>
      </c>
      <c r="X349" s="87" t="s">
        <v>6793</v>
      </c>
      <c r="Y349" s="87" t="s">
        <v>6794</v>
      </c>
      <c r="Z349" s="87" t="s">
        <v>4138</v>
      </c>
    </row>
    <row r="350" spans="1:26" x14ac:dyDescent="0.25">
      <c r="A350" s="87" t="s">
        <v>1926</v>
      </c>
      <c r="B350" s="87" t="s">
        <v>1696</v>
      </c>
      <c r="C350" s="87" t="s">
        <v>281</v>
      </c>
      <c r="D350" s="87" t="s">
        <v>1397</v>
      </c>
      <c r="E350" s="96">
        <v>44692.560208333336</v>
      </c>
      <c r="F350" s="96">
        <v>45423.560208333336</v>
      </c>
      <c r="G350" s="87" t="s">
        <v>70</v>
      </c>
      <c r="H350" s="96">
        <v>45423</v>
      </c>
      <c r="I350" s="87" t="s">
        <v>71</v>
      </c>
      <c r="J350" s="87" t="s">
        <v>104</v>
      </c>
      <c r="K350" s="87" t="s">
        <v>1927</v>
      </c>
      <c r="L350" s="87" t="s">
        <v>1928</v>
      </c>
      <c r="M350" s="87" t="s">
        <v>1929</v>
      </c>
      <c r="N350" s="94">
        <v>242.38</v>
      </c>
      <c r="O350" s="94">
        <v>280.66000000000003</v>
      </c>
      <c r="P350" s="94">
        <v>66.66</v>
      </c>
      <c r="Q350" s="87" t="s">
        <v>5940</v>
      </c>
      <c r="R350" s="87" t="s">
        <v>5941</v>
      </c>
      <c r="S350" s="87" t="s">
        <v>4274</v>
      </c>
      <c r="T350" s="87" t="s">
        <v>5942</v>
      </c>
      <c r="U350" s="87" t="s">
        <v>5943</v>
      </c>
      <c r="V350" s="87" t="s">
        <v>5944</v>
      </c>
      <c r="W350" s="87" t="s">
        <v>5945</v>
      </c>
      <c r="X350" s="87" t="s">
        <v>5946</v>
      </c>
      <c r="Y350" s="87" t="s">
        <v>5947</v>
      </c>
      <c r="Z350" s="87" t="s">
        <v>4106</v>
      </c>
    </row>
    <row r="351" spans="1:26" x14ac:dyDescent="0.25">
      <c r="A351" s="87" t="s">
        <v>3079</v>
      </c>
      <c r="B351" s="87" t="s">
        <v>910</v>
      </c>
      <c r="C351" s="87" t="s">
        <v>2330</v>
      </c>
      <c r="D351" s="87" t="s">
        <v>1397</v>
      </c>
      <c r="E351" s="96">
        <v>44074.36246527778</v>
      </c>
      <c r="F351" s="96">
        <v>45535.36246527778</v>
      </c>
      <c r="G351" s="87" t="s">
        <v>70</v>
      </c>
      <c r="H351" s="96">
        <v>45535</v>
      </c>
      <c r="I351" s="87" t="s">
        <v>71</v>
      </c>
      <c r="J351" s="87" t="s">
        <v>104</v>
      </c>
      <c r="K351" s="87" t="s">
        <v>3080</v>
      </c>
      <c r="L351" s="87" t="s">
        <v>3081</v>
      </c>
      <c r="M351" s="87" t="s">
        <v>3082</v>
      </c>
      <c r="N351" s="94">
        <v>243.38</v>
      </c>
      <c r="O351" s="94">
        <v>283.33999999999997</v>
      </c>
      <c r="P351" s="94">
        <v>60.86</v>
      </c>
      <c r="Q351" s="87" t="s">
        <v>6281</v>
      </c>
      <c r="R351" s="87" t="s">
        <v>6282</v>
      </c>
      <c r="S351" s="87" t="s">
        <v>4101</v>
      </c>
      <c r="T351" s="87" t="s">
        <v>504</v>
      </c>
      <c r="U351" s="87" t="s">
        <v>4203</v>
      </c>
      <c r="V351" s="87" t="s">
        <v>4110</v>
      </c>
      <c r="W351" s="87" t="s">
        <v>6283</v>
      </c>
      <c r="X351" s="87" t="s">
        <v>6284</v>
      </c>
      <c r="Y351" s="87" t="s">
        <v>6285</v>
      </c>
      <c r="Z351" s="87" t="s">
        <v>4138</v>
      </c>
    </row>
    <row r="352" spans="1:26" x14ac:dyDescent="0.25">
      <c r="A352" s="87" t="s">
        <v>198</v>
      </c>
      <c r="B352" s="87" t="s">
        <v>199</v>
      </c>
      <c r="C352" s="87" t="s">
        <v>200</v>
      </c>
      <c r="D352" s="87" t="s">
        <v>66</v>
      </c>
      <c r="E352" s="96">
        <v>42686.347314814811</v>
      </c>
      <c r="F352" s="96">
        <v>45608.347314814811</v>
      </c>
      <c r="G352" s="87" t="s">
        <v>70</v>
      </c>
      <c r="H352" s="96">
        <v>45608</v>
      </c>
      <c r="I352" s="87" t="s">
        <v>71</v>
      </c>
      <c r="J352" s="87" t="s">
        <v>104</v>
      </c>
      <c r="K352" s="87" t="s">
        <v>202</v>
      </c>
      <c r="L352" s="87" t="s">
        <v>78</v>
      </c>
      <c r="M352" s="87" t="s">
        <v>203</v>
      </c>
      <c r="N352" s="94">
        <v>244.19</v>
      </c>
      <c r="O352" s="94">
        <v>268.43</v>
      </c>
      <c r="P352" s="94">
        <v>26.86</v>
      </c>
      <c r="Q352" s="87" t="s">
        <v>5423</v>
      </c>
      <c r="R352" s="87" t="s">
        <v>5424</v>
      </c>
      <c r="S352" s="87" t="s">
        <v>4101</v>
      </c>
      <c r="T352" s="87" t="s">
        <v>504</v>
      </c>
      <c r="U352" s="87" t="s">
        <v>4148</v>
      </c>
      <c r="V352" s="87" t="s">
        <v>5357</v>
      </c>
      <c r="W352" s="87" t="s">
        <v>5425</v>
      </c>
      <c r="X352" s="87" t="s">
        <v>5426</v>
      </c>
      <c r="Y352" s="87" t="s">
        <v>5427</v>
      </c>
      <c r="Z352" s="87" t="s">
        <v>4106</v>
      </c>
    </row>
    <row r="353" spans="1:26" x14ac:dyDescent="0.25">
      <c r="A353" s="87" t="s">
        <v>1715</v>
      </c>
      <c r="B353" s="87" t="s">
        <v>1716</v>
      </c>
      <c r="C353" s="87" t="s">
        <v>281</v>
      </c>
      <c r="D353" s="87" t="s">
        <v>1397</v>
      </c>
      <c r="E353" s="96">
        <v>43714.522557870368</v>
      </c>
      <c r="F353" s="96">
        <v>45541.618807870371</v>
      </c>
      <c r="G353" s="87" t="s">
        <v>70</v>
      </c>
      <c r="H353" s="96">
        <v>45541</v>
      </c>
      <c r="I353" s="87" t="s">
        <v>71</v>
      </c>
      <c r="J353" s="87" t="s">
        <v>104</v>
      </c>
      <c r="K353" s="87" t="s">
        <v>1717</v>
      </c>
      <c r="L353" s="87" t="s">
        <v>78</v>
      </c>
      <c r="M353" s="87" t="s">
        <v>1719</v>
      </c>
      <c r="N353" s="94">
        <v>244.41</v>
      </c>
      <c r="O353" s="94">
        <v>279.68</v>
      </c>
      <c r="P353" s="94">
        <v>67.19</v>
      </c>
      <c r="Q353" s="87" t="s">
        <v>6084</v>
      </c>
      <c r="R353" s="87" t="s">
        <v>6085</v>
      </c>
      <c r="S353" s="87" t="s">
        <v>4101</v>
      </c>
      <c r="T353" s="87" t="s">
        <v>504</v>
      </c>
      <c r="U353" s="87" t="s">
        <v>4203</v>
      </c>
      <c r="V353" s="87" t="s">
        <v>4110</v>
      </c>
      <c r="W353" s="87" t="s">
        <v>6086</v>
      </c>
      <c r="X353" s="87" t="s">
        <v>6087</v>
      </c>
      <c r="Y353" s="87" t="s">
        <v>6088</v>
      </c>
      <c r="Z353" s="87" t="s">
        <v>4138</v>
      </c>
    </row>
    <row r="354" spans="1:26" x14ac:dyDescent="0.25">
      <c r="A354" s="87" t="s">
        <v>3098</v>
      </c>
      <c r="B354" s="87" t="s">
        <v>3099</v>
      </c>
      <c r="C354" s="87" t="s">
        <v>2330</v>
      </c>
      <c r="D354" s="87" t="s">
        <v>1397</v>
      </c>
      <c r="E354" s="96">
        <v>44121.322222222225</v>
      </c>
      <c r="F354" s="96">
        <v>45582.322222222225</v>
      </c>
      <c r="G354" s="87" t="s">
        <v>70</v>
      </c>
      <c r="H354" s="96">
        <v>45582</v>
      </c>
      <c r="I354" s="87" t="s">
        <v>71</v>
      </c>
      <c r="J354" s="87" t="s">
        <v>104</v>
      </c>
      <c r="K354" s="87" t="s">
        <v>3100</v>
      </c>
      <c r="L354" s="87" t="s">
        <v>3101</v>
      </c>
      <c r="M354" s="87" t="s">
        <v>3102</v>
      </c>
      <c r="N354" s="94">
        <v>245.37</v>
      </c>
      <c r="O354" s="94">
        <v>275.63</v>
      </c>
      <c r="P354" s="94">
        <v>61.36</v>
      </c>
      <c r="Q354" s="87" t="s">
        <v>6329</v>
      </c>
      <c r="R354" s="87" t="s">
        <v>6330</v>
      </c>
      <c r="S354" s="87" t="s">
        <v>4438</v>
      </c>
      <c r="T354" s="87" t="s">
        <v>6331</v>
      </c>
      <c r="U354" s="87" t="s">
        <v>6332</v>
      </c>
      <c r="V354" s="87" t="s">
        <v>4337</v>
      </c>
      <c r="W354" s="87" t="s">
        <v>6333</v>
      </c>
      <c r="X354" s="87" t="s">
        <v>6334</v>
      </c>
      <c r="Y354" s="87" t="s">
        <v>6335</v>
      </c>
      <c r="Z354" s="87" t="s">
        <v>4200</v>
      </c>
    </row>
    <row r="355" spans="1:26" x14ac:dyDescent="0.25">
      <c r="A355" s="87" t="s">
        <v>850</v>
      </c>
      <c r="B355" s="87" t="s">
        <v>851</v>
      </c>
      <c r="C355" s="87" t="s">
        <v>281</v>
      </c>
      <c r="D355" s="87" t="s">
        <v>66</v>
      </c>
      <c r="E355" s="96">
        <v>44970.563194444447</v>
      </c>
      <c r="F355" s="96">
        <v>45335.317083333335</v>
      </c>
      <c r="G355" s="87" t="s">
        <v>70</v>
      </c>
      <c r="H355" s="96">
        <v>45335</v>
      </c>
      <c r="I355" s="87" t="s">
        <v>71</v>
      </c>
      <c r="J355" s="87" t="s">
        <v>104</v>
      </c>
      <c r="K355" s="87" t="s">
        <v>852</v>
      </c>
      <c r="L355" s="87" t="s">
        <v>78</v>
      </c>
      <c r="M355" s="87" t="s">
        <v>854</v>
      </c>
      <c r="N355" s="94">
        <v>245.72</v>
      </c>
      <c r="O355" s="94">
        <v>270.52</v>
      </c>
      <c r="P355" s="94">
        <v>58.98</v>
      </c>
      <c r="Q355" s="87" t="s">
        <v>6709</v>
      </c>
      <c r="R355" s="87" t="s">
        <v>6710</v>
      </c>
      <c r="S355" s="87" t="s">
        <v>4101</v>
      </c>
      <c r="T355" s="87" t="s">
        <v>504</v>
      </c>
      <c r="U355" s="87" t="s">
        <v>4187</v>
      </c>
      <c r="V355" s="87" t="s">
        <v>6711</v>
      </c>
      <c r="W355" s="87" t="s">
        <v>6712</v>
      </c>
      <c r="X355" s="87" t="s">
        <v>6713</v>
      </c>
      <c r="Y355" s="87" t="s">
        <v>6714</v>
      </c>
      <c r="Z355" s="87" t="s">
        <v>4138</v>
      </c>
    </row>
    <row r="356" spans="1:26" x14ac:dyDescent="0.25">
      <c r="A356" s="87" t="s">
        <v>1443</v>
      </c>
      <c r="B356" s="87" t="s">
        <v>968</v>
      </c>
      <c r="C356" s="87" t="s">
        <v>281</v>
      </c>
      <c r="D356" s="87" t="s">
        <v>1397</v>
      </c>
      <c r="E356" s="96">
        <v>41456.609733796293</v>
      </c>
      <c r="F356" s="96">
        <v>45474.609733796293</v>
      </c>
      <c r="G356" s="87" t="s">
        <v>70</v>
      </c>
      <c r="H356" s="96">
        <v>45474</v>
      </c>
      <c r="I356" s="87" t="s">
        <v>71</v>
      </c>
      <c r="J356" s="87" t="s">
        <v>104</v>
      </c>
      <c r="K356" s="87" t="s">
        <v>1444</v>
      </c>
      <c r="L356" s="87" t="s">
        <v>78</v>
      </c>
      <c r="M356" s="87" t="s">
        <v>1446</v>
      </c>
      <c r="N356" s="94">
        <v>245.9</v>
      </c>
      <c r="O356" s="94">
        <v>282.72000000000003</v>
      </c>
      <c r="P356" s="94">
        <v>61.48</v>
      </c>
      <c r="Q356" s="87" t="s">
        <v>4603</v>
      </c>
      <c r="R356" s="87" t="s">
        <v>4604</v>
      </c>
      <c r="S356" s="87" t="s">
        <v>4101</v>
      </c>
      <c r="T356" s="87" t="s">
        <v>504</v>
      </c>
      <c r="U356" s="87" t="s">
        <v>4203</v>
      </c>
      <c r="V356" s="87" t="s">
        <v>4605</v>
      </c>
      <c r="W356" s="87" t="s">
        <v>4606</v>
      </c>
      <c r="X356" s="87" t="s">
        <v>4607</v>
      </c>
      <c r="Y356" s="87" t="s">
        <v>4608</v>
      </c>
      <c r="Z356" s="87" t="s">
        <v>4138</v>
      </c>
    </row>
    <row r="357" spans="1:26" x14ac:dyDescent="0.25">
      <c r="A357" s="87" t="s">
        <v>1514</v>
      </c>
      <c r="B357" s="87" t="s">
        <v>1200</v>
      </c>
      <c r="C357" s="87" t="s">
        <v>281</v>
      </c>
      <c r="D357" s="87" t="s">
        <v>1397</v>
      </c>
      <c r="E357" s="96">
        <v>41952.476064814815</v>
      </c>
      <c r="F357" s="96">
        <v>45605.476064814815</v>
      </c>
      <c r="G357" s="87" t="s">
        <v>70</v>
      </c>
      <c r="H357" s="96">
        <v>45605</v>
      </c>
      <c r="I357" s="87" t="s">
        <v>71</v>
      </c>
      <c r="J357" s="87" t="s">
        <v>104</v>
      </c>
      <c r="K357" s="87" t="s">
        <v>1515</v>
      </c>
      <c r="L357" s="87" t="s">
        <v>1515</v>
      </c>
      <c r="M357" s="87" t="s">
        <v>1516</v>
      </c>
      <c r="N357" s="94">
        <v>247.59</v>
      </c>
      <c r="O357" s="94">
        <v>287.91000000000003</v>
      </c>
      <c r="P357" s="94">
        <v>61.9</v>
      </c>
      <c r="Q357" s="87" t="s">
        <v>4430</v>
      </c>
      <c r="R357" s="87" t="s">
        <v>4431</v>
      </c>
      <c r="S357" s="87" t="s">
        <v>4101</v>
      </c>
      <c r="T357" s="87" t="s">
        <v>504</v>
      </c>
      <c r="U357" s="87" t="s">
        <v>4133</v>
      </c>
      <c r="V357" s="87" t="s">
        <v>4432</v>
      </c>
      <c r="W357" s="87" t="s">
        <v>4433</v>
      </c>
      <c r="X357" s="87" t="s">
        <v>4434</v>
      </c>
      <c r="Y357" s="87" t="s">
        <v>4435</v>
      </c>
      <c r="Z357" s="87" t="s">
        <v>4138</v>
      </c>
    </row>
    <row r="358" spans="1:26" x14ac:dyDescent="0.25">
      <c r="A358" s="87" t="s">
        <v>3250</v>
      </c>
      <c r="B358" s="87" t="s">
        <v>3251</v>
      </c>
      <c r="C358" s="87" t="s">
        <v>2330</v>
      </c>
      <c r="D358" s="87" t="s">
        <v>2150</v>
      </c>
      <c r="E358" s="96">
        <v>41369.370127314818</v>
      </c>
      <c r="F358" s="96">
        <v>45387.370127314818</v>
      </c>
      <c r="G358" s="87" t="s">
        <v>70</v>
      </c>
      <c r="H358" s="96">
        <v>45387</v>
      </c>
      <c r="I358" s="87" t="s">
        <v>71</v>
      </c>
      <c r="J358" s="87" t="s">
        <v>104</v>
      </c>
      <c r="K358" s="87" t="s">
        <v>3255</v>
      </c>
      <c r="L358" s="87" t="s">
        <v>3256</v>
      </c>
      <c r="M358" s="87" t="s">
        <v>3257</v>
      </c>
      <c r="N358" s="94">
        <v>247.76</v>
      </c>
      <c r="O358" s="94">
        <v>267.95</v>
      </c>
      <c r="P358" s="94">
        <v>49.55</v>
      </c>
      <c r="Q358" s="87" t="s">
        <v>4562</v>
      </c>
      <c r="R358" s="87" t="s">
        <v>4563</v>
      </c>
      <c r="S358" s="87" t="s">
        <v>4564</v>
      </c>
      <c r="T358" s="87" t="s">
        <v>4565</v>
      </c>
      <c r="U358" s="87" t="s">
        <v>4566</v>
      </c>
      <c r="V358" s="87" t="s">
        <v>4110</v>
      </c>
      <c r="W358" s="87" t="s">
        <v>4567</v>
      </c>
      <c r="X358" s="87" t="s">
        <v>4568</v>
      </c>
      <c r="Y358" s="87" t="s">
        <v>4569</v>
      </c>
      <c r="Z358" s="87" t="s">
        <v>4570</v>
      </c>
    </row>
    <row r="359" spans="1:26" x14ac:dyDescent="0.25">
      <c r="A359" s="87" t="s">
        <v>1430</v>
      </c>
      <c r="B359" s="87" t="s">
        <v>346</v>
      </c>
      <c r="C359" s="87" t="s">
        <v>281</v>
      </c>
      <c r="D359" s="87" t="s">
        <v>1397</v>
      </c>
      <c r="E359" s="96">
        <v>41311.5393287037</v>
      </c>
      <c r="F359" s="96">
        <v>45328.5393287037</v>
      </c>
      <c r="G359" s="87" t="s">
        <v>70</v>
      </c>
      <c r="H359" s="96">
        <v>45328</v>
      </c>
      <c r="I359" s="87" t="s">
        <v>71</v>
      </c>
      <c r="J359" s="87" t="s">
        <v>104</v>
      </c>
      <c r="K359" s="87" t="s">
        <v>1431</v>
      </c>
      <c r="L359" s="87" t="s">
        <v>1432</v>
      </c>
      <c r="M359" s="87" t="s">
        <v>1433</v>
      </c>
      <c r="N359" s="94">
        <v>248.71</v>
      </c>
      <c r="O359" s="94">
        <v>284.58999999999997</v>
      </c>
      <c r="P359" s="94">
        <v>68.400000000000006</v>
      </c>
      <c r="Q359" s="87" t="s">
        <v>4526</v>
      </c>
      <c r="R359" s="87" t="s">
        <v>4527</v>
      </c>
      <c r="S359" s="87" t="s">
        <v>4101</v>
      </c>
      <c r="T359" s="87" t="s">
        <v>504</v>
      </c>
      <c r="U359" s="87" t="s">
        <v>4148</v>
      </c>
      <c r="V359" s="87" t="s">
        <v>4110</v>
      </c>
      <c r="W359" s="87" t="s">
        <v>4528</v>
      </c>
      <c r="X359" s="87" t="s">
        <v>4529</v>
      </c>
      <c r="Y359" s="87" t="s">
        <v>4530</v>
      </c>
      <c r="Z359" s="87" t="s">
        <v>4531</v>
      </c>
    </row>
    <row r="360" spans="1:26" x14ac:dyDescent="0.25">
      <c r="A360" s="87" t="s">
        <v>2000</v>
      </c>
      <c r="B360" s="87" t="s">
        <v>228</v>
      </c>
      <c r="C360" s="87" t="s">
        <v>281</v>
      </c>
      <c r="D360" s="87" t="s">
        <v>1397</v>
      </c>
      <c r="E360" s="96">
        <v>44954</v>
      </c>
      <c r="F360" s="96">
        <v>45319.576527777775</v>
      </c>
      <c r="G360" s="87" t="s">
        <v>70</v>
      </c>
      <c r="H360" s="96">
        <v>45319</v>
      </c>
      <c r="I360" s="87" t="s">
        <v>215</v>
      </c>
      <c r="J360" s="87" t="s">
        <v>104</v>
      </c>
      <c r="K360" s="87" t="s">
        <v>2001</v>
      </c>
      <c r="L360" s="87" t="s">
        <v>78</v>
      </c>
      <c r="M360" s="87" t="s">
        <v>2003</v>
      </c>
      <c r="N360" s="94">
        <v>249.6</v>
      </c>
      <c r="O360" s="94">
        <v>287.77999999999997</v>
      </c>
      <c r="P360" s="94">
        <v>92.35</v>
      </c>
      <c r="Q360" s="87" t="s">
        <v>4759</v>
      </c>
      <c r="R360" s="87" t="s">
        <v>4760</v>
      </c>
      <c r="S360" s="87" t="s">
        <v>4101</v>
      </c>
      <c r="T360" s="87" t="s">
        <v>504</v>
      </c>
      <c r="U360" s="87" t="s">
        <v>4367</v>
      </c>
      <c r="V360" s="87" t="s">
        <v>4761</v>
      </c>
      <c r="W360" s="87" t="s">
        <v>78</v>
      </c>
      <c r="X360" s="87" t="s">
        <v>4762</v>
      </c>
      <c r="Y360" s="87" t="s">
        <v>78</v>
      </c>
      <c r="Z360" s="87" t="s">
        <v>78</v>
      </c>
    </row>
    <row r="361" spans="1:26" x14ac:dyDescent="0.25">
      <c r="A361" s="87" t="s">
        <v>755</v>
      </c>
      <c r="B361" s="87" t="s">
        <v>756</v>
      </c>
      <c r="C361" s="87" t="s">
        <v>281</v>
      </c>
      <c r="D361" s="87" t="s">
        <v>66</v>
      </c>
      <c r="E361" s="96">
        <v>44864.731956018521</v>
      </c>
      <c r="F361" s="96">
        <v>45595.318206018521</v>
      </c>
      <c r="G361" s="87" t="s">
        <v>70</v>
      </c>
      <c r="H361" s="96">
        <v>45595</v>
      </c>
      <c r="I361" s="87" t="s">
        <v>71</v>
      </c>
      <c r="J361" s="87" t="s">
        <v>104</v>
      </c>
      <c r="K361" s="87" t="s">
        <v>757</v>
      </c>
      <c r="L361" s="87" t="s">
        <v>78</v>
      </c>
      <c r="M361" s="87" t="s">
        <v>759</v>
      </c>
      <c r="N361" s="94">
        <v>249.63</v>
      </c>
      <c r="O361" s="94">
        <v>274.43</v>
      </c>
      <c r="P361" s="94">
        <v>29.96</v>
      </c>
      <c r="Q361" s="87" t="s">
        <v>6684</v>
      </c>
      <c r="R361" s="87" t="s">
        <v>6685</v>
      </c>
      <c r="S361" s="87" t="s">
        <v>4101</v>
      </c>
      <c r="T361" s="87" t="s">
        <v>504</v>
      </c>
      <c r="U361" s="87" t="s">
        <v>4203</v>
      </c>
      <c r="V361" s="87" t="s">
        <v>4110</v>
      </c>
      <c r="W361" s="87" t="s">
        <v>6686</v>
      </c>
      <c r="X361" s="87" t="s">
        <v>6687</v>
      </c>
      <c r="Y361" s="87" t="s">
        <v>6688</v>
      </c>
      <c r="Z361" s="87" t="s">
        <v>4248</v>
      </c>
    </row>
    <row r="362" spans="1:26" x14ac:dyDescent="0.25">
      <c r="A362" s="87" t="s">
        <v>3690</v>
      </c>
      <c r="B362" s="87" t="s">
        <v>3487</v>
      </c>
      <c r="C362" s="87" t="s">
        <v>2330</v>
      </c>
      <c r="D362" s="87" t="s">
        <v>2223</v>
      </c>
      <c r="E362" s="96">
        <v>41797.767268518517</v>
      </c>
      <c r="F362" s="96">
        <v>45450.767268518517</v>
      </c>
      <c r="G362" s="87" t="s">
        <v>70</v>
      </c>
      <c r="H362" s="96">
        <v>45450</v>
      </c>
      <c r="I362" s="87" t="s">
        <v>71</v>
      </c>
      <c r="J362" s="87" t="s">
        <v>104</v>
      </c>
      <c r="K362" s="87" t="s">
        <v>3692</v>
      </c>
      <c r="L362" s="87" t="s">
        <v>78</v>
      </c>
      <c r="M362" s="87" t="s">
        <v>3973</v>
      </c>
      <c r="N362" s="94">
        <v>249.74</v>
      </c>
      <c r="O362" s="94">
        <v>270.08999999999997</v>
      </c>
      <c r="P362" s="94">
        <v>49.95</v>
      </c>
      <c r="Q362" s="87" t="s">
        <v>4139</v>
      </c>
      <c r="R362" s="87" t="s">
        <v>4140</v>
      </c>
      <c r="S362" s="87" t="s">
        <v>4101</v>
      </c>
      <c r="T362" s="87" t="s">
        <v>504</v>
      </c>
      <c r="U362" s="87" t="s">
        <v>4120</v>
      </c>
      <c r="V362" s="87" t="s">
        <v>4141</v>
      </c>
      <c r="W362" s="87" t="s">
        <v>4142</v>
      </c>
      <c r="X362" s="87" t="s">
        <v>4143</v>
      </c>
      <c r="Y362" s="87" t="s">
        <v>4144</v>
      </c>
      <c r="Z362" s="87" t="s">
        <v>4145</v>
      </c>
    </row>
    <row r="363" spans="1:26" x14ac:dyDescent="0.25">
      <c r="A363" s="87" t="s">
        <v>760</v>
      </c>
      <c r="B363" s="87" t="s">
        <v>761</v>
      </c>
      <c r="C363" s="87" t="s">
        <v>281</v>
      </c>
      <c r="D363" s="87" t="s">
        <v>66</v>
      </c>
      <c r="E363" s="96">
        <v>44864.358194444445</v>
      </c>
      <c r="F363" s="96">
        <v>45595.313437500001</v>
      </c>
      <c r="G363" s="87" t="s">
        <v>70</v>
      </c>
      <c r="H363" s="96">
        <v>45595</v>
      </c>
      <c r="I363" s="87" t="s">
        <v>71</v>
      </c>
      <c r="J363" s="87" t="s">
        <v>104</v>
      </c>
      <c r="K363" s="87" t="s">
        <v>762</v>
      </c>
      <c r="L363" s="87" t="s">
        <v>78</v>
      </c>
      <c r="M363" s="87" t="s">
        <v>764</v>
      </c>
      <c r="N363" s="94">
        <v>250.79</v>
      </c>
      <c r="O363" s="94">
        <v>275.52999999999997</v>
      </c>
      <c r="P363" s="94">
        <v>36.36</v>
      </c>
      <c r="Q363" s="87" t="s">
        <v>5338</v>
      </c>
      <c r="R363" s="87" t="s">
        <v>5339</v>
      </c>
      <c r="S363" s="87" t="s">
        <v>4101</v>
      </c>
      <c r="T363" s="87" t="s">
        <v>504</v>
      </c>
      <c r="U363" s="87" t="s">
        <v>4133</v>
      </c>
      <c r="V363" s="87" t="s">
        <v>5340</v>
      </c>
      <c r="W363" s="87" t="s">
        <v>78</v>
      </c>
      <c r="X363" s="87" t="s">
        <v>5341</v>
      </c>
      <c r="Y363" s="87" t="s">
        <v>5342</v>
      </c>
      <c r="Z363" s="87" t="s">
        <v>4138</v>
      </c>
    </row>
    <row r="364" spans="1:26" x14ac:dyDescent="0.25">
      <c r="A364" s="87" t="s">
        <v>1838</v>
      </c>
      <c r="B364" s="87" t="s">
        <v>362</v>
      </c>
      <c r="C364" s="87" t="s">
        <v>281</v>
      </c>
      <c r="D364" s="87" t="s">
        <v>1397</v>
      </c>
      <c r="E364" s="96">
        <v>44013.617777777778</v>
      </c>
      <c r="F364" s="96">
        <v>45474.617777777778</v>
      </c>
      <c r="G364" s="87" t="s">
        <v>70</v>
      </c>
      <c r="H364" s="96">
        <v>45292</v>
      </c>
      <c r="I364" s="87" t="s">
        <v>71</v>
      </c>
      <c r="J364" s="87" t="s">
        <v>72</v>
      </c>
      <c r="K364" s="87" t="s">
        <v>1839</v>
      </c>
      <c r="L364" s="87" t="s">
        <v>1840</v>
      </c>
      <c r="M364" s="87" t="s">
        <v>1841</v>
      </c>
      <c r="N364" s="94">
        <v>250.83</v>
      </c>
      <c r="O364" s="94">
        <v>294.36</v>
      </c>
      <c r="P364" s="94">
        <v>68.97</v>
      </c>
      <c r="Q364" s="87" t="s">
        <v>4803</v>
      </c>
      <c r="R364" s="87" t="s">
        <v>4804</v>
      </c>
      <c r="S364" s="87" t="s">
        <v>4101</v>
      </c>
      <c r="T364" s="87" t="s">
        <v>504</v>
      </c>
      <c r="U364" s="87" t="s">
        <v>4120</v>
      </c>
      <c r="V364" s="87" t="s">
        <v>4110</v>
      </c>
      <c r="W364" s="87" t="s">
        <v>4805</v>
      </c>
      <c r="X364" s="87" t="s">
        <v>4806</v>
      </c>
      <c r="Y364" s="87" t="s">
        <v>6230</v>
      </c>
      <c r="Z364" s="87" t="s">
        <v>4130</v>
      </c>
    </row>
    <row r="365" spans="1:26" x14ac:dyDescent="0.25">
      <c r="A365" s="87" t="s">
        <v>356</v>
      </c>
      <c r="B365" s="87" t="s">
        <v>357</v>
      </c>
      <c r="C365" s="87" t="s">
        <v>281</v>
      </c>
      <c r="D365" s="87" t="s">
        <v>66</v>
      </c>
      <c r="E365" s="96">
        <v>42118.433472222219</v>
      </c>
      <c r="F365" s="96">
        <v>45406.433472222219</v>
      </c>
      <c r="G365" s="87" t="s">
        <v>70</v>
      </c>
      <c r="H365" s="96">
        <v>45406</v>
      </c>
      <c r="I365" s="87" t="s">
        <v>71</v>
      </c>
      <c r="J365" s="87" t="s">
        <v>104</v>
      </c>
      <c r="K365" s="87" t="s">
        <v>358</v>
      </c>
      <c r="L365" s="87" t="s">
        <v>78</v>
      </c>
      <c r="M365" s="87" t="s">
        <v>360</v>
      </c>
      <c r="N365" s="94">
        <v>250.97</v>
      </c>
      <c r="O365" s="94">
        <v>275.58999999999997</v>
      </c>
      <c r="P365" s="94">
        <v>36.369999999999997</v>
      </c>
      <c r="Q365" s="87" t="s">
        <v>5143</v>
      </c>
      <c r="R365" s="87" t="s">
        <v>4903</v>
      </c>
      <c r="S365" s="87" t="s">
        <v>4101</v>
      </c>
      <c r="T365" s="87" t="s">
        <v>4373</v>
      </c>
      <c r="U365" s="87" t="s">
        <v>4374</v>
      </c>
      <c r="V365" s="87" t="s">
        <v>4110</v>
      </c>
      <c r="W365" s="87" t="s">
        <v>5144</v>
      </c>
      <c r="X365" s="87" t="s">
        <v>5145</v>
      </c>
      <c r="Y365" s="87" t="s">
        <v>5146</v>
      </c>
      <c r="Z365" s="87" t="s">
        <v>4123</v>
      </c>
    </row>
    <row r="366" spans="1:26" x14ac:dyDescent="0.25">
      <c r="A366" s="87" t="s">
        <v>497</v>
      </c>
      <c r="B366" s="87" t="s">
        <v>498</v>
      </c>
      <c r="C366" s="87" t="s">
        <v>281</v>
      </c>
      <c r="D366" s="87" t="s">
        <v>66</v>
      </c>
      <c r="E366" s="96">
        <v>43754.714143518519</v>
      </c>
      <c r="F366" s="96">
        <v>45581.714143518519</v>
      </c>
      <c r="G366" s="87" t="s">
        <v>70</v>
      </c>
      <c r="H366" s="96">
        <v>45581</v>
      </c>
      <c r="I366" s="87" t="s">
        <v>71</v>
      </c>
      <c r="J366" s="87" t="s">
        <v>104</v>
      </c>
      <c r="K366" s="87" t="s">
        <v>499</v>
      </c>
      <c r="L366" s="87" t="s">
        <v>78</v>
      </c>
      <c r="M366" s="87" t="s">
        <v>500</v>
      </c>
      <c r="N366" s="94">
        <v>251.26</v>
      </c>
      <c r="O366" s="94">
        <v>275.98</v>
      </c>
      <c r="P366" s="94">
        <v>36.409999999999997</v>
      </c>
      <c r="Q366" s="87" t="s">
        <v>6103</v>
      </c>
      <c r="R366" s="87" t="s">
        <v>6104</v>
      </c>
      <c r="S366" s="87" t="s">
        <v>4101</v>
      </c>
      <c r="T366" s="87" t="s">
        <v>4215</v>
      </c>
      <c r="U366" s="87" t="s">
        <v>4216</v>
      </c>
      <c r="V366" s="87" t="s">
        <v>6105</v>
      </c>
      <c r="W366" s="87" t="s">
        <v>5374</v>
      </c>
      <c r="X366" s="87" t="s">
        <v>7012</v>
      </c>
      <c r="Y366" s="87" t="s">
        <v>5376</v>
      </c>
      <c r="Z366" s="87" t="s">
        <v>4130</v>
      </c>
    </row>
    <row r="367" spans="1:26" x14ac:dyDescent="0.25">
      <c r="A367" s="87" t="s">
        <v>361</v>
      </c>
      <c r="B367" s="87" t="s">
        <v>362</v>
      </c>
      <c r="C367" s="87" t="s">
        <v>281</v>
      </c>
      <c r="D367" s="87" t="s">
        <v>66</v>
      </c>
      <c r="E367" s="96">
        <v>42551.345462962963</v>
      </c>
      <c r="F367" s="96">
        <v>45473.345462962963</v>
      </c>
      <c r="G367" s="87" t="s">
        <v>70</v>
      </c>
      <c r="H367" s="96">
        <v>45473</v>
      </c>
      <c r="I367" s="87" t="s">
        <v>71</v>
      </c>
      <c r="J367" s="87" t="s">
        <v>104</v>
      </c>
      <c r="K367" s="87" t="s">
        <v>363</v>
      </c>
      <c r="L367" s="87" t="s">
        <v>78</v>
      </c>
      <c r="M367" s="87" t="s">
        <v>365</v>
      </c>
      <c r="N367" s="94">
        <v>251.59</v>
      </c>
      <c r="O367" s="94">
        <v>276.39999999999998</v>
      </c>
      <c r="P367" s="94">
        <v>36.479999999999997</v>
      </c>
      <c r="Q367" s="87" t="s">
        <v>4803</v>
      </c>
      <c r="R367" s="87" t="s">
        <v>4804</v>
      </c>
      <c r="S367" s="87" t="s">
        <v>4101</v>
      </c>
      <c r="T367" s="87" t="s">
        <v>504</v>
      </c>
      <c r="U367" s="87" t="s">
        <v>4120</v>
      </c>
      <c r="V367" s="87" t="s">
        <v>4110</v>
      </c>
      <c r="W367" s="87" t="s">
        <v>4805</v>
      </c>
      <c r="X367" s="87" t="s">
        <v>4806</v>
      </c>
      <c r="Y367" s="87" t="s">
        <v>5337</v>
      </c>
      <c r="Z367" s="87" t="s">
        <v>4138</v>
      </c>
    </row>
    <row r="368" spans="1:26" x14ac:dyDescent="0.25">
      <c r="A368" s="87" t="s">
        <v>589</v>
      </c>
      <c r="B368" s="87" t="s">
        <v>590</v>
      </c>
      <c r="C368" s="87" t="s">
        <v>121</v>
      </c>
      <c r="D368" s="87" t="s">
        <v>66</v>
      </c>
      <c r="E368" s="96">
        <v>44004.488842592589</v>
      </c>
      <c r="F368" s="96">
        <v>45465.493472222224</v>
      </c>
      <c r="G368" s="87" t="s">
        <v>70</v>
      </c>
      <c r="H368" s="96">
        <v>45465</v>
      </c>
      <c r="I368" s="87" t="s">
        <v>71</v>
      </c>
      <c r="J368" s="87" t="s">
        <v>104</v>
      </c>
      <c r="K368" s="87" t="s">
        <v>591</v>
      </c>
      <c r="L368" s="87" t="s">
        <v>78</v>
      </c>
      <c r="M368" s="87" t="s">
        <v>593</v>
      </c>
      <c r="N368" s="94">
        <v>251.7</v>
      </c>
      <c r="O368" s="94">
        <v>276.32</v>
      </c>
      <c r="P368" s="94">
        <v>32.72</v>
      </c>
      <c r="Q368" s="87" t="s">
        <v>6224</v>
      </c>
      <c r="R368" s="87" t="s">
        <v>6225</v>
      </c>
      <c r="S368" s="87" t="s">
        <v>4101</v>
      </c>
      <c r="T368" s="87" t="s">
        <v>4215</v>
      </c>
      <c r="U368" s="87" t="s">
        <v>4216</v>
      </c>
      <c r="V368" s="87" t="s">
        <v>6226</v>
      </c>
      <c r="W368" s="87" t="s">
        <v>6227</v>
      </c>
      <c r="X368" s="87" t="s">
        <v>6228</v>
      </c>
      <c r="Y368" s="87" t="s">
        <v>6229</v>
      </c>
      <c r="Z368" s="87" t="s">
        <v>4130</v>
      </c>
    </row>
    <row r="369" spans="1:26" x14ac:dyDescent="0.25">
      <c r="A369" s="87" t="s">
        <v>1820</v>
      </c>
      <c r="B369" s="87" t="s">
        <v>773</v>
      </c>
      <c r="C369" s="87" t="s">
        <v>281</v>
      </c>
      <c r="D369" s="87" t="s">
        <v>1397</v>
      </c>
      <c r="E369" s="96">
        <v>43749.361273148148</v>
      </c>
      <c r="F369" s="96">
        <v>45576.361273148148</v>
      </c>
      <c r="G369" s="87" t="s">
        <v>70</v>
      </c>
      <c r="H369" s="96">
        <v>45576</v>
      </c>
      <c r="I369" s="87" t="s">
        <v>71</v>
      </c>
      <c r="J369" s="87" t="s">
        <v>104</v>
      </c>
      <c r="K369" s="87" t="s">
        <v>1708</v>
      </c>
      <c r="L369" s="87" t="s">
        <v>1821</v>
      </c>
      <c r="M369" s="87" t="s">
        <v>1822</v>
      </c>
      <c r="N369" s="94">
        <v>251.92</v>
      </c>
      <c r="O369" s="94">
        <v>291.08999999999997</v>
      </c>
      <c r="P369" s="94">
        <v>69.28</v>
      </c>
      <c r="Q369" s="87" t="s">
        <v>5047</v>
      </c>
      <c r="R369" s="87" t="s">
        <v>5048</v>
      </c>
      <c r="S369" s="87" t="s">
        <v>4101</v>
      </c>
      <c r="T369" s="87" t="s">
        <v>504</v>
      </c>
      <c r="U369" s="87" t="s">
        <v>4223</v>
      </c>
      <c r="V369" s="87" t="s">
        <v>5049</v>
      </c>
      <c r="W369" s="87" t="s">
        <v>5050</v>
      </c>
      <c r="X369" s="87" t="s">
        <v>5051</v>
      </c>
      <c r="Y369" s="87" t="s">
        <v>5052</v>
      </c>
      <c r="Z369" s="87" t="s">
        <v>4130</v>
      </c>
    </row>
    <row r="370" spans="1:26" x14ac:dyDescent="0.25">
      <c r="A370" s="87" t="s">
        <v>2946</v>
      </c>
      <c r="B370" s="87" t="s">
        <v>2947</v>
      </c>
      <c r="C370" s="87" t="s">
        <v>2330</v>
      </c>
      <c r="D370" s="87" t="s">
        <v>1397</v>
      </c>
      <c r="E370" s="96">
        <v>43543.793865740743</v>
      </c>
      <c r="F370" s="96">
        <v>45370.411608796298</v>
      </c>
      <c r="G370" s="87" t="s">
        <v>70</v>
      </c>
      <c r="H370" s="96">
        <v>45370</v>
      </c>
      <c r="I370" s="87" t="s">
        <v>71</v>
      </c>
      <c r="J370" s="87" t="s">
        <v>72</v>
      </c>
      <c r="K370" s="87" t="s">
        <v>2948</v>
      </c>
      <c r="L370" s="87" t="s">
        <v>78</v>
      </c>
      <c r="M370" s="87" t="s">
        <v>2950</v>
      </c>
      <c r="N370" s="94">
        <v>252.08</v>
      </c>
      <c r="O370" s="94">
        <v>300.76</v>
      </c>
      <c r="P370" s="94">
        <v>63.02</v>
      </c>
      <c r="Q370" s="87" t="s">
        <v>5982</v>
      </c>
      <c r="R370" s="87" t="s">
        <v>5983</v>
      </c>
      <c r="S370" s="87" t="s">
        <v>4101</v>
      </c>
      <c r="T370" s="87" t="s">
        <v>504</v>
      </c>
      <c r="U370" s="87" t="s">
        <v>4177</v>
      </c>
      <c r="V370" s="87" t="s">
        <v>5984</v>
      </c>
      <c r="W370" s="87" t="s">
        <v>5985</v>
      </c>
      <c r="X370" s="87" t="s">
        <v>5986</v>
      </c>
      <c r="Y370" s="87" t="s">
        <v>5987</v>
      </c>
      <c r="Z370" s="87" t="s">
        <v>4106</v>
      </c>
    </row>
    <row r="371" spans="1:26" x14ac:dyDescent="0.25">
      <c r="A371" s="87" t="s">
        <v>899</v>
      </c>
      <c r="B371" s="87" t="s">
        <v>900</v>
      </c>
      <c r="C371" s="87" t="s">
        <v>281</v>
      </c>
      <c r="D371" s="87" t="s">
        <v>66</v>
      </c>
      <c r="E371" s="96">
        <v>44995.437650462962</v>
      </c>
      <c r="F371" s="96">
        <v>45361.506562499999</v>
      </c>
      <c r="G371" s="87" t="s">
        <v>70</v>
      </c>
      <c r="H371" s="96">
        <v>45361</v>
      </c>
      <c r="I371" s="87" t="s">
        <v>71</v>
      </c>
      <c r="J371" s="87" t="s">
        <v>104</v>
      </c>
      <c r="K371" s="87" t="s">
        <v>901</v>
      </c>
      <c r="L371" s="87" t="s">
        <v>78</v>
      </c>
      <c r="M371" s="87" t="s">
        <v>903</v>
      </c>
      <c r="N371" s="94">
        <v>252.43</v>
      </c>
      <c r="O371" s="94">
        <v>277.67</v>
      </c>
      <c r="P371" s="94">
        <v>60.58</v>
      </c>
      <c r="Q371" s="87" t="s">
        <v>6832</v>
      </c>
      <c r="R371" s="87" t="s">
        <v>6833</v>
      </c>
      <c r="S371" s="87" t="s">
        <v>4101</v>
      </c>
      <c r="T371" s="87" t="s">
        <v>504</v>
      </c>
      <c r="U371" s="87" t="s">
        <v>4109</v>
      </c>
      <c r="V371" s="87" t="s">
        <v>6834</v>
      </c>
      <c r="W371" s="87" t="s">
        <v>6835</v>
      </c>
      <c r="X371" s="87" t="s">
        <v>6836</v>
      </c>
      <c r="Y371" s="87" t="s">
        <v>6837</v>
      </c>
      <c r="Z371" s="87" t="s">
        <v>4138</v>
      </c>
    </row>
    <row r="372" spans="1:26" x14ac:dyDescent="0.25">
      <c r="A372" s="87" t="s">
        <v>822</v>
      </c>
      <c r="B372" s="87" t="s">
        <v>823</v>
      </c>
      <c r="C372" s="87" t="s">
        <v>281</v>
      </c>
      <c r="D372" s="87" t="s">
        <v>66</v>
      </c>
      <c r="E372" s="96">
        <v>44946.711956018517</v>
      </c>
      <c r="F372" s="96">
        <v>45311.484629629631</v>
      </c>
      <c r="G372" s="87" t="s">
        <v>70</v>
      </c>
      <c r="H372" s="96">
        <v>45311</v>
      </c>
      <c r="I372" s="87" t="s">
        <v>215</v>
      </c>
      <c r="J372" s="87" t="s">
        <v>104</v>
      </c>
      <c r="K372" s="87" t="s">
        <v>824</v>
      </c>
      <c r="L372" s="87" t="s">
        <v>78</v>
      </c>
      <c r="M372" s="87" t="s">
        <v>826</v>
      </c>
      <c r="N372" s="94">
        <v>252.66</v>
      </c>
      <c r="O372" s="94">
        <v>278.01</v>
      </c>
      <c r="P372" s="94">
        <v>60.64</v>
      </c>
      <c r="Q372" s="87" t="s">
        <v>6780</v>
      </c>
      <c r="R372" s="87" t="s">
        <v>6781</v>
      </c>
      <c r="S372" s="87" t="s">
        <v>4393</v>
      </c>
      <c r="T372" s="87" t="s">
        <v>6782</v>
      </c>
      <c r="U372" s="87" t="s">
        <v>6783</v>
      </c>
      <c r="V372" s="87" t="s">
        <v>4110</v>
      </c>
      <c r="W372" s="87" t="s">
        <v>6133</v>
      </c>
      <c r="X372" s="87" t="s">
        <v>6784</v>
      </c>
      <c r="Y372" s="87" t="s">
        <v>78</v>
      </c>
      <c r="Z372" s="87" t="s">
        <v>78</v>
      </c>
    </row>
    <row r="373" spans="1:26" x14ac:dyDescent="0.25">
      <c r="A373" s="87" t="s">
        <v>799</v>
      </c>
      <c r="B373" s="87" t="s">
        <v>619</v>
      </c>
      <c r="C373" s="87" t="s">
        <v>281</v>
      </c>
      <c r="D373" s="87" t="s">
        <v>66</v>
      </c>
      <c r="E373" s="96">
        <v>44930.739178240743</v>
      </c>
      <c r="F373" s="96">
        <v>45295.31391203704</v>
      </c>
      <c r="G373" s="87" t="s">
        <v>70</v>
      </c>
      <c r="H373" s="96">
        <v>45295</v>
      </c>
      <c r="I373" s="87" t="s">
        <v>71</v>
      </c>
      <c r="J373" s="87" t="s">
        <v>104</v>
      </c>
      <c r="K373" s="87" t="s">
        <v>800</v>
      </c>
      <c r="L373" s="87" t="s">
        <v>78</v>
      </c>
      <c r="M373" s="87" t="s">
        <v>802</v>
      </c>
      <c r="N373" s="94">
        <v>253.11</v>
      </c>
      <c r="O373" s="94">
        <v>278.18</v>
      </c>
      <c r="P373" s="94">
        <v>60.74</v>
      </c>
      <c r="Q373" s="87" t="s">
        <v>6763</v>
      </c>
      <c r="R373" s="87" t="s">
        <v>6764</v>
      </c>
      <c r="S373" s="87" t="s">
        <v>4101</v>
      </c>
      <c r="T373" s="87" t="s">
        <v>504</v>
      </c>
      <c r="U373" s="87" t="s">
        <v>4203</v>
      </c>
      <c r="V373" s="87" t="s">
        <v>6765</v>
      </c>
      <c r="W373" s="87" t="s">
        <v>6311</v>
      </c>
      <c r="X373" s="87" t="s">
        <v>6312</v>
      </c>
      <c r="Y373" s="87" t="s">
        <v>6766</v>
      </c>
      <c r="Z373" s="87" t="s">
        <v>4123</v>
      </c>
    </row>
    <row r="374" spans="1:26" x14ac:dyDescent="0.25">
      <c r="A374" s="87" t="s">
        <v>617</v>
      </c>
      <c r="B374" s="87" t="s">
        <v>618</v>
      </c>
      <c r="C374" s="87" t="s">
        <v>296</v>
      </c>
      <c r="D374" s="87" t="s">
        <v>66</v>
      </c>
      <c r="E374" s="96">
        <v>44103.403923611113</v>
      </c>
      <c r="F374" s="96">
        <v>45564.403923611113</v>
      </c>
      <c r="G374" s="87" t="s">
        <v>70</v>
      </c>
      <c r="H374" s="96">
        <v>45564</v>
      </c>
      <c r="I374" s="87" t="s">
        <v>71</v>
      </c>
      <c r="J374" s="87" t="s">
        <v>104</v>
      </c>
      <c r="K374" s="87" t="s">
        <v>620</v>
      </c>
      <c r="L374" s="87" t="s">
        <v>78</v>
      </c>
      <c r="M374" s="87" t="s">
        <v>621</v>
      </c>
      <c r="N374" s="94">
        <v>253.68</v>
      </c>
      <c r="O374" s="94">
        <v>279.18</v>
      </c>
      <c r="P374" s="94">
        <v>30.44</v>
      </c>
      <c r="Q374" s="87" t="s">
        <v>6309</v>
      </c>
      <c r="R374" s="87" t="s">
        <v>6310</v>
      </c>
      <c r="S374" s="87" t="s">
        <v>4101</v>
      </c>
      <c r="T374" s="87" t="s">
        <v>504</v>
      </c>
      <c r="U374" s="87" t="s">
        <v>4203</v>
      </c>
      <c r="V374" s="87" t="s">
        <v>4337</v>
      </c>
      <c r="W374" s="87" t="s">
        <v>6311</v>
      </c>
      <c r="X374" s="87" t="s">
        <v>6312</v>
      </c>
      <c r="Y374" s="87" t="s">
        <v>6313</v>
      </c>
      <c r="Z374" s="87" t="s">
        <v>4302</v>
      </c>
    </row>
    <row r="375" spans="1:26" x14ac:dyDescent="0.25">
      <c r="A375" s="87" t="s">
        <v>3648</v>
      </c>
      <c r="B375" s="87" t="s">
        <v>3649</v>
      </c>
      <c r="C375" s="87" t="s">
        <v>2330</v>
      </c>
      <c r="D375" s="87" t="s">
        <v>1397</v>
      </c>
      <c r="E375" s="96">
        <v>42206.408275462964</v>
      </c>
      <c r="F375" s="96">
        <v>45494.408275462964</v>
      </c>
      <c r="G375" s="87" t="s">
        <v>70</v>
      </c>
      <c r="H375" s="96">
        <v>45494</v>
      </c>
      <c r="I375" s="87" t="s">
        <v>71</v>
      </c>
      <c r="J375" s="87" t="s">
        <v>104</v>
      </c>
      <c r="K375" s="87" t="s">
        <v>3650</v>
      </c>
      <c r="L375" s="87" t="s">
        <v>78</v>
      </c>
      <c r="M375" s="87" t="s">
        <v>3977</v>
      </c>
      <c r="N375" s="94">
        <v>254.01</v>
      </c>
      <c r="O375" s="94">
        <v>310.51</v>
      </c>
      <c r="P375" s="94">
        <v>63.5</v>
      </c>
      <c r="Q375" s="87" t="s">
        <v>4836</v>
      </c>
      <c r="R375" s="87" t="s">
        <v>4837</v>
      </c>
      <c r="S375" s="87" t="s">
        <v>4460</v>
      </c>
      <c r="T375" s="87" t="s">
        <v>4461</v>
      </c>
      <c r="U375" s="87" t="s">
        <v>4462</v>
      </c>
      <c r="V375" s="87" t="s">
        <v>4110</v>
      </c>
      <c r="W375" s="87" t="s">
        <v>4838</v>
      </c>
      <c r="X375" s="87" t="s">
        <v>4839</v>
      </c>
      <c r="Y375" s="87" t="s">
        <v>4840</v>
      </c>
      <c r="Z375" s="87" t="s">
        <v>4130</v>
      </c>
    </row>
    <row r="376" spans="1:26" x14ac:dyDescent="0.25">
      <c r="A376" s="87" t="s">
        <v>3771</v>
      </c>
      <c r="B376" s="87" t="s">
        <v>3619</v>
      </c>
      <c r="C376" s="87" t="s">
        <v>2330</v>
      </c>
      <c r="D376" s="87" t="s">
        <v>66</v>
      </c>
      <c r="E376" s="96">
        <v>45182.37228009259</v>
      </c>
      <c r="F376" s="96">
        <v>45548.518530092595</v>
      </c>
      <c r="G376" s="87" t="s">
        <v>70</v>
      </c>
      <c r="H376" s="96">
        <v>45364</v>
      </c>
      <c r="I376" s="87" t="s">
        <v>71</v>
      </c>
      <c r="J376" s="87" t="s">
        <v>72</v>
      </c>
      <c r="K376" s="87" t="s">
        <v>3772</v>
      </c>
      <c r="L376" s="87" t="s">
        <v>78</v>
      </c>
      <c r="M376" s="87" t="s">
        <v>4096</v>
      </c>
      <c r="N376" s="94">
        <v>254.64</v>
      </c>
      <c r="O376" s="94">
        <v>285.23</v>
      </c>
      <c r="P376" s="94">
        <v>30.56</v>
      </c>
      <c r="Q376" s="87" t="s">
        <v>6162</v>
      </c>
      <c r="R376" s="87" t="s">
        <v>6163</v>
      </c>
      <c r="S376" s="87" t="s">
        <v>4101</v>
      </c>
      <c r="T376" s="87" t="s">
        <v>504</v>
      </c>
      <c r="U376" s="87" t="s">
        <v>4148</v>
      </c>
      <c r="V376" s="87" t="s">
        <v>4110</v>
      </c>
      <c r="W376" s="87" t="s">
        <v>6164</v>
      </c>
      <c r="X376" s="87" t="s">
        <v>4575</v>
      </c>
      <c r="Y376" s="87" t="s">
        <v>6165</v>
      </c>
      <c r="Z376" s="87" t="s">
        <v>4181</v>
      </c>
    </row>
    <row r="377" spans="1:26" x14ac:dyDescent="0.25">
      <c r="A377" s="87" t="s">
        <v>1971</v>
      </c>
      <c r="B377" s="87" t="s">
        <v>1972</v>
      </c>
      <c r="C377" s="87" t="s">
        <v>281</v>
      </c>
      <c r="D377" s="87" t="s">
        <v>1397</v>
      </c>
      <c r="E377" s="96">
        <v>44851.637141203704</v>
      </c>
      <c r="F377" s="96">
        <v>45582.637141203704</v>
      </c>
      <c r="G377" s="87" t="s">
        <v>70</v>
      </c>
      <c r="H377" s="96">
        <v>45582</v>
      </c>
      <c r="I377" s="87" t="s">
        <v>71</v>
      </c>
      <c r="J377" s="87" t="s">
        <v>104</v>
      </c>
      <c r="K377" s="87" t="s">
        <v>1974</v>
      </c>
      <c r="L377" s="87" t="s">
        <v>1975</v>
      </c>
      <c r="M377" s="87" t="s">
        <v>1976</v>
      </c>
      <c r="N377" s="94">
        <v>255.59</v>
      </c>
      <c r="O377" s="94">
        <v>292.06</v>
      </c>
      <c r="P377" s="94">
        <v>70.290000000000006</v>
      </c>
      <c r="Q377" s="87" t="s">
        <v>6668</v>
      </c>
      <c r="R377" s="87" t="s">
        <v>6669</v>
      </c>
      <c r="S377" s="87" t="s">
        <v>4316</v>
      </c>
      <c r="T377" s="87" t="s">
        <v>6670</v>
      </c>
      <c r="U377" s="87" t="s">
        <v>6671</v>
      </c>
      <c r="V377" s="87" t="s">
        <v>4110</v>
      </c>
      <c r="W377" s="87" t="s">
        <v>6672</v>
      </c>
      <c r="X377" s="87" t="s">
        <v>6673</v>
      </c>
      <c r="Y377" s="87" t="s">
        <v>6674</v>
      </c>
      <c r="Z377" s="87" t="s">
        <v>4570</v>
      </c>
    </row>
    <row r="378" spans="1:26" x14ac:dyDescent="0.25">
      <c r="A378" s="87" t="s">
        <v>2414</v>
      </c>
      <c r="B378" s="87" t="s">
        <v>633</v>
      </c>
      <c r="C378" s="87" t="s">
        <v>2330</v>
      </c>
      <c r="D378" s="87" t="s">
        <v>66</v>
      </c>
      <c r="E378" s="96">
        <v>42393.706053240741</v>
      </c>
      <c r="F378" s="96">
        <v>45315.706053240741</v>
      </c>
      <c r="G378" s="87" t="s">
        <v>70</v>
      </c>
      <c r="H378" s="96">
        <v>45315</v>
      </c>
      <c r="I378" s="87" t="s">
        <v>71</v>
      </c>
      <c r="J378" s="87" t="s">
        <v>104</v>
      </c>
      <c r="K378" s="87" t="s">
        <v>2415</v>
      </c>
      <c r="L378" s="87" t="s">
        <v>78</v>
      </c>
      <c r="M378" s="87" t="s">
        <v>2417</v>
      </c>
      <c r="N378" s="94">
        <v>256.69</v>
      </c>
      <c r="O378" s="94">
        <v>282.64</v>
      </c>
      <c r="P378" s="94">
        <v>30.8</v>
      </c>
      <c r="Q378" s="87" t="s">
        <v>5269</v>
      </c>
      <c r="R378" s="87" t="s">
        <v>5270</v>
      </c>
      <c r="S378" s="87" t="s">
        <v>4101</v>
      </c>
      <c r="T378" s="87" t="s">
        <v>504</v>
      </c>
      <c r="U378" s="87" t="s">
        <v>4133</v>
      </c>
      <c r="V378" s="87" t="s">
        <v>5271</v>
      </c>
      <c r="W378" s="87" t="s">
        <v>5272</v>
      </c>
      <c r="X378" s="87" t="s">
        <v>5273</v>
      </c>
      <c r="Y378" s="87" t="s">
        <v>5274</v>
      </c>
      <c r="Z378" s="87" t="s">
        <v>4123</v>
      </c>
    </row>
    <row r="379" spans="1:26" x14ac:dyDescent="0.25">
      <c r="A379" s="87" t="s">
        <v>3682</v>
      </c>
      <c r="B379" s="87" t="s">
        <v>3683</v>
      </c>
      <c r="C379" s="87" t="s">
        <v>281</v>
      </c>
      <c r="D379" s="87" t="s">
        <v>66</v>
      </c>
      <c r="E379" s="96">
        <v>45026.583865740744</v>
      </c>
      <c r="F379" s="96">
        <v>45392.583865740744</v>
      </c>
      <c r="G379" s="87" t="s">
        <v>70</v>
      </c>
      <c r="H379" s="96">
        <v>45392</v>
      </c>
      <c r="I379" s="87" t="s">
        <v>71</v>
      </c>
      <c r="J379" s="87" t="s">
        <v>104</v>
      </c>
      <c r="K379" s="87" t="s">
        <v>3684</v>
      </c>
      <c r="L379" s="87" t="s">
        <v>78</v>
      </c>
      <c r="M379" s="87" t="s">
        <v>4053</v>
      </c>
      <c r="N379" s="94">
        <v>257.01</v>
      </c>
      <c r="O379" s="94">
        <v>282.06</v>
      </c>
      <c r="P379" s="94">
        <v>51.4</v>
      </c>
      <c r="Q379" s="87" t="s">
        <v>5062</v>
      </c>
      <c r="R379" s="87" t="s">
        <v>5063</v>
      </c>
      <c r="S379" s="87" t="s">
        <v>4101</v>
      </c>
      <c r="T379" s="87" t="s">
        <v>4215</v>
      </c>
      <c r="U379" s="87" t="s">
        <v>4216</v>
      </c>
      <c r="V379" s="87" t="s">
        <v>4473</v>
      </c>
      <c r="W379" s="87" t="s">
        <v>5064</v>
      </c>
      <c r="X379" s="87" t="s">
        <v>5065</v>
      </c>
      <c r="Y379" s="87" t="s">
        <v>5066</v>
      </c>
      <c r="Z379" s="87" t="s">
        <v>4130</v>
      </c>
    </row>
    <row r="380" spans="1:26" x14ac:dyDescent="0.25">
      <c r="A380" s="87" t="s">
        <v>808</v>
      </c>
      <c r="B380" s="87" t="s">
        <v>809</v>
      </c>
      <c r="C380" s="87" t="s">
        <v>281</v>
      </c>
      <c r="D380" s="87" t="s">
        <v>66</v>
      </c>
      <c r="E380" s="96">
        <v>44935.568819444445</v>
      </c>
      <c r="F380" s="96">
        <v>45300.575428240743</v>
      </c>
      <c r="G380" s="87" t="s">
        <v>70</v>
      </c>
      <c r="H380" s="96">
        <v>45300</v>
      </c>
      <c r="I380" s="87" t="s">
        <v>71</v>
      </c>
      <c r="J380" s="87" t="s">
        <v>104</v>
      </c>
      <c r="K380" s="87" t="s">
        <v>810</v>
      </c>
      <c r="L380" s="87" t="s">
        <v>78</v>
      </c>
      <c r="M380" s="87" t="s">
        <v>812</v>
      </c>
      <c r="N380" s="94">
        <v>257.10000000000002</v>
      </c>
      <c r="O380" s="94">
        <v>283.07</v>
      </c>
      <c r="P380" s="94">
        <v>61.7</v>
      </c>
      <c r="Q380" s="87" t="s">
        <v>6767</v>
      </c>
      <c r="R380" s="87" t="s">
        <v>6768</v>
      </c>
      <c r="S380" s="87" t="s">
        <v>4316</v>
      </c>
      <c r="T380" s="87" t="s">
        <v>6769</v>
      </c>
      <c r="U380" s="87" t="s">
        <v>6770</v>
      </c>
      <c r="V380" s="87" t="s">
        <v>6771</v>
      </c>
      <c r="W380" s="87" t="s">
        <v>6772</v>
      </c>
      <c r="X380" s="87" t="s">
        <v>6773</v>
      </c>
      <c r="Y380" s="87" t="s">
        <v>6774</v>
      </c>
      <c r="Z380" s="87" t="s">
        <v>4130</v>
      </c>
    </row>
    <row r="381" spans="1:26" x14ac:dyDescent="0.25">
      <c r="A381" s="87" t="s">
        <v>389</v>
      </c>
      <c r="B381" s="87" t="s">
        <v>390</v>
      </c>
      <c r="C381" s="87" t="s">
        <v>296</v>
      </c>
      <c r="D381" s="87" t="s">
        <v>66</v>
      </c>
      <c r="E381" s="96">
        <v>42908.390185185184</v>
      </c>
      <c r="F381" s="96">
        <v>45465.390185185184</v>
      </c>
      <c r="G381" s="87" t="s">
        <v>70</v>
      </c>
      <c r="H381" s="96">
        <v>45465</v>
      </c>
      <c r="I381" s="87" t="s">
        <v>71</v>
      </c>
      <c r="J381" s="87" t="s">
        <v>104</v>
      </c>
      <c r="K381" s="87" t="s">
        <v>392</v>
      </c>
      <c r="L381" s="87" t="s">
        <v>78</v>
      </c>
      <c r="M381" s="87" t="s">
        <v>393</v>
      </c>
      <c r="N381" s="94">
        <v>257.23</v>
      </c>
      <c r="O381" s="94">
        <v>282.87</v>
      </c>
      <c r="P381" s="94">
        <v>30.87</v>
      </c>
      <c r="Q381" s="87" t="s">
        <v>5537</v>
      </c>
      <c r="R381" s="87" t="s">
        <v>5538</v>
      </c>
      <c r="S381" s="87" t="s">
        <v>4101</v>
      </c>
      <c r="T381" s="87" t="s">
        <v>504</v>
      </c>
      <c r="U381" s="87" t="s">
        <v>4109</v>
      </c>
      <c r="V381" s="87" t="s">
        <v>5539</v>
      </c>
      <c r="W381" s="87" t="s">
        <v>5540</v>
      </c>
      <c r="X381" s="87" t="s">
        <v>4909</v>
      </c>
      <c r="Y381" s="87" t="s">
        <v>5541</v>
      </c>
      <c r="Z381" s="87" t="s">
        <v>4138</v>
      </c>
    </row>
    <row r="382" spans="1:26" x14ac:dyDescent="0.25">
      <c r="A382" s="87" t="s">
        <v>224</v>
      </c>
      <c r="B382" s="87" t="s">
        <v>227</v>
      </c>
      <c r="C382" s="87" t="s">
        <v>200</v>
      </c>
      <c r="D382" s="87" t="s">
        <v>66</v>
      </c>
      <c r="E382" s="96">
        <v>44227.574930555558</v>
      </c>
      <c r="F382" s="96">
        <v>45322.425509259258</v>
      </c>
      <c r="G382" s="87" t="s">
        <v>70</v>
      </c>
      <c r="H382" s="96">
        <v>45322</v>
      </c>
      <c r="I382" s="87" t="s">
        <v>215</v>
      </c>
      <c r="J382" s="87" t="s">
        <v>104</v>
      </c>
      <c r="K382" s="87" t="s">
        <v>230</v>
      </c>
      <c r="L382" s="87" t="s">
        <v>78</v>
      </c>
      <c r="M382" s="87" t="s">
        <v>232</v>
      </c>
      <c r="N382" s="94">
        <v>257.52</v>
      </c>
      <c r="O382" s="94">
        <v>282.82</v>
      </c>
      <c r="P382" s="94">
        <v>33.479999999999997</v>
      </c>
      <c r="Q382" s="87" t="s">
        <v>5527</v>
      </c>
      <c r="R382" s="87" t="s">
        <v>4760</v>
      </c>
      <c r="S382" s="87" t="s">
        <v>4101</v>
      </c>
      <c r="T382" s="87" t="s">
        <v>504</v>
      </c>
      <c r="U382" s="87" t="s">
        <v>4367</v>
      </c>
      <c r="V382" s="87" t="s">
        <v>5528</v>
      </c>
      <c r="W382" s="87" t="s">
        <v>5529</v>
      </c>
      <c r="X382" s="87" t="s">
        <v>4762</v>
      </c>
      <c r="Y382" s="87" t="s">
        <v>6384</v>
      </c>
      <c r="Z382" s="87" t="s">
        <v>78</v>
      </c>
    </row>
    <row r="383" spans="1:26" x14ac:dyDescent="0.25">
      <c r="A383" s="87" t="s">
        <v>3156</v>
      </c>
      <c r="B383" s="87" t="s">
        <v>984</v>
      </c>
      <c r="C383" s="87" t="s">
        <v>2330</v>
      </c>
      <c r="D383" s="87" t="s">
        <v>1397</v>
      </c>
      <c r="E383" s="96">
        <v>45002.595509259256</v>
      </c>
      <c r="F383" s="96">
        <v>45368.594513888886</v>
      </c>
      <c r="G383" s="87" t="s">
        <v>70</v>
      </c>
      <c r="H383" s="96">
        <v>45368</v>
      </c>
      <c r="I383" s="87" t="s">
        <v>71</v>
      </c>
      <c r="J383" s="87" t="s">
        <v>104</v>
      </c>
      <c r="K383" s="87" t="s">
        <v>3157</v>
      </c>
      <c r="L383" s="87" t="s">
        <v>78</v>
      </c>
      <c r="M383" s="87" t="s">
        <v>3159</v>
      </c>
      <c r="N383" s="94">
        <v>258.81</v>
      </c>
      <c r="O383" s="94">
        <v>301.58999999999997</v>
      </c>
      <c r="P383" s="94">
        <v>103.52</v>
      </c>
      <c r="Q383" s="87" t="s">
        <v>6827</v>
      </c>
      <c r="R383" s="87" t="s">
        <v>6828</v>
      </c>
      <c r="S383" s="87" t="s">
        <v>4101</v>
      </c>
      <c r="T383" s="87" t="s">
        <v>504</v>
      </c>
      <c r="U383" s="87" t="s">
        <v>4187</v>
      </c>
      <c r="V383" s="87" t="s">
        <v>5517</v>
      </c>
      <c r="W383" s="87" t="s">
        <v>6829</v>
      </c>
      <c r="X383" s="87" t="s">
        <v>6830</v>
      </c>
      <c r="Y383" s="87" t="s">
        <v>6831</v>
      </c>
      <c r="Z383" s="87" t="s">
        <v>4492</v>
      </c>
    </row>
    <row r="384" spans="1:26" x14ac:dyDescent="0.25">
      <c r="A384" s="87" t="s">
        <v>477</v>
      </c>
      <c r="B384" s="87" t="s">
        <v>478</v>
      </c>
      <c r="C384" s="87" t="s">
        <v>281</v>
      </c>
      <c r="D384" s="87" t="s">
        <v>66</v>
      </c>
      <c r="E384" s="96">
        <v>43566.558530092596</v>
      </c>
      <c r="F384" s="96">
        <v>45393.558530092596</v>
      </c>
      <c r="G384" s="87" t="s">
        <v>70</v>
      </c>
      <c r="H384" s="96">
        <v>45393</v>
      </c>
      <c r="I384" s="87" t="s">
        <v>71</v>
      </c>
      <c r="J384" s="87" t="s">
        <v>104</v>
      </c>
      <c r="K384" s="87" t="s">
        <v>479</v>
      </c>
      <c r="L384" s="87" t="s">
        <v>78</v>
      </c>
      <c r="M384" s="87" t="s">
        <v>480</v>
      </c>
      <c r="N384" s="94">
        <v>261</v>
      </c>
      <c r="O384" s="94">
        <v>286.70999999999998</v>
      </c>
      <c r="P384" s="94">
        <v>37.840000000000003</v>
      </c>
      <c r="Q384" s="87" t="s">
        <v>5546</v>
      </c>
      <c r="R384" s="87" t="s">
        <v>5547</v>
      </c>
      <c r="S384" s="87" t="s">
        <v>4101</v>
      </c>
      <c r="T384" s="87" t="s">
        <v>504</v>
      </c>
      <c r="U384" s="87" t="s">
        <v>4148</v>
      </c>
      <c r="V384" s="87" t="s">
        <v>4110</v>
      </c>
      <c r="W384" s="87" t="s">
        <v>5548</v>
      </c>
      <c r="X384" s="87" t="s">
        <v>5549</v>
      </c>
      <c r="Y384" s="87" t="s">
        <v>5550</v>
      </c>
      <c r="Z384" s="87" t="s">
        <v>4130</v>
      </c>
    </row>
    <row r="385" spans="1:26" x14ac:dyDescent="0.25">
      <c r="A385" s="87" t="s">
        <v>803</v>
      </c>
      <c r="B385" s="87" t="s">
        <v>804</v>
      </c>
      <c r="C385" s="87" t="s">
        <v>281</v>
      </c>
      <c r="D385" s="87" t="s">
        <v>66</v>
      </c>
      <c r="E385" s="96">
        <v>44929.426145833335</v>
      </c>
      <c r="F385" s="96">
        <v>45294.461365740739</v>
      </c>
      <c r="G385" s="87" t="s">
        <v>70</v>
      </c>
      <c r="H385" s="96">
        <v>45294</v>
      </c>
      <c r="I385" s="87" t="s">
        <v>71</v>
      </c>
      <c r="J385" s="87" t="s">
        <v>104</v>
      </c>
      <c r="K385" s="87" t="s">
        <v>805</v>
      </c>
      <c r="L385" s="87" t="s">
        <v>78</v>
      </c>
      <c r="M385" s="87" t="s">
        <v>807</v>
      </c>
      <c r="N385" s="94">
        <v>261.67</v>
      </c>
      <c r="O385" s="94">
        <v>287.74</v>
      </c>
      <c r="P385" s="94">
        <v>62.8</v>
      </c>
      <c r="Q385" s="87" t="s">
        <v>5673</v>
      </c>
      <c r="R385" s="87" t="s">
        <v>5674</v>
      </c>
      <c r="S385" s="87" t="s">
        <v>4101</v>
      </c>
      <c r="T385" s="87" t="s">
        <v>504</v>
      </c>
      <c r="U385" s="87" t="s">
        <v>4374</v>
      </c>
      <c r="V385" s="87" t="s">
        <v>5675</v>
      </c>
      <c r="W385" s="87" t="s">
        <v>5675</v>
      </c>
      <c r="X385" s="87" t="s">
        <v>5676</v>
      </c>
      <c r="Y385" s="87" t="s">
        <v>5677</v>
      </c>
      <c r="Z385" s="87" t="s">
        <v>4138</v>
      </c>
    </row>
    <row r="386" spans="1:26" x14ac:dyDescent="0.25">
      <c r="A386" s="87" t="s">
        <v>3713</v>
      </c>
      <c r="B386" s="87" t="s">
        <v>3676</v>
      </c>
      <c r="C386" s="87" t="s">
        <v>281</v>
      </c>
      <c r="D386" s="87" t="s">
        <v>66</v>
      </c>
      <c r="E386" s="96">
        <v>44842.730798611112</v>
      </c>
      <c r="F386" s="96">
        <v>45573.355381944442</v>
      </c>
      <c r="G386" s="87" t="s">
        <v>70</v>
      </c>
      <c r="H386" s="96">
        <v>45573</v>
      </c>
      <c r="I386" s="87" t="s">
        <v>71</v>
      </c>
      <c r="J386" s="87" t="s">
        <v>104</v>
      </c>
      <c r="K386" s="87" t="s">
        <v>3714</v>
      </c>
      <c r="L386" s="87" t="s">
        <v>78</v>
      </c>
      <c r="M386" s="87" t="s">
        <v>4042</v>
      </c>
      <c r="N386" s="94">
        <v>263.04000000000002</v>
      </c>
      <c r="O386" s="94">
        <v>288.83999999999997</v>
      </c>
      <c r="P386" s="94">
        <v>38.14</v>
      </c>
      <c r="Q386" s="87" t="s">
        <v>6220</v>
      </c>
      <c r="R386" s="87" t="s">
        <v>6221</v>
      </c>
      <c r="S386" s="87" t="s">
        <v>4101</v>
      </c>
      <c r="T386" s="87" t="s">
        <v>4215</v>
      </c>
      <c r="U386" s="87" t="s">
        <v>4216</v>
      </c>
      <c r="V386" s="87" t="s">
        <v>4110</v>
      </c>
      <c r="W386" s="87" t="s">
        <v>6222</v>
      </c>
      <c r="X386" s="87" t="s">
        <v>5065</v>
      </c>
      <c r="Y386" s="87" t="s">
        <v>6223</v>
      </c>
      <c r="Z386" s="87" t="s">
        <v>4106</v>
      </c>
    </row>
    <row r="387" spans="1:26" x14ac:dyDescent="0.25">
      <c r="A387" s="87" t="s">
        <v>869</v>
      </c>
      <c r="B387" s="87" t="s">
        <v>870</v>
      </c>
      <c r="C387" s="87" t="s">
        <v>281</v>
      </c>
      <c r="D387" s="87" t="s">
        <v>66</v>
      </c>
      <c r="E387" s="96">
        <v>44976.745798611111</v>
      </c>
      <c r="F387" s="96">
        <v>45341.315300925926</v>
      </c>
      <c r="G387" s="87" t="s">
        <v>70</v>
      </c>
      <c r="H387" s="96">
        <v>45341</v>
      </c>
      <c r="I387" s="87" t="s">
        <v>71</v>
      </c>
      <c r="J387" s="87" t="s">
        <v>104</v>
      </c>
      <c r="K387" s="87" t="s">
        <v>872</v>
      </c>
      <c r="L387" s="87" t="s">
        <v>78</v>
      </c>
      <c r="M387" s="87" t="s">
        <v>874</v>
      </c>
      <c r="N387" s="94">
        <v>263.88</v>
      </c>
      <c r="O387" s="94">
        <v>289.87</v>
      </c>
      <c r="P387" s="94">
        <v>63.34</v>
      </c>
      <c r="Q387" s="87" t="s">
        <v>6815</v>
      </c>
      <c r="R387" s="87" t="s">
        <v>6816</v>
      </c>
      <c r="S387" s="87" t="s">
        <v>4101</v>
      </c>
      <c r="T387" s="87" t="s">
        <v>504</v>
      </c>
      <c r="U387" s="87" t="s">
        <v>4203</v>
      </c>
      <c r="V387" s="87" t="s">
        <v>6817</v>
      </c>
      <c r="W387" s="87" t="s">
        <v>6818</v>
      </c>
      <c r="X387" s="87" t="s">
        <v>6819</v>
      </c>
      <c r="Y387" s="87" t="s">
        <v>6820</v>
      </c>
      <c r="Z387" s="87" t="s">
        <v>4106</v>
      </c>
    </row>
    <row r="388" spans="1:26" x14ac:dyDescent="0.25">
      <c r="A388" s="87" t="s">
        <v>3625</v>
      </c>
      <c r="B388" s="87" t="s">
        <v>3495</v>
      </c>
      <c r="C388" s="87" t="s">
        <v>2330</v>
      </c>
      <c r="D388" s="87" t="s">
        <v>1397</v>
      </c>
      <c r="E388" s="96">
        <v>43173.762974537036</v>
      </c>
      <c r="F388" s="96">
        <v>45365.762974537036</v>
      </c>
      <c r="G388" s="87" t="s">
        <v>70</v>
      </c>
      <c r="H388" s="96">
        <v>45365</v>
      </c>
      <c r="I388" s="87" t="s">
        <v>71</v>
      </c>
      <c r="J388" s="87" t="s">
        <v>104</v>
      </c>
      <c r="K388" s="87" t="s">
        <v>3626</v>
      </c>
      <c r="L388" s="87" t="s">
        <v>3627</v>
      </c>
      <c r="M388" s="87" t="s">
        <v>3999</v>
      </c>
      <c r="N388" s="94">
        <v>264.43</v>
      </c>
      <c r="O388" s="94">
        <v>303.27</v>
      </c>
      <c r="P388" s="94">
        <v>66.11</v>
      </c>
      <c r="Q388" s="87" t="s">
        <v>5689</v>
      </c>
      <c r="R388" s="87" t="s">
        <v>5690</v>
      </c>
      <c r="S388" s="87" t="s">
        <v>4460</v>
      </c>
      <c r="T388" s="87" t="s">
        <v>5691</v>
      </c>
      <c r="U388" s="87" t="s">
        <v>5552</v>
      </c>
      <c r="V388" s="87" t="s">
        <v>5692</v>
      </c>
      <c r="W388" s="87" t="s">
        <v>4838</v>
      </c>
      <c r="X388" s="87" t="s">
        <v>4839</v>
      </c>
      <c r="Y388" s="87" t="s">
        <v>5693</v>
      </c>
      <c r="Z388" s="87" t="s">
        <v>5694</v>
      </c>
    </row>
    <row r="389" spans="1:26" x14ac:dyDescent="0.25">
      <c r="A389" s="87" t="s">
        <v>3385</v>
      </c>
      <c r="B389" s="87" t="s">
        <v>3383</v>
      </c>
      <c r="C389" s="87" t="s">
        <v>281</v>
      </c>
      <c r="D389" s="87" t="s">
        <v>2150</v>
      </c>
      <c r="E389" s="96">
        <v>44898.565509259257</v>
      </c>
      <c r="F389" s="96">
        <v>45263.64539351852</v>
      </c>
      <c r="G389" s="87" t="s">
        <v>70</v>
      </c>
      <c r="H389" s="96">
        <v>45263</v>
      </c>
      <c r="I389" s="87" t="s">
        <v>71</v>
      </c>
      <c r="J389" s="87" t="s">
        <v>104</v>
      </c>
      <c r="K389" s="87" t="s">
        <v>3391</v>
      </c>
      <c r="L389" s="87" t="s">
        <v>78</v>
      </c>
      <c r="M389" s="87" t="s">
        <v>3392</v>
      </c>
      <c r="N389" s="94">
        <v>264.45999999999998</v>
      </c>
      <c r="O389" s="94">
        <v>286.02</v>
      </c>
      <c r="P389" s="94">
        <v>52.89</v>
      </c>
      <c r="Q389" s="87" t="s">
        <v>6515</v>
      </c>
      <c r="R389" s="87" t="s">
        <v>6516</v>
      </c>
      <c r="S389" s="87" t="s">
        <v>4101</v>
      </c>
      <c r="T389" s="87" t="s">
        <v>504</v>
      </c>
      <c r="U389" s="87" t="s">
        <v>4412</v>
      </c>
      <c r="V389" s="87" t="s">
        <v>4330</v>
      </c>
      <c r="W389" s="87" t="s">
        <v>6517</v>
      </c>
      <c r="X389" s="87" t="s">
        <v>6518</v>
      </c>
      <c r="Y389" s="87" t="s">
        <v>6519</v>
      </c>
      <c r="Z389" s="87" t="s">
        <v>4106</v>
      </c>
    </row>
    <row r="390" spans="1:26" x14ac:dyDescent="0.25">
      <c r="A390" s="87" t="s">
        <v>1623</v>
      </c>
      <c r="B390" s="87" t="s">
        <v>761</v>
      </c>
      <c r="C390" s="87" t="s">
        <v>281</v>
      </c>
      <c r="D390" s="87" t="s">
        <v>1397</v>
      </c>
      <c r="E390" s="96">
        <v>42656.61377314815</v>
      </c>
      <c r="F390" s="96">
        <v>45578.61377314815</v>
      </c>
      <c r="G390" s="87" t="s">
        <v>70</v>
      </c>
      <c r="H390" s="96">
        <v>45578</v>
      </c>
      <c r="I390" s="87" t="s">
        <v>71</v>
      </c>
      <c r="J390" s="87" t="s">
        <v>104</v>
      </c>
      <c r="K390" s="87" t="s">
        <v>1625</v>
      </c>
      <c r="L390" s="87" t="s">
        <v>1626</v>
      </c>
      <c r="M390" s="87" t="s">
        <v>1627</v>
      </c>
      <c r="N390" s="94">
        <v>265.83</v>
      </c>
      <c r="O390" s="94">
        <v>304.5</v>
      </c>
      <c r="P390" s="94">
        <v>73.11</v>
      </c>
      <c r="Q390" s="87" t="s">
        <v>5338</v>
      </c>
      <c r="R390" s="87" t="s">
        <v>5339</v>
      </c>
      <c r="S390" s="87" t="s">
        <v>4101</v>
      </c>
      <c r="T390" s="87" t="s">
        <v>504</v>
      </c>
      <c r="U390" s="87" t="s">
        <v>4133</v>
      </c>
      <c r="V390" s="87" t="s">
        <v>5340</v>
      </c>
      <c r="W390" s="87" t="s">
        <v>78</v>
      </c>
      <c r="X390" s="87" t="s">
        <v>5341</v>
      </c>
      <c r="Y390" s="87" t="s">
        <v>5342</v>
      </c>
      <c r="Z390" s="87" t="s">
        <v>4138</v>
      </c>
    </row>
    <row r="391" spans="1:26" x14ac:dyDescent="0.25">
      <c r="A391" s="87" t="s">
        <v>2885</v>
      </c>
      <c r="B391" s="87" t="s">
        <v>2846</v>
      </c>
      <c r="C391" s="87" t="s">
        <v>2330</v>
      </c>
      <c r="D391" s="87" t="s">
        <v>1397</v>
      </c>
      <c r="E391" s="96">
        <v>43344.594155092593</v>
      </c>
      <c r="F391" s="96">
        <v>45536.594155092593</v>
      </c>
      <c r="G391" s="87" t="s">
        <v>70</v>
      </c>
      <c r="H391" s="96">
        <v>45352</v>
      </c>
      <c r="I391" s="87" t="s">
        <v>71</v>
      </c>
      <c r="J391" s="87" t="s">
        <v>72</v>
      </c>
      <c r="K391" s="87" t="s">
        <v>1708</v>
      </c>
      <c r="L391" s="87" t="s">
        <v>2886</v>
      </c>
      <c r="M391" s="87" t="s">
        <v>2887</v>
      </c>
      <c r="N391" s="94">
        <v>266.5</v>
      </c>
      <c r="O391" s="94">
        <v>314.86</v>
      </c>
      <c r="P391" s="94">
        <v>66.62</v>
      </c>
      <c r="Q391" s="87" t="s">
        <v>5684</v>
      </c>
      <c r="R391" s="87" t="s">
        <v>5685</v>
      </c>
      <c r="S391" s="87" t="s">
        <v>4101</v>
      </c>
      <c r="T391" s="87" t="s">
        <v>504</v>
      </c>
      <c r="U391" s="87" t="s">
        <v>4120</v>
      </c>
      <c r="V391" s="87" t="s">
        <v>5208</v>
      </c>
      <c r="W391" s="87" t="s">
        <v>5686</v>
      </c>
      <c r="X391" s="87" t="s">
        <v>5687</v>
      </c>
      <c r="Y391" s="87" t="s">
        <v>5688</v>
      </c>
      <c r="Z391" s="87" t="s">
        <v>4106</v>
      </c>
    </row>
    <row r="392" spans="1:26" x14ac:dyDescent="0.25">
      <c r="A392" s="87" t="s">
        <v>3929</v>
      </c>
      <c r="B392" s="87" t="s">
        <v>400</v>
      </c>
      <c r="C392" s="87" t="s">
        <v>281</v>
      </c>
      <c r="D392" s="87" t="s">
        <v>66</v>
      </c>
      <c r="E392" s="96">
        <v>45198.62427083333</v>
      </c>
      <c r="F392" s="96">
        <v>45564.520011574074</v>
      </c>
      <c r="G392" s="87" t="s">
        <v>70</v>
      </c>
      <c r="H392" s="96">
        <v>45564</v>
      </c>
      <c r="I392" s="87" t="s">
        <v>215</v>
      </c>
      <c r="J392" s="87" t="s">
        <v>104</v>
      </c>
      <c r="K392" s="87" t="s">
        <v>3930</v>
      </c>
      <c r="L392" s="87" t="s">
        <v>78</v>
      </c>
      <c r="M392" s="87" t="s">
        <v>4062</v>
      </c>
      <c r="N392" s="94">
        <v>267.7</v>
      </c>
      <c r="O392" s="94">
        <v>294.83</v>
      </c>
      <c r="P392" s="94">
        <v>64.239999999999995</v>
      </c>
      <c r="Q392" s="87" t="s">
        <v>5512</v>
      </c>
      <c r="R392" s="87" t="s">
        <v>5513</v>
      </c>
      <c r="S392" s="87" t="s">
        <v>5514</v>
      </c>
      <c r="T392" s="87" t="s">
        <v>5515</v>
      </c>
      <c r="U392" s="87" t="s">
        <v>5516</v>
      </c>
      <c r="V392" s="87" t="s">
        <v>5517</v>
      </c>
      <c r="W392" s="87" t="s">
        <v>5518</v>
      </c>
      <c r="X392" s="87" t="s">
        <v>5519</v>
      </c>
      <c r="Y392" s="87" t="s">
        <v>78</v>
      </c>
      <c r="Z392" s="87" t="s">
        <v>78</v>
      </c>
    </row>
    <row r="393" spans="1:26" x14ac:dyDescent="0.25">
      <c r="A393" s="87" t="s">
        <v>1410</v>
      </c>
      <c r="B393" s="87" t="s">
        <v>1411</v>
      </c>
      <c r="C393" s="87" t="s">
        <v>281</v>
      </c>
      <c r="D393" s="87" t="s">
        <v>1397</v>
      </c>
      <c r="E393" s="96">
        <v>41061.429074074076</v>
      </c>
      <c r="F393" s="96">
        <v>45444.429074074076</v>
      </c>
      <c r="G393" s="87" t="s">
        <v>70</v>
      </c>
      <c r="H393" s="96">
        <v>45444</v>
      </c>
      <c r="I393" s="87" t="s">
        <v>71</v>
      </c>
      <c r="J393" s="87" t="s">
        <v>104</v>
      </c>
      <c r="K393" s="87" t="s">
        <v>1412</v>
      </c>
      <c r="L393" s="87" t="s">
        <v>1413</v>
      </c>
      <c r="M393" s="87" t="s">
        <v>1414</v>
      </c>
      <c r="N393" s="94">
        <v>268.24</v>
      </c>
      <c r="O393" s="94">
        <v>308.06</v>
      </c>
      <c r="P393" s="94">
        <v>73.77</v>
      </c>
      <c r="Q393" s="87" t="s">
        <v>4476</v>
      </c>
      <c r="R393" s="87" t="s">
        <v>4477</v>
      </c>
      <c r="S393" s="87" t="s">
        <v>4101</v>
      </c>
      <c r="T393" s="87" t="s">
        <v>504</v>
      </c>
      <c r="U393" s="87" t="s">
        <v>4133</v>
      </c>
      <c r="V393" s="87" t="s">
        <v>4478</v>
      </c>
      <c r="W393" s="87" t="s">
        <v>4479</v>
      </c>
      <c r="X393" s="87" t="s">
        <v>4480</v>
      </c>
      <c r="Y393" s="87" t="s">
        <v>4481</v>
      </c>
      <c r="Z393" s="87" t="s">
        <v>4138</v>
      </c>
    </row>
    <row r="394" spans="1:26" x14ac:dyDescent="0.25">
      <c r="A394" s="87" t="s">
        <v>1415</v>
      </c>
      <c r="B394" s="87" t="s">
        <v>1416</v>
      </c>
      <c r="C394" s="87" t="s">
        <v>281</v>
      </c>
      <c r="D394" s="87" t="s">
        <v>1397</v>
      </c>
      <c r="E394" s="96">
        <v>41143.426840277774</v>
      </c>
      <c r="F394" s="96">
        <v>45526.363761574074</v>
      </c>
      <c r="G394" s="87" t="s">
        <v>70</v>
      </c>
      <c r="H394" s="96">
        <v>45526</v>
      </c>
      <c r="I394" s="87" t="s">
        <v>71</v>
      </c>
      <c r="J394" s="87" t="s">
        <v>104</v>
      </c>
      <c r="K394" s="87" t="s">
        <v>1417</v>
      </c>
      <c r="L394" s="87" t="s">
        <v>78</v>
      </c>
      <c r="M394" s="87" t="s">
        <v>1419</v>
      </c>
      <c r="N394" s="94">
        <v>270.92</v>
      </c>
      <c r="O394" s="94">
        <v>309.77</v>
      </c>
      <c r="P394" s="94">
        <v>74.48</v>
      </c>
      <c r="Q394" s="87" t="s">
        <v>4482</v>
      </c>
      <c r="R394" s="87" t="s">
        <v>4483</v>
      </c>
      <c r="S394" s="87" t="s">
        <v>4101</v>
      </c>
      <c r="T394" s="87" t="s">
        <v>504</v>
      </c>
      <c r="U394" s="87" t="s">
        <v>4126</v>
      </c>
      <c r="V394" s="87" t="s">
        <v>4110</v>
      </c>
      <c r="W394" s="87" t="s">
        <v>4484</v>
      </c>
      <c r="X394" s="87" t="s">
        <v>78</v>
      </c>
      <c r="Y394" s="87" t="s">
        <v>4485</v>
      </c>
      <c r="Z394" s="87" t="s">
        <v>4138</v>
      </c>
    </row>
    <row r="395" spans="1:26" x14ac:dyDescent="0.25">
      <c r="A395" s="87" t="s">
        <v>1474</v>
      </c>
      <c r="B395" s="87" t="s">
        <v>1475</v>
      </c>
      <c r="C395" s="87" t="s">
        <v>281</v>
      </c>
      <c r="D395" s="87" t="s">
        <v>1397</v>
      </c>
      <c r="E395" s="96">
        <v>41721.567291666666</v>
      </c>
      <c r="F395" s="96">
        <v>45374.567291666666</v>
      </c>
      <c r="G395" s="87" t="s">
        <v>70</v>
      </c>
      <c r="H395" s="96">
        <v>45374</v>
      </c>
      <c r="I395" s="87" t="s">
        <v>71</v>
      </c>
      <c r="J395" s="87" t="s">
        <v>104</v>
      </c>
      <c r="K395" s="87" t="s">
        <v>1476</v>
      </c>
      <c r="L395" s="87" t="s">
        <v>78</v>
      </c>
      <c r="M395" s="87" t="s">
        <v>1478</v>
      </c>
      <c r="N395" s="94">
        <v>271.39999999999998</v>
      </c>
      <c r="O395" s="94">
        <v>309.2</v>
      </c>
      <c r="P395" s="94">
        <v>74.63</v>
      </c>
      <c r="Q395" s="87" t="s">
        <v>4830</v>
      </c>
      <c r="R395" s="87" t="s">
        <v>4831</v>
      </c>
      <c r="S395" s="87" t="s">
        <v>4101</v>
      </c>
      <c r="T395" s="87" t="s">
        <v>504</v>
      </c>
      <c r="U395" s="87" t="s">
        <v>4203</v>
      </c>
      <c r="V395" s="87" t="s">
        <v>4832</v>
      </c>
      <c r="W395" s="87" t="s">
        <v>4833</v>
      </c>
      <c r="X395" s="87" t="s">
        <v>4834</v>
      </c>
      <c r="Y395" s="87" t="s">
        <v>4835</v>
      </c>
      <c r="Z395" s="87" t="s">
        <v>4138</v>
      </c>
    </row>
    <row r="396" spans="1:26" x14ac:dyDescent="0.25">
      <c r="A396" s="87" t="s">
        <v>2077</v>
      </c>
      <c r="B396" s="87" t="s">
        <v>271</v>
      </c>
      <c r="C396" s="87" t="s">
        <v>281</v>
      </c>
      <c r="D396" s="87" t="s">
        <v>2037</v>
      </c>
      <c r="E396" s="96">
        <v>44838.469826388886</v>
      </c>
      <c r="F396" s="96">
        <v>45569</v>
      </c>
      <c r="G396" s="87" t="s">
        <v>70</v>
      </c>
      <c r="H396" s="96">
        <v>45386</v>
      </c>
      <c r="I396" s="87" t="s">
        <v>71</v>
      </c>
      <c r="J396" s="87" t="s">
        <v>72</v>
      </c>
      <c r="K396" s="87" t="s">
        <v>2079</v>
      </c>
      <c r="L396" s="87" t="s">
        <v>78</v>
      </c>
      <c r="M396" s="87" t="s">
        <v>2081</v>
      </c>
      <c r="N396" s="94">
        <v>271.45</v>
      </c>
      <c r="O396" s="94">
        <v>305.73</v>
      </c>
      <c r="P396" s="94">
        <v>73.739999999999995</v>
      </c>
      <c r="Q396" s="87" t="s">
        <v>6651</v>
      </c>
      <c r="R396" s="87" t="s">
        <v>6652</v>
      </c>
      <c r="S396" s="87" t="s">
        <v>4101</v>
      </c>
      <c r="T396" s="87" t="s">
        <v>4992</v>
      </c>
      <c r="U396" s="87" t="s">
        <v>4993</v>
      </c>
      <c r="V396" s="87" t="s">
        <v>6653</v>
      </c>
      <c r="W396" s="87" t="s">
        <v>78</v>
      </c>
      <c r="X396" s="87" t="s">
        <v>6654</v>
      </c>
      <c r="Y396" s="87" t="s">
        <v>6655</v>
      </c>
      <c r="Z396" s="87" t="s">
        <v>4123</v>
      </c>
    </row>
    <row r="397" spans="1:26" x14ac:dyDescent="0.25">
      <c r="A397" s="87" t="s">
        <v>2659</v>
      </c>
      <c r="B397" s="87" t="s">
        <v>2660</v>
      </c>
      <c r="C397" s="87" t="s">
        <v>121</v>
      </c>
      <c r="D397" s="87" t="s">
        <v>1397</v>
      </c>
      <c r="E397" s="96">
        <v>44401.562245370369</v>
      </c>
      <c r="F397" s="96">
        <v>45497.562245370369</v>
      </c>
      <c r="G397" s="87" t="s">
        <v>70</v>
      </c>
      <c r="H397" s="96">
        <v>45497</v>
      </c>
      <c r="I397" s="87" t="s">
        <v>71</v>
      </c>
      <c r="J397" s="87" t="s">
        <v>104</v>
      </c>
      <c r="K397" s="87" t="s">
        <v>2663</v>
      </c>
      <c r="L397" s="87" t="s">
        <v>2664</v>
      </c>
      <c r="M397" s="87" t="s">
        <v>2665</v>
      </c>
      <c r="N397" s="94">
        <v>271.49</v>
      </c>
      <c r="O397" s="94">
        <v>311.45</v>
      </c>
      <c r="P397" s="94">
        <v>67.87</v>
      </c>
      <c r="Q397" s="87" t="s">
        <v>6475</v>
      </c>
      <c r="R397" s="87" t="s">
        <v>6476</v>
      </c>
      <c r="S397" s="87" t="s">
        <v>4101</v>
      </c>
      <c r="T397" s="87" t="s">
        <v>4938</v>
      </c>
      <c r="U397" s="87" t="s">
        <v>4939</v>
      </c>
      <c r="V397" s="87" t="s">
        <v>6477</v>
      </c>
      <c r="W397" s="87" t="s">
        <v>6478</v>
      </c>
      <c r="X397" s="87" t="s">
        <v>6479</v>
      </c>
      <c r="Y397" s="87" t="s">
        <v>6480</v>
      </c>
      <c r="Z397" s="87" t="s">
        <v>4106</v>
      </c>
    </row>
    <row r="398" spans="1:26" x14ac:dyDescent="0.25">
      <c r="A398" s="87" t="s">
        <v>661</v>
      </c>
      <c r="B398" s="87" t="s">
        <v>662</v>
      </c>
      <c r="C398" s="87" t="s">
        <v>336</v>
      </c>
      <c r="D398" s="87" t="s">
        <v>66</v>
      </c>
      <c r="E398" s="96">
        <v>44273.556064814817</v>
      </c>
      <c r="F398" s="96">
        <v>45369.556064814817</v>
      </c>
      <c r="G398" s="87" t="s">
        <v>70</v>
      </c>
      <c r="H398" s="96">
        <v>45369</v>
      </c>
      <c r="I398" s="87" t="s">
        <v>71</v>
      </c>
      <c r="J398" s="87" t="s">
        <v>104</v>
      </c>
      <c r="K398" s="87" t="s">
        <v>663</v>
      </c>
      <c r="L398" s="87" t="s">
        <v>78</v>
      </c>
      <c r="M398" s="87" t="s">
        <v>664</v>
      </c>
      <c r="N398" s="94">
        <v>271.51</v>
      </c>
      <c r="O398" s="94">
        <v>297.23</v>
      </c>
      <c r="P398" s="94">
        <v>27.15</v>
      </c>
      <c r="Q398" s="87" t="s">
        <v>6409</v>
      </c>
      <c r="R398" s="87" t="s">
        <v>6410</v>
      </c>
      <c r="S398" s="87" t="s">
        <v>4101</v>
      </c>
      <c r="T398" s="87" t="s">
        <v>504</v>
      </c>
      <c r="U398" s="87" t="s">
        <v>4187</v>
      </c>
      <c r="V398" s="87" t="s">
        <v>4330</v>
      </c>
      <c r="W398" s="87" t="s">
        <v>6411</v>
      </c>
      <c r="X398" s="87" t="s">
        <v>6412</v>
      </c>
      <c r="Y398" s="87" t="s">
        <v>6413</v>
      </c>
      <c r="Z398" s="87" t="s">
        <v>4302</v>
      </c>
    </row>
    <row r="399" spans="1:26" x14ac:dyDescent="0.25">
      <c r="A399" s="87" t="s">
        <v>1295</v>
      </c>
      <c r="B399" s="87" t="s">
        <v>1135</v>
      </c>
      <c r="C399" s="87" t="s">
        <v>281</v>
      </c>
      <c r="D399" s="87" t="s">
        <v>1176</v>
      </c>
      <c r="E399" s="96">
        <v>44831.630624999998</v>
      </c>
      <c r="F399" s="96">
        <v>45562.630624999998</v>
      </c>
      <c r="G399" s="87" t="s">
        <v>70</v>
      </c>
      <c r="H399" s="96">
        <v>45562</v>
      </c>
      <c r="I399" s="87" t="s">
        <v>71</v>
      </c>
      <c r="J399" s="87" t="s">
        <v>104</v>
      </c>
      <c r="K399" s="87" t="s">
        <v>1296</v>
      </c>
      <c r="L399" s="87" t="s">
        <v>78</v>
      </c>
      <c r="M399" s="87" t="s">
        <v>1297</v>
      </c>
      <c r="N399" s="94">
        <v>272.25</v>
      </c>
      <c r="O399" s="94">
        <v>272.39</v>
      </c>
      <c r="P399" s="94">
        <v>95.29</v>
      </c>
      <c r="Q399" s="87" t="s">
        <v>6016</v>
      </c>
      <c r="R399" s="87" t="s">
        <v>6017</v>
      </c>
      <c r="S399" s="87" t="s">
        <v>4101</v>
      </c>
      <c r="T399" s="87" t="s">
        <v>504</v>
      </c>
      <c r="U399" s="87" t="s">
        <v>4223</v>
      </c>
      <c r="V399" s="87" t="s">
        <v>6018</v>
      </c>
      <c r="W399" s="87" t="s">
        <v>6019</v>
      </c>
      <c r="X399" s="87" t="s">
        <v>4497</v>
      </c>
      <c r="Y399" s="87" t="s">
        <v>6020</v>
      </c>
      <c r="Z399" s="87" t="s">
        <v>4138</v>
      </c>
    </row>
    <row r="400" spans="1:26" x14ac:dyDescent="0.25">
      <c r="A400" s="87" t="s">
        <v>998</v>
      </c>
      <c r="B400" s="87" t="s">
        <v>999</v>
      </c>
      <c r="C400" s="87" t="s">
        <v>281</v>
      </c>
      <c r="D400" s="87" t="s">
        <v>66</v>
      </c>
      <c r="E400" s="96">
        <v>45139.593402777777</v>
      </c>
      <c r="F400" s="96">
        <v>45505.309131944443</v>
      </c>
      <c r="G400" s="87" t="s">
        <v>70</v>
      </c>
      <c r="H400" s="96">
        <v>45505</v>
      </c>
      <c r="I400" s="87" t="s">
        <v>71</v>
      </c>
      <c r="J400" s="87" t="s">
        <v>104</v>
      </c>
      <c r="K400" s="87" t="s">
        <v>1000</v>
      </c>
      <c r="L400" s="87" t="s">
        <v>78</v>
      </c>
      <c r="M400" s="87" t="s">
        <v>1002</v>
      </c>
      <c r="N400" s="94">
        <v>273.54000000000002</v>
      </c>
      <c r="O400" s="94">
        <v>299.44</v>
      </c>
      <c r="P400" s="94">
        <v>65.64</v>
      </c>
      <c r="Q400" s="87" t="s">
        <v>5093</v>
      </c>
      <c r="R400" s="87" t="s">
        <v>5094</v>
      </c>
      <c r="S400" s="87" t="s">
        <v>4101</v>
      </c>
      <c r="T400" s="87" t="s">
        <v>504</v>
      </c>
      <c r="U400" s="87" t="s">
        <v>4203</v>
      </c>
      <c r="V400" s="87" t="s">
        <v>5095</v>
      </c>
      <c r="W400" s="87" t="s">
        <v>78</v>
      </c>
      <c r="X400" s="87" t="s">
        <v>5096</v>
      </c>
      <c r="Y400" s="87" t="s">
        <v>5097</v>
      </c>
      <c r="Z400" s="87" t="s">
        <v>4138</v>
      </c>
    </row>
    <row r="401" spans="1:26" x14ac:dyDescent="0.25">
      <c r="A401" s="87" t="s">
        <v>2132</v>
      </c>
      <c r="B401" s="87" t="s">
        <v>2133</v>
      </c>
      <c r="C401" s="87" t="s">
        <v>281</v>
      </c>
      <c r="D401" s="87" t="s">
        <v>262</v>
      </c>
      <c r="E401" s="96">
        <v>44870</v>
      </c>
      <c r="F401" s="96">
        <v>45601.378240740742</v>
      </c>
      <c r="G401" s="87" t="s">
        <v>70</v>
      </c>
      <c r="H401" s="96">
        <v>45601</v>
      </c>
      <c r="I401" s="87" t="s">
        <v>71</v>
      </c>
      <c r="J401" s="87" t="s">
        <v>104</v>
      </c>
      <c r="K401" s="87" t="s">
        <v>2136</v>
      </c>
      <c r="L401" s="87" t="s">
        <v>2137</v>
      </c>
      <c r="M401" s="87" t="s">
        <v>2139</v>
      </c>
      <c r="N401" s="94">
        <v>274.27999999999997</v>
      </c>
      <c r="O401" s="94">
        <v>306.22000000000003</v>
      </c>
      <c r="P401" s="94">
        <v>54.86</v>
      </c>
      <c r="Q401" s="87" t="s">
        <v>6732</v>
      </c>
      <c r="R401" s="87" t="s">
        <v>6733</v>
      </c>
      <c r="S401" s="87" t="s">
        <v>4101</v>
      </c>
      <c r="T401" s="87" t="s">
        <v>6734</v>
      </c>
      <c r="U401" s="87" t="s">
        <v>6735</v>
      </c>
      <c r="V401" s="87" t="s">
        <v>6736</v>
      </c>
      <c r="W401" s="87" t="s">
        <v>78</v>
      </c>
      <c r="X401" s="87" t="s">
        <v>6737</v>
      </c>
      <c r="Y401" s="87" t="s">
        <v>6738</v>
      </c>
      <c r="Z401" s="87" t="s">
        <v>4130</v>
      </c>
    </row>
    <row r="402" spans="1:26" x14ac:dyDescent="0.25">
      <c r="A402" s="87" t="s">
        <v>2841</v>
      </c>
      <c r="B402" s="87" t="s">
        <v>804</v>
      </c>
      <c r="C402" s="87" t="s">
        <v>2330</v>
      </c>
      <c r="D402" s="87" t="s">
        <v>1397</v>
      </c>
      <c r="E402" s="96">
        <v>43151.495995370373</v>
      </c>
      <c r="F402" s="96">
        <v>45404.495995370373</v>
      </c>
      <c r="G402" s="87" t="s">
        <v>70</v>
      </c>
      <c r="H402" s="96">
        <v>45404</v>
      </c>
      <c r="I402" s="87" t="s">
        <v>71</v>
      </c>
      <c r="J402" s="87" t="s">
        <v>104</v>
      </c>
      <c r="K402" s="87" t="s">
        <v>2842</v>
      </c>
      <c r="L402" s="87" t="s">
        <v>78</v>
      </c>
      <c r="M402" s="87" t="s">
        <v>2844</v>
      </c>
      <c r="N402" s="94">
        <v>274.58999999999997</v>
      </c>
      <c r="O402" s="94">
        <v>315.56</v>
      </c>
      <c r="P402" s="94">
        <v>68.650000000000006</v>
      </c>
      <c r="Q402" s="87" t="s">
        <v>5673</v>
      </c>
      <c r="R402" s="87" t="s">
        <v>5674</v>
      </c>
      <c r="S402" s="87" t="s">
        <v>4101</v>
      </c>
      <c r="T402" s="87" t="s">
        <v>504</v>
      </c>
      <c r="U402" s="87" t="s">
        <v>4374</v>
      </c>
      <c r="V402" s="87" t="s">
        <v>5675</v>
      </c>
      <c r="W402" s="87" t="s">
        <v>5675</v>
      </c>
      <c r="X402" s="87" t="s">
        <v>5676</v>
      </c>
      <c r="Y402" s="87" t="s">
        <v>5677</v>
      </c>
      <c r="Z402" s="87" t="s">
        <v>4138</v>
      </c>
    </row>
    <row r="403" spans="1:26" x14ac:dyDescent="0.25">
      <c r="A403" s="87" t="s">
        <v>2700</v>
      </c>
      <c r="B403" s="87" t="s">
        <v>2701</v>
      </c>
      <c r="C403" s="87" t="s">
        <v>2330</v>
      </c>
      <c r="D403" s="87" t="s">
        <v>1397</v>
      </c>
      <c r="E403" s="96">
        <v>41782.528425925928</v>
      </c>
      <c r="F403" s="96">
        <v>45435.528425925928</v>
      </c>
      <c r="G403" s="87" t="s">
        <v>70</v>
      </c>
      <c r="H403" s="96">
        <v>45435</v>
      </c>
      <c r="I403" s="87" t="s">
        <v>71</v>
      </c>
      <c r="J403" s="87" t="s">
        <v>104</v>
      </c>
      <c r="K403" s="87" t="s">
        <v>2702</v>
      </c>
      <c r="L403" s="87" t="s">
        <v>78</v>
      </c>
      <c r="M403" s="87" t="s">
        <v>2704</v>
      </c>
      <c r="N403" s="94">
        <v>275.02</v>
      </c>
      <c r="O403" s="94">
        <v>317.27999999999997</v>
      </c>
      <c r="P403" s="94">
        <v>68.760000000000005</v>
      </c>
      <c r="Q403" s="87" t="s">
        <v>4884</v>
      </c>
      <c r="R403" s="87" t="s">
        <v>4885</v>
      </c>
      <c r="S403" s="87" t="s">
        <v>4724</v>
      </c>
      <c r="T403" s="87" t="s">
        <v>4725</v>
      </c>
      <c r="U403" s="87" t="s">
        <v>4886</v>
      </c>
      <c r="V403" s="87" t="s">
        <v>4887</v>
      </c>
      <c r="W403" s="87" t="s">
        <v>4888</v>
      </c>
      <c r="X403" s="87" t="s">
        <v>4889</v>
      </c>
      <c r="Y403" s="87" t="s">
        <v>4890</v>
      </c>
      <c r="Z403" s="87" t="s">
        <v>4265</v>
      </c>
    </row>
    <row r="404" spans="1:26" x14ac:dyDescent="0.25">
      <c r="A404" s="87" t="s">
        <v>2721</v>
      </c>
      <c r="B404" s="87" t="s">
        <v>2722</v>
      </c>
      <c r="C404" s="87" t="s">
        <v>2330</v>
      </c>
      <c r="D404" s="87" t="s">
        <v>1397</v>
      </c>
      <c r="E404" s="96">
        <v>41948.590243055558</v>
      </c>
      <c r="F404" s="96">
        <v>45601.590243055558</v>
      </c>
      <c r="G404" s="87" t="s">
        <v>70</v>
      </c>
      <c r="H404" s="96">
        <v>45601</v>
      </c>
      <c r="I404" s="87" t="s">
        <v>71</v>
      </c>
      <c r="J404" s="87" t="s">
        <v>104</v>
      </c>
      <c r="K404" s="87" t="s">
        <v>2723</v>
      </c>
      <c r="L404" s="87" t="s">
        <v>78</v>
      </c>
      <c r="M404" s="87" t="s">
        <v>2725</v>
      </c>
      <c r="N404" s="94">
        <v>275.2</v>
      </c>
      <c r="O404" s="94">
        <v>312.68</v>
      </c>
      <c r="P404" s="94">
        <v>68.8</v>
      </c>
      <c r="Q404" s="87" t="s">
        <v>4929</v>
      </c>
      <c r="R404" s="87" t="s">
        <v>4930</v>
      </c>
      <c r="S404" s="87" t="s">
        <v>4101</v>
      </c>
      <c r="T404" s="87" t="s">
        <v>4931</v>
      </c>
      <c r="U404" s="87" t="s">
        <v>4932</v>
      </c>
      <c r="V404" s="87" t="s">
        <v>4933</v>
      </c>
      <c r="W404" s="87" t="s">
        <v>78</v>
      </c>
      <c r="X404" s="87" t="s">
        <v>4934</v>
      </c>
      <c r="Y404" s="87" t="s">
        <v>4935</v>
      </c>
      <c r="Z404" s="87" t="s">
        <v>4417</v>
      </c>
    </row>
    <row r="405" spans="1:26" x14ac:dyDescent="0.25">
      <c r="A405" s="87" t="s">
        <v>2914</v>
      </c>
      <c r="B405" s="87" t="s">
        <v>725</v>
      </c>
      <c r="C405" s="87" t="s">
        <v>2330</v>
      </c>
      <c r="D405" s="87" t="s">
        <v>1397</v>
      </c>
      <c r="E405" s="96">
        <v>43465.381018518521</v>
      </c>
      <c r="F405" s="96">
        <v>45291.381018518521</v>
      </c>
      <c r="G405" s="87" t="s">
        <v>70</v>
      </c>
      <c r="H405" s="96">
        <v>45291</v>
      </c>
      <c r="I405" s="87" t="s">
        <v>71</v>
      </c>
      <c r="J405" s="87" t="s">
        <v>72</v>
      </c>
      <c r="K405" s="87" t="s">
        <v>2915</v>
      </c>
      <c r="L405" s="87" t="s">
        <v>2916</v>
      </c>
      <c r="M405" s="87" t="s">
        <v>2917</v>
      </c>
      <c r="N405" s="94">
        <v>275.44</v>
      </c>
      <c r="O405" s="94">
        <v>325.17</v>
      </c>
      <c r="P405" s="94">
        <v>68.86</v>
      </c>
      <c r="Q405" s="87" t="s">
        <v>5892</v>
      </c>
      <c r="R405" s="87" t="s">
        <v>5893</v>
      </c>
      <c r="S405" s="87" t="s">
        <v>4101</v>
      </c>
      <c r="T405" s="87" t="s">
        <v>504</v>
      </c>
      <c r="U405" s="87" t="s">
        <v>4187</v>
      </c>
      <c r="V405" s="87" t="s">
        <v>5894</v>
      </c>
      <c r="W405" s="87" t="s">
        <v>5895</v>
      </c>
      <c r="X405" s="87" t="s">
        <v>5896</v>
      </c>
      <c r="Y405" s="87" t="s">
        <v>5897</v>
      </c>
      <c r="Z405" s="87" t="s">
        <v>4236</v>
      </c>
    </row>
    <row r="406" spans="1:26" x14ac:dyDescent="0.25">
      <c r="A406" s="87" t="s">
        <v>2177</v>
      </c>
      <c r="B406" s="87" t="s">
        <v>2178</v>
      </c>
      <c r="C406" s="87" t="s">
        <v>281</v>
      </c>
      <c r="D406" s="87" t="s">
        <v>2150</v>
      </c>
      <c r="E406" s="96">
        <v>45035</v>
      </c>
      <c r="F406" s="96">
        <v>45613</v>
      </c>
      <c r="G406" s="87" t="s">
        <v>70</v>
      </c>
      <c r="H406" s="96">
        <v>45429</v>
      </c>
      <c r="I406" s="87" t="s">
        <v>71</v>
      </c>
      <c r="J406" s="87" t="s">
        <v>72</v>
      </c>
      <c r="K406" s="87" t="s">
        <v>2179</v>
      </c>
      <c r="L406" s="87" t="s">
        <v>78</v>
      </c>
      <c r="M406" s="87" t="s">
        <v>2181</v>
      </c>
      <c r="N406" s="94">
        <v>276.49</v>
      </c>
      <c r="O406" s="94">
        <v>299.05</v>
      </c>
      <c r="P406" s="94">
        <v>77.42</v>
      </c>
      <c r="Q406" s="87" t="s">
        <v>6883</v>
      </c>
      <c r="R406" s="87" t="s">
        <v>6884</v>
      </c>
      <c r="S406" s="87" t="s">
        <v>4101</v>
      </c>
      <c r="T406" s="87" t="s">
        <v>504</v>
      </c>
      <c r="U406" s="87" t="s">
        <v>6885</v>
      </c>
      <c r="V406" s="87" t="s">
        <v>5932</v>
      </c>
      <c r="W406" s="87" t="s">
        <v>5933</v>
      </c>
      <c r="X406" s="87" t="s">
        <v>5928</v>
      </c>
      <c r="Y406" s="87" t="s">
        <v>6886</v>
      </c>
      <c r="Z406" s="87" t="s">
        <v>6856</v>
      </c>
    </row>
    <row r="407" spans="1:26" x14ac:dyDescent="0.25">
      <c r="A407" s="87" t="s">
        <v>855</v>
      </c>
      <c r="B407" s="87" t="s">
        <v>856</v>
      </c>
      <c r="C407" s="87" t="s">
        <v>281</v>
      </c>
      <c r="D407" s="87" t="s">
        <v>66</v>
      </c>
      <c r="E407" s="96">
        <v>44942.360277777778</v>
      </c>
      <c r="F407" s="96">
        <v>45307.607094907406</v>
      </c>
      <c r="G407" s="87" t="s">
        <v>70</v>
      </c>
      <c r="H407" s="96">
        <v>45307</v>
      </c>
      <c r="I407" s="87" t="s">
        <v>71</v>
      </c>
      <c r="J407" s="87" t="s">
        <v>104</v>
      </c>
      <c r="K407" s="87" t="s">
        <v>857</v>
      </c>
      <c r="L407" s="87" t="s">
        <v>78</v>
      </c>
      <c r="M407" s="87" t="s">
        <v>858</v>
      </c>
      <c r="N407" s="94">
        <v>278.54000000000002</v>
      </c>
      <c r="O407" s="94">
        <v>306.31</v>
      </c>
      <c r="P407" s="94">
        <v>55.7</v>
      </c>
      <c r="Q407" s="87" t="s">
        <v>6801</v>
      </c>
      <c r="R407" s="87" t="s">
        <v>6802</v>
      </c>
      <c r="S407" s="87" t="s">
        <v>4724</v>
      </c>
      <c r="T407" s="87" t="s">
        <v>6803</v>
      </c>
      <c r="U407" s="87" t="s">
        <v>6804</v>
      </c>
      <c r="V407" s="87" t="s">
        <v>4330</v>
      </c>
      <c r="W407" s="87" t="s">
        <v>6805</v>
      </c>
      <c r="X407" s="87" t="s">
        <v>6806</v>
      </c>
      <c r="Y407" s="87" t="s">
        <v>6807</v>
      </c>
      <c r="Z407" s="87" t="s">
        <v>4130</v>
      </c>
    </row>
    <row r="408" spans="1:26" x14ac:dyDescent="0.25">
      <c r="A408" s="87" t="s">
        <v>961</v>
      </c>
      <c r="B408" s="87" t="s">
        <v>962</v>
      </c>
      <c r="C408" s="87" t="s">
        <v>281</v>
      </c>
      <c r="D408" s="87" t="s">
        <v>66</v>
      </c>
      <c r="E408" s="96">
        <v>45108.56753472222</v>
      </c>
      <c r="F408" s="96">
        <v>45474.356493055559</v>
      </c>
      <c r="G408" s="87" t="s">
        <v>70</v>
      </c>
      <c r="H408" s="96">
        <v>45474</v>
      </c>
      <c r="I408" s="87" t="s">
        <v>71</v>
      </c>
      <c r="J408" s="87" t="s">
        <v>104</v>
      </c>
      <c r="K408" s="87" t="s">
        <v>963</v>
      </c>
      <c r="L408" s="87" t="s">
        <v>78</v>
      </c>
      <c r="M408" s="87" t="s">
        <v>965</v>
      </c>
      <c r="N408" s="94">
        <v>279.08999999999997</v>
      </c>
      <c r="O408" s="94">
        <v>306.49</v>
      </c>
      <c r="P408" s="94">
        <v>33.49</v>
      </c>
      <c r="Q408" s="87" t="s">
        <v>6917</v>
      </c>
      <c r="R408" s="87" t="s">
        <v>6918</v>
      </c>
      <c r="S408" s="87" t="s">
        <v>4438</v>
      </c>
      <c r="T408" s="87" t="s">
        <v>6919</v>
      </c>
      <c r="U408" s="87" t="s">
        <v>6920</v>
      </c>
      <c r="V408" s="87" t="s">
        <v>4110</v>
      </c>
      <c r="W408" s="87" t="s">
        <v>6921</v>
      </c>
      <c r="X408" s="87" t="s">
        <v>6922</v>
      </c>
      <c r="Y408" s="87" t="s">
        <v>6923</v>
      </c>
      <c r="Z408" s="87" t="s">
        <v>4200</v>
      </c>
    </row>
    <row r="409" spans="1:26" x14ac:dyDescent="0.25">
      <c r="A409" s="87" t="s">
        <v>394</v>
      </c>
      <c r="B409" s="87" t="s">
        <v>395</v>
      </c>
      <c r="C409" s="87" t="s">
        <v>281</v>
      </c>
      <c r="D409" s="87" t="s">
        <v>66</v>
      </c>
      <c r="E409" s="96">
        <v>42860</v>
      </c>
      <c r="F409" s="96">
        <v>45417</v>
      </c>
      <c r="G409" s="87" t="s">
        <v>70</v>
      </c>
      <c r="H409" s="96">
        <v>45417</v>
      </c>
      <c r="I409" s="87" t="s">
        <v>71</v>
      </c>
      <c r="J409" s="87" t="s">
        <v>104</v>
      </c>
      <c r="K409" s="87" t="s">
        <v>396</v>
      </c>
      <c r="L409" s="87" t="s">
        <v>78</v>
      </c>
      <c r="M409" s="87" t="s">
        <v>398</v>
      </c>
      <c r="N409" s="94">
        <v>279.75</v>
      </c>
      <c r="O409" s="94">
        <v>306.39999999999998</v>
      </c>
      <c r="P409" s="94">
        <v>40.54</v>
      </c>
      <c r="Q409" s="87" t="s">
        <v>5530</v>
      </c>
      <c r="R409" s="87" t="s">
        <v>5531</v>
      </c>
      <c r="S409" s="87" t="s">
        <v>5532</v>
      </c>
      <c r="T409" s="87" t="s">
        <v>5533</v>
      </c>
      <c r="U409" s="87" t="s">
        <v>5534</v>
      </c>
      <c r="V409" s="87" t="s">
        <v>4110</v>
      </c>
      <c r="W409" s="87" t="s">
        <v>78</v>
      </c>
      <c r="X409" s="87" t="s">
        <v>5535</v>
      </c>
      <c r="Y409" s="87" t="s">
        <v>5536</v>
      </c>
      <c r="Z409" s="87" t="s">
        <v>4492</v>
      </c>
    </row>
    <row r="410" spans="1:26" x14ac:dyDescent="0.25">
      <c r="A410" s="87" t="s">
        <v>875</v>
      </c>
      <c r="B410" s="87" t="s">
        <v>876</v>
      </c>
      <c r="C410" s="87" t="s">
        <v>281</v>
      </c>
      <c r="D410" s="87" t="s">
        <v>66</v>
      </c>
      <c r="E410" s="96">
        <v>44983.809490740743</v>
      </c>
      <c r="F410" s="96">
        <v>45348.322662037041</v>
      </c>
      <c r="G410" s="87" t="s">
        <v>70</v>
      </c>
      <c r="H410" s="96">
        <v>45348</v>
      </c>
      <c r="I410" s="87" t="s">
        <v>71</v>
      </c>
      <c r="J410" s="87" t="s">
        <v>104</v>
      </c>
      <c r="K410" s="87" t="s">
        <v>877</v>
      </c>
      <c r="L410" s="87" t="s">
        <v>78</v>
      </c>
      <c r="M410" s="87" t="s">
        <v>879</v>
      </c>
      <c r="N410" s="94">
        <v>280.98</v>
      </c>
      <c r="O410" s="94">
        <v>308.81</v>
      </c>
      <c r="P410" s="94">
        <v>67.44</v>
      </c>
      <c r="Q410" s="87" t="s">
        <v>5700</v>
      </c>
      <c r="R410" s="87" t="s">
        <v>5701</v>
      </c>
      <c r="S410" s="87" t="s">
        <v>4101</v>
      </c>
      <c r="T410" s="87" t="s">
        <v>504</v>
      </c>
      <c r="U410" s="87" t="s">
        <v>4126</v>
      </c>
      <c r="V410" s="87" t="s">
        <v>5702</v>
      </c>
      <c r="W410" s="87" t="s">
        <v>5703</v>
      </c>
      <c r="X410" s="87" t="s">
        <v>5704</v>
      </c>
      <c r="Y410" s="87" t="s">
        <v>5705</v>
      </c>
      <c r="Z410" s="87" t="s">
        <v>4138</v>
      </c>
    </row>
    <row r="411" spans="1:26" x14ac:dyDescent="0.25">
      <c r="A411" s="87" t="s">
        <v>2791</v>
      </c>
      <c r="B411" s="87" t="s">
        <v>2792</v>
      </c>
      <c r="C411" s="87" t="s">
        <v>2330</v>
      </c>
      <c r="D411" s="87" t="s">
        <v>1397</v>
      </c>
      <c r="E411" s="96">
        <v>42603.538032407407</v>
      </c>
      <c r="F411" s="96">
        <v>45525.538032407407</v>
      </c>
      <c r="G411" s="87" t="s">
        <v>70</v>
      </c>
      <c r="H411" s="96">
        <v>45525</v>
      </c>
      <c r="I411" s="87" t="s">
        <v>71</v>
      </c>
      <c r="J411" s="87" t="s">
        <v>104</v>
      </c>
      <c r="K411" s="87" t="s">
        <v>1412</v>
      </c>
      <c r="L411" s="87" t="s">
        <v>2794</v>
      </c>
      <c r="M411" s="87" t="s">
        <v>2796</v>
      </c>
      <c r="N411" s="94">
        <v>282.98</v>
      </c>
      <c r="O411" s="94">
        <v>328.82</v>
      </c>
      <c r="P411" s="94">
        <v>70.739999999999995</v>
      </c>
      <c r="Q411" s="87" t="s">
        <v>5403</v>
      </c>
      <c r="R411" s="87" t="s">
        <v>5404</v>
      </c>
      <c r="S411" s="87" t="s">
        <v>4316</v>
      </c>
      <c r="T411" s="87" t="s">
        <v>5405</v>
      </c>
      <c r="U411" s="87" t="s">
        <v>5406</v>
      </c>
      <c r="V411" s="87" t="s">
        <v>4110</v>
      </c>
      <c r="W411" s="87" t="s">
        <v>5407</v>
      </c>
      <c r="X411" s="87" t="s">
        <v>5408</v>
      </c>
      <c r="Y411" s="87" t="s">
        <v>5409</v>
      </c>
      <c r="Z411" s="87" t="s">
        <v>4145</v>
      </c>
    </row>
    <row r="412" spans="1:26" x14ac:dyDescent="0.25">
      <c r="A412" s="87" t="s">
        <v>3728</v>
      </c>
      <c r="B412" s="87" t="s">
        <v>3729</v>
      </c>
      <c r="C412" s="87" t="s">
        <v>281</v>
      </c>
      <c r="D412" s="87" t="s">
        <v>66</v>
      </c>
      <c r="E412" s="96">
        <v>42819.428217592591</v>
      </c>
      <c r="F412" s="96">
        <v>45376.428217592591</v>
      </c>
      <c r="G412" s="87" t="s">
        <v>70</v>
      </c>
      <c r="H412" s="96">
        <v>45376</v>
      </c>
      <c r="I412" s="87" t="s">
        <v>71</v>
      </c>
      <c r="J412" s="87" t="s">
        <v>104</v>
      </c>
      <c r="K412" s="87" t="s">
        <v>3732</v>
      </c>
      <c r="L412" s="87" t="s">
        <v>78</v>
      </c>
      <c r="M412" s="87" t="s">
        <v>3988</v>
      </c>
      <c r="N412" s="94">
        <v>283.02999999999997</v>
      </c>
      <c r="O412" s="94">
        <v>310.77</v>
      </c>
      <c r="P412" s="94">
        <v>41.04</v>
      </c>
      <c r="Q412" s="87" t="s">
        <v>5499</v>
      </c>
      <c r="R412" s="87" t="s">
        <v>5500</v>
      </c>
      <c r="S412" s="87" t="s">
        <v>4579</v>
      </c>
      <c r="T412" s="87" t="s">
        <v>5501</v>
      </c>
      <c r="U412" s="87" t="s">
        <v>5502</v>
      </c>
      <c r="V412" s="87" t="s">
        <v>5503</v>
      </c>
      <c r="W412" s="87" t="s">
        <v>4110</v>
      </c>
      <c r="X412" s="87" t="s">
        <v>5504</v>
      </c>
      <c r="Y412" s="87" t="s">
        <v>5505</v>
      </c>
      <c r="Z412" s="87" t="s">
        <v>4106</v>
      </c>
    </row>
    <row r="413" spans="1:26" x14ac:dyDescent="0.25">
      <c r="A413" s="87" t="s">
        <v>1590</v>
      </c>
      <c r="B413" s="87" t="s">
        <v>1591</v>
      </c>
      <c r="C413" s="87" t="s">
        <v>281</v>
      </c>
      <c r="D413" s="87" t="s">
        <v>1397</v>
      </c>
      <c r="E413" s="96">
        <v>42209</v>
      </c>
      <c r="F413" s="96">
        <v>45497.514999999999</v>
      </c>
      <c r="G413" s="87" t="s">
        <v>70</v>
      </c>
      <c r="H413" s="96">
        <v>45497</v>
      </c>
      <c r="I413" s="87" t="s">
        <v>71</v>
      </c>
      <c r="J413" s="87" t="s">
        <v>104</v>
      </c>
      <c r="K413" s="87" t="s">
        <v>1592</v>
      </c>
      <c r="L413" s="87" t="s">
        <v>78</v>
      </c>
      <c r="M413" s="87" t="s">
        <v>1594</v>
      </c>
      <c r="N413" s="94">
        <v>283.05</v>
      </c>
      <c r="O413" s="94">
        <v>319.02</v>
      </c>
      <c r="P413" s="94">
        <v>77.84</v>
      </c>
      <c r="Q413" s="87" t="s">
        <v>5200</v>
      </c>
      <c r="R413" s="87" t="s">
        <v>5201</v>
      </c>
      <c r="S413" s="87" t="s">
        <v>4274</v>
      </c>
      <c r="T413" s="87" t="s">
        <v>5042</v>
      </c>
      <c r="U413" s="87" t="s">
        <v>5202</v>
      </c>
      <c r="V413" s="87" t="s">
        <v>5203</v>
      </c>
      <c r="W413" s="87" t="s">
        <v>78</v>
      </c>
      <c r="X413" s="87" t="s">
        <v>5204</v>
      </c>
      <c r="Y413" s="87" t="s">
        <v>5205</v>
      </c>
      <c r="Z413" s="87" t="s">
        <v>4106</v>
      </c>
    </row>
    <row r="414" spans="1:26" x14ac:dyDescent="0.25">
      <c r="A414" s="87" t="s">
        <v>2096</v>
      </c>
      <c r="B414" s="87" t="s">
        <v>2097</v>
      </c>
      <c r="C414" s="87" t="s">
        <v>281</v>
      </c>
      <c r="D414" s="87" t="s">
        <v>262</v>
      </c>
      <c r="E414" s="96">
        <v>42431.446736111109</v>
      </c>
      <c r="F414" s="96">
        <v>45353.446736111109</v>
      </c>
      <c r="G414" s="87" t="s">
        <v>70</v>
      </c>
      <c r="H414" s="96">
        <v>45353</v>
      </c>
      <c r="I414" s="87" t="s">
        <v>71</v>
      </c>
      <c r="J414" s="87" t="s">
        <v>104</v>
      </c>
      <c r="K414" s="87" t="s">
        <v>2100</v>
      </c>
      <c r="L414" s="87" t="s">
        <v>78</v>
      </c>
      <c r="M414" s="87" t="s">
        <v>2102</v>
      </c>
      <c r="N414" s="94">
        <v>283.23</v>
      </c>
      <c r="O414" s="94">
        <v>319.02</v>
      </c>
      <c r="P414" s="94">
        <v>63.7</v>
      </c>
      <c r="Q414" s="87" t="s">
        <v>5298</v>
      </c>
      <c r="R414" s="87" t="s">
        <v>5299</v>
      </c>
      <c r="S414" s="87" t="s">
        <v>4724</v>
      </c>
      <c r="T414" s="87" t="s">
        <v>5300</v>
      </c>
      <c r="U414" s="87" t="s">
        <v>5080</v>
      </c>
      <c r="V414" s="87" t="s">
        <v>5301</v>
      </c>
      <c r="W414" s="87" t="s">
        <v>5302</v>
      </c>
      <c r="X414" s="87" t="s">
        <v>5303</v>
      </c>
      <c r="Y414" s="87" t="s">
        <v>5304</v>
      </c>
      <c r="Z414" s="87" t="s">
        <v>4130</v>
      </c>
    </row>
    <row r="415" spans="1:26" x14ac:dyDescent="0.25">
      <c r="A415" s="87" t="s">
        <v>517</v>
      </c>
      <c r="B415" s="87" t="s">
        <v>518</v>
      </c>
      <c r="C415" s="87" t="s">
        <v>456</v>
      </c>
      <c r="D415" s="87" t="s">
        <v>66</v>
      </c>
      <c r="E415" s="96">
        <v>43619.532777777778</v>
      </c>
      <c r="F415" s="96">
        <v>45446.532777777778</v>
      </c>
      <c r="G415" s="87" t="s">
        <v>70</v>
      </c>
      <c r="H415" s="96">
        <v>45446</v>
      </c>
      <c r="I415" s="87" t="s">
        <v>91</v>
      </c>
      <c r="J415" s="87" t="s">
        <v>104</v>
      </c>
      <c r="K415" s="87" t="s">
        <v>519</v>
      </c>
      <c r="L415" s="87" t="s">
        <v>78</v>
      </c>
      <c r="M415" s="87" t="s">
        <v>520</v>
      </c>
      <c r="N415" s="94">
        <v>285.16000000000003</v>
      </c>
      <c r="O415" s="94">
        <v>313.42</v>
      </c>
      <c r="P415" s="94">
        <v>22.81</v>
      </c>
      <c r="Q415" s="87" t="s">
        <v>6025</v>
      </c>
      <c r="R415" s="87" t="s">
        <v>6026</v>
      </c>
      <c r="S415" s="87" t="s">
        <v>4101</v>
      </c>
      <c r="T415" s="87" t="s">
        <v>504</v>
      </c>
      <c r="U415" s="87" t="s">
        <v>4187</v>
      </c>
      <c r="V415" s="87" t="s">
        <v>6027</v>
      </c>
      <c r="W415" s="87" t="s">
        <v>6028</v>
      </c>
      <c r="X415" s="87" t="s">
        <v>6029</v>
      </c>
      <c r="Y415" s="87" t="s">
        <v>78</v>
      </c>
      <c r="Z415" s="87" t="s">
        <v>78</v>
      </c>
    </row>
    <row r="416" spans="1:26" x14ac:dyDescent="0.25">
      <c r="A416" s="87" t="s">
        <v>2624</v>
      </c>
      <c r="B416" s="87" t="s">
        <v>2625</v>
      </c>
      <c r="C416" s="87" t="s">
        <v>2330</v>
      </c>
      <c r="D416" s="87" t="s">
        <v>1397</v>
      </c>
      <c r="E416" s="96">
        <v>41453.702939814815</v>
      </c>
      <c r="F416" s="96">
        <v>45471.702939814815</v>
      </c>
      <c r="G416" s="87" t="s">
        <v>70</v>
      </c>
      <c r="H416" s="96">
        <v>45471</v>
      </c>
      <c r="I416" s="87" t="s">
        <v>71</v>
      </c>
      <c r="J416" s="87" t="s">
        <v>104</v>
      </c>
      <c r="K416" s="87" t="s">
        <v>2626</v>
      </c>
      <c r="L416" s="87" t="s">
        <v>2627</v>
      </c>
      <c r="M416" s="87" t="s">
        <v>2628</v>
      </c>
      <c r="N416" s="94">
        <v>285.85000000000002</v>
      </c>
      <c r="O416" s="94">
        <v>332.91</v>
      </c>
      <c r="P416" s="94">
        <v>71.459999999999994</v>
      </c>
      <c r="Q416" s="87" t="s">
        <v>4591</v>
      </c>
      <c r="R416" s="87" t="s">
        <v>4592</v>
      </c>
      <c r="S416" s="87" t="s">
        <v>4101</v>
      </c>
      <c r="T416" s="87" t="s">
        <v>504</v>
      </c>
      <c r="U416" s="87" t="s">
        <v>4133</v>
      </c>
      <c r="V416" s="87" t="s">
        <v>4593</v>
      </c>
      <c r="W416" s="87" t="s">
        <v>4594</v>
      </c>
      <c r="X416" s="87" t="s">
        <v>4595</v>
      </c>
      <c r="Y416" s="87" t="s">
        <v>4596</v>
      </c>
      <c r="Z416" s="87" t="s">
        <v>4138</v>
      </c>
    </row>
    <row r="417" spans="1:26" x14ac:dyDescent="0.25">
      <c r="A417" s="87" t="s">
        <v>460</v>
      </c>
      <c r="B417" s="87" t="s">
        <v>461</v>
      </c>
      <c r="C417" s="87" t="s">
        <v>281</v>
      </c>
      <c r="D417" s="87" t="s">
        <v>66</v>
      </c>
      <c r="E417" s="96">
        <v>43398.444918981484</v>
      </c>
      <c r="F417" s="96">
        <v>45590.622766203705</v>
      </c>
      <c r="G417" s="87" t="s">
        <v>70</v>
      </c>
      <c r="H417" s="96">
        <v>45590</v>
      </c>
      <c r="I417" s="87" t="s">
        <v>71</v>
      </c>
      <c r="J417" s="87" t="s">
        <v>104</v>
      </c>
      <c r="K417" s="87" t="s">
        <v>462</v>
      </c>
      <c r="L417" s="87" t="s">
        <v>78</v>
      </c>
      <c r="M417" s="87" t="s">
        <v>464</v>
      </c>
      <c r="N417" s="94">
        <v>285.85000000000002</v>
      </c>
      <c r="O417" s="94">
        <v>313.49</v>
      </c>
      <c r="P417" s="94">
        <v>41.45</v>
      </c>
      <c r="Q417" s="87" t="s">
        <v>5821</v>
      </c>
      <c r="R417" s="87" t="s">
        <v>5822</v>
      </c>
      <c r="S417" s="87" t="s">
        <v>4101</v>
      </c>
      <c r="T417" s="87" t="s">
        <v>504</v>
      </c>
      <c r="U417" s="87" t="s">
        <v>4133</v>
      </c>
      <c r="V417" s="87" t="s">
        <v>5823</v>
      </c>
      <c r="W417" s="87" t="s">
        <v>78</v>
      </c>
      <c r="X417" s="87" t="s">
        <v>5824</v>
      </c>
      <c r="Y417" s="87" t="s">
        <v>5825</v>
      </c>
      <c r="Z417" s="87" t="s">
        <v>4138</v>
      </c>
    </row>
    <row r="418" spans="1:26" x14ac:dyDescent="0.25">
      <c r="A418" s="87" t="s">
        <v>1900</v>
      </c>
      <c r="B418" s="87" t="s">
        <v>1901</v>
      </c>
      <c r="C418" s="87" t="s">
        <v>65</v>
      </c>
      <c r="D418" s="87" t="s">
        <v>1397</v>
      </c>
      <c r="E418" s="96">
        <v>40122.688043981485</v>
      </c>
      <c r="F418" s="96">
        <v>45601</v>
      </c>
      <c r="G418" s="87" t="s">
        <v>70</v>
      </c>
      <c r="H418" s="96">
        <v>45601</v>
      </c>
      <c r="I418" s="87" t="s">
        <v>71</v>
      </c>
      <c r="J418" s="87" t="s">
        <v>104</v>
      </c>
      <c r="K418" s="87" t="s">
        <v>1902</v>
      </c>
      <c r="L418" s="87" t="s">
        <v>78</v>
      </c>
      <c r="M418" s="87" t="s">
        <v>1904</v>
      </c>
      <c r="N418" s="94">
        <v>286.33</v>
      </c>
      <c r="O418" s="94">
        <v>327.17</v>
      </c>
      <c r="P418" s="94">
        <v>71.58</v>
      </c>
      <c r="Q418" s="87" t="s">
        <v>4328</v>
      </c>
      <c r="R418" s="87" t="s">
        <v>4329</v>
      </c>
      <c r="S418" s="87" t="s">
        <v>4101</v>
      </c>
      <c r="T418" s="87" t="s">
        <v>504</v>
      </c>
      <c r="U418" s="87" t="s">
        <v>4148</v>
      </c>
      <c r="V418" s="87" t="s">
        <v>4330</v>
      </c>
      <c r="W418" s="87" t="s">
        <v>4331</v>
      </c>
      <c r="X418" s="87" t="s">
        <v>4332</v>
      </c>
      <c r="Y418" s="87" t="s">
        <v>4333</v>
      </c>
      <c r="Z418" s="87" t="s">
        <v>4138</v>
      </c>
    </row>
    <row r="419" spans="1:26" x14ac:dyDescent="0.25">
      <c r="A419" s="87" t="s">
        <v>3931</v>
      </c>
      <c r="B419" s="87" t="s">
        <v>614</v>
      </c>
      <c r="C419" s="87" t="s">
        <v>281</v>
      </c>
      <c r="D419" s="87" t="s">
        <v>66</v>
      </c>
      <c r="E419" s="96">
        <v>45193.507094907407</v>
      </c>
      <c r="F419" s="96">
        <v>45559.343865740739</v>
      </c>
      <c r="G419" s="87" t="s">
        <v>70</v>
      </c>
      <c r="H419" s="96">
        <v>45559</v>
      </c>
      <c r="I419" s="87" t="s">
        <v>71</v>
      </c>
      <c r="J419" s="87" t="s">
        <v>104</v>
      </c>
      <c r="K419" s="87" t="s">
        <v>3932</v>
      </c>
      <c r="L419" s="87" t="s">
        <v>78</v>
      </c>
      <c r="M419" s="87" t="s">
        <v>4067</v>
      </c>
      <c r="N419" s="94">
        <v>286.44</v>
      </c>
      <c r="O419" s="94">
        <v>313.63</v>
      </c>
      <c r="P419" s="94">
        <v>68.739999999999995</v>
      </c>
      <c r="Q419" s="87" t="s">
        <v>6961</v>
      </c>
      <c r="R419" s="87" t="s">
        <v>6962</v>
      </c>
      <c r="S419" s="87" t="s">
        <v>4101</v>
      </c>
      <c r="T419" s="87" t="s">
        <v>504</v>
      </c>
      <c r="U419" s="87" t="s">
        <v>4126</v>
      </c>
      <c r="V419" s="87" t="s">
        <v>6963</v>
      </c>
      <c r="W419" s="87" t="s">
        <v>6964</v>
      </c>
      <c r="X419" s="87" t="s">
        <v>6965</v>
      </c>
      <c r="Y419" s="87" t="s">
        <v>6966</v>
      </c>
      <c r="Z419" s="87" t="s">
        <v>4138</v>
      </c>
    </row>
    <row r="420" spans="1:26" x14ac:dyDescent="0.25">
      <c r="A420" s="87" t="s">
        <v>1051</v>
      </c>
      <c r="B420" s="87" t="s">
        <v>1052</v>
      </c>
      <c r="C420" s="87" t="s">
        <v>281</v>
      </c>
      <c r="D420" s="87" t="s">
        <v>237</v>
      </c>
      <c r="E420" s="96">
        <v>44974.621446759258</v>
      </c>
      <c r="F420" s="96">
        <v>45339.318680555552</v>
      </c>
      <c r="G420" s="87" t="s">
        <v>70</v>
      </c>
      <c r="H420" s="96">
        <v>45339</v>
      </c>
      <c r="I420" s="87" t="s">
        <v>71</v>
      </c>
      <c r="J420" s="87" t="s">
        <v>104</v>
      </c>
      <c r="K420" s="87" t="s">
        <v>1053</v>
      </c>
      <c r="L420" s="87" t="s">
        <v>78</v>
      </c>
      <c r="M420" s="87" t="s">
        <v>1055</v>
      </c>
      <c r="N420" s="94">
        <v>286.75</v>
      </c>
      <c r="O420" s="94">
        <v>313.89</v>
      </c>
      <c r="P420" s="94">
        <v>63.09</v>
      </c>
      <c r="Q420" s="87" t="s">
        <v>5808</v>
      </c>
      <c r="R420" s="87" t="s">
        <v>5809</v>
      </c>
      <c r="S420" s="87" t="s">
        <v>4101</v>
      </c>
      <c r="T420" s="87" t="s">
        <v>5810</v>
      </c>
      <c r="U420" s="87" t="s">
        <v>5811</v>
      </c>
      <c r="V420" s="87" t="s">
        <v>5812</v>
      </c>
      <c r="W420" s="87" t="s">
        <v>5813</v>
      </c>
      <c r="X420" s="87" t="s">
        <v>5814</v>
      </c>
      <c r="Y420" s="87" t="s">
        <v>5815</v>
      </c>
      <c r="Z420" s="87" t="s">
        <v>4106</v>
      </c>
    </row>
    <row r="421" spans="1:26" x14ac:dyDescent="0.25">
      <c r="A421" s="87" t="s">
        <v>3615</v>
      </c>
      <c r="B421" s="87" t="s">
        <v>3469</v>
      </c>
      <c r="C421" s="87" t="s">
        <v>2330</v>
      </c>
      <c r="D421" s="87" t="s">
        <v>1397</v>
      </c>
      <c r="E421" s="96">
        <v>41156</v>
      </c>
      <c r="F421" s="96">
        <v>45539.583078703705</v>
      </c>
      <c r="G421" s="87" t="s">
        <v>70</v>
      </c>
      <c r="H421" s="96">
        <v>45539</v>
      </c>
      <c r="I421" s="87" t="s">
        <v>71</v>
      </c>
      <c r="J421" s="87" t="s">
        <v>104</v>
      </c>
      <c r="K421" s="87" t="s">
        <v>3616</v>
      </c>
      <c r="L421" s="87" t="s">
        <v>78</v>
      </c>
      <c r="M421" s="87" t="s">
        <v>3950</v>
      </c>
      <c r="N421" s="94">
        <v>287.01</v>
      </c>
      <c r="O421" s="94">
        <v>356.02</v>
      </c>
      <c r="P421" s="94">
        <v>71.75</v>
      </c>
      <c r="Q421" s="87" t="s">
        <v>4266</v>
      </c>
      <c r="R421" s="87" t="s">
        <v>4267</v>
      </c>
      <c r="S421" s="87" t="s">
        <v>4101</v>
      </c>
      <c r="T421" s="87" t="s">
        <v>504</v>
      </c>
      <c r="U421" s="87" t="s">
        <v>4120</v>
      </c>
      <c r="V421" s="87" t="s">
        <v>4268</v>
      </c>
      <c r="W421" s="87" t="s">
        <v>4269</v>
      </c>
      <c r="X421" s="87" t="s">
        <v>4270</v>
      </c>
      <c r="Y421" s="87" t="s">
        <v>4271</v>
      </c>
      <c r="Z421" s="87" t="s">
        <v>4265</v>
      </c>
    </row>
    <row r="422" spans="1:26" x14ac:dyDescent="0.25">
      <c r="A422" s="87" t="s">
        <v>2897</v>
      </c>
      <c r="B422" s="87" t="s">
        <v>210</v>
      </c>
      <c r="C422" s="87" t="s">
        <v>2330</v>
      </c>
      <c r="D422" s="87" t="s">
        <v>1397</v>
      </c>
      <c r="E422" s="96">
        <v>43384.561099537037</v>
      </c>
      <c r="F422" s="96">
        <v>45576.561099537037</v>
      </c>
      <c r="G422" s="87" t="s">
        <v>70</v>
      </c>
      <c r="H422" s="96">
        <v>45576</v>
      </c>
      <c r="I422" s="87" t="s">
        <v>71</v>
      </c>
      <c r="J422" s="87" t="s">
        <v>104</v>
      </c>
      <c r="K422" s="87" t="s">
        <v>2898</v>
      </c>
      <c r="L422" s="87" t="s">
        <v>78</v>
      </c>
      <c r="M422" s="87" t="s">
        <v>2900</v>
      </c>
      <c r="N422" s="94">
        <v>288.18</v>
      </c>
      <c r="O422" s="94">
        <v>327.43</v>
      </c>
      <c r="P422" s="94">
        <v>72.040000000000006</v>
      </c>
      <c r="Q422" s="87" t="s">
        <v>5461</v>
      </c>
      <c r="R422" s="87" t="s">
        <v>5462</v>
      </c>
      <c r="S422" s="87" t="s">
        <v>4101</v>
      </c>
      <c r="T422" s="87" t="s">
        <v>504</v>
      </c>
      <c r="U422" s="87" t="s">
        <v>4126</v>
      </c>
      <c r="V422" s="87" t="s">
        <v>5463</v>
      </c>
      <c r="W422" s="87" t="s">
        <v>5464</v>
      </c>
      <c r="X422" s="87" t="s">
        <v>5465</v>
      </c>
      <c r="Y422" s="87" t="s">
        <v>5466</v>
      </c>
      <c r="Z422" s="87" t="s">
        <v>4130</v>
      </c>
    </row>
    <row r="423" spans="1:26" x14ac:dyDescent="0.25">
      <c r="A423" s="87" t="s">
        <v>972</v>
      </c>
      <c r="B423" s="87" t="s">
        <v>725</v>
      </c>
      <c r="C423" s="87" t="s">
        <v>281</v>
      </c>
      <c r="D423" s="87" t="s">
        <v>66</v>
      </c>
      <c r="E423" s="96">
        <v>45083.505694444444</v>
      </c>
      <c r="F423" s="96">
        <v>45449.466481481482</v>
      </c>
      <c r="G423" s="87" t="s">
        <v>70</v>
      </c>
      <c r="H423" s="96">
        <v>45449</v>
      </c>
      <c r="I423" s="87" t="s">
        <v>71</v>
      </c>
      <c r="J423" s="87" t="s">
        <v>104</v>
      </c>
      <c r="K423" s="87" t="s">
        <v>973</v>
      </c>
      <c r="L423" s="87" t="s">
        <v>78</v>
      </c>
      <c r="M423" s="87" t="s">
        <v>975</v>
      </c>
      <c r="N423" s="94">
        <v>288.39999999999998</v>
      </c>
      <c r="O423" s="94">
        <v>316.58999999999997</v>
      </c>
      <c r="P423" s="94">
        <v>69.22</v>
      </c>
      <c r="Q423" s="87" t="s">
        <v>5892</v>
      </c>
      <c r="R423" s="87" t="s">
        <v>5893</v>
      </c>
      <c r="S423" s="87" t="s">
        <v>4101</v>
      </c>
      <c r="T423" s="87" t="s">
        <v>504</v>
      </c>
      <c r="U423" s="87" t="s">
        <v>4187</v>
      </c>
      <c r="V423" s="87" t="s">
        <v>5894</v>
      </c>
      <c r="W423" s="87" t="s">
        <v>5895</v>
      </c>
      <c r="X423" s="87" t="s">
        <v>5896</v>
      </c>
      <c r="Y423" s="87" t="s">
        <v>5897</v>
      </c>
      <c r="Z423" s="87" t="s">
        <v>4236</v>
      </c>
    </row>
    <row r="424" spans="1:26" x14ac:dyDescent="0.25">
      <c r="A424" s="87" t="s">
        <v>1955</v>
      </c>
      <c r="B424" s="87" t="s">
        <v>1956</v>
      </c>
      <c r="C424" s="87" t="s">
        <v>281</v>
      </c>
      <c r="D424" s="87" t="s">
        <v>1397</v>
      </c>
      <c r="E424" s="96">
        <v>44820.379259259258</v>
      </c>
      <c r="F424" s="96">
        <v>45551.453518518516</v>
      </c>
      <c r="G424" s="87" t="s">
        <v>70</v>
      </c>
      <c r="H424" s="96">
        <v>45367</v>
      </c>
      <c r="I424" s="87" t="s">
        <v>71</v>
      </c>
      <c r="J424" s="87" t="s">
        <v>72</v>
      </c>
      <c r="K424" s="87" t="s">
        <v>1959</v>
      </c>
      <c r="L424" s="87" t="s">
        <v>78</v>
      </c>
      <c r="M424" s="87" t="s">
        <v>1961</v>
      </c>
      <c r="N424" s="94">
        <v>288.44</v>
      </c>
      <c r="O424" s="94">
        <v>331.8</v>
      </c>
      <c r="P424" s="94">
        <v>86.94</v>
      </c>
      <c r="Q424" s="87" t="s">
        <v>6606</v>
      </c>
      <c r="R424" s="87" t="s">
        <v>6607</v>
      </c>
      <c r="S424" s="87" t="s">
        <v>4101</v>
      </c>
      <c r="T424" s="87" t="s">
        <v>4215</v>
      </c>
      <c r="U424" s="87" t="s">
        <v>4216</v>
      </c>
      <c r="V424" s="87" t="s">
        <v>5936</v>
      </c>
      <c r="W424" s="87" t="s">
        <v>78</v>
      </c>
      <c r="X424" s="87" t="s">
        <v>5938</v>
      </c>
      <c r="Y424" s="87" t="s">
        <v>6608</v>
      </c>
      <c r="Z424" s="87" t="s">
        <v>4145</v>
      </c>
    </row>
    <row r="425" spans="1:26" x14ac:dyDescent="0.25">
      <c r="A425" s="87" t="s">
        <v>1869</v>
      </c>
      <c r="B425" s="87" t="s">
        <v>1870</v>
      </c>
      <c r="C425" s="87" t="s">
        <v>281</v>
      </c>
      <c r="D425" s="87" t="s">
        <v>1397</v>
      </c>
      <c r="E425" s="96">
        <v>44233</v>
      </c>
      <c r="F425" s="96">
        <v>45328.398379629631</v>
      </c>
      <c r="G425" s="87" t="s">
        <v>70</v>
      </c>
      <c r="H425" s="96">
        <v>45328</v>
      </c>
      <c r="I425" s="87" t="s">
        <v>71</v>
      </c>
      <c r="J425" s="87" t="s">
        <v>104</v>
      </c>
      <c r="K425" s="87" t="s">
        <v>1872</v>
      </c>
      <c r="L425" s="87" t="s">
        <v>78</v>
      </c>
      <c r="M425" s="87" t="s">
        <v>1873</v>
      </c>
      <c r="N425" s="94">
        <v>288.8</v>
      </c>
      <c r="O425" s="94">
        <v>337.02</v>
      </c>
      <c r="P425" s="94">
        <v>79.42</v>
      </c>
      <c r="Q425" s="87" t="s">
        <v>6385</v>
      </c>
      <c r="R425" s="87" t="s">
        <v>6386</v>
      </c>
      <c r="S425" s="87" t="s">
        <v>4101</v>
      </c>
      <c r="T425" s="87" t="s">
        <v>504</v>
      </c>
      <c r="U425" s="87" t="s">
        <v>4133</v>
      </c>
      <c r="V425" s="87" t="s">
        <v>6387</v>
      </c>
      <c r="W425" s="87" t="s">
        <v>6388</v>
      </c>
      <c r="X425" s="87" t="s">
        <v>78</v>
      </c>
      <c r="Y425" s="87" t="s">
        <v>6389</v>
      </c>
      <c r="Z425" s="87" t="s">
        <v>4138</v>
      </c>
    </row>
    <row r="426" spans="1:26" x14ac:dyDescent="0.25">
      <c r="A426" s="87" t="s">
        <v>3739</v>
      </c>
      <c r="B426" s="87" t="s">
        <v>3486</v>
      </c>
      <c r="C426" s="87" t="s">
        <v>336</v>
      </c>
      <c r="D426" s="87" t="s">
        <v>66</v>
      </c>
      <c r="E426" s="96">
        <v>44226.55978009259</v>
      </c>
      <c r="F426" s="96">
        <v>45321.511203703703</v>
      </c>
      <c r="G426" s="87" t="s">
        <v>70</v>
      </c>
      <c r="H426" s="96">
        <v>45321</v>
      </c>
      <c r="I426" s="87" t="s">
        <v>71</v>
      </c>
      <c r="J426" s="87" t="s">
        <v>104</v>
      </c>
      <c r="K426" s="87" t="s">
        <v>3740</v>
      </c>
      <c r="L426" s="87" t="s">
        <v>78</v>
      </c>
      <c r="M426" s="87" t="s">
        <v>4069</v>
      </c>
      <c r="N426" s="94">
        <v>288.81</v>
      </c>
      <c r="O426" s="94">
        <v>315.47000000000003</v>
      </c>
      <c r="P426" s="94">
        <v>40.43</v>
      </c>
      <c r="Q426" s="87" t="s">
        <v>5260</v>
      </c>
      <c r="R426" s="87" t="s">
        <v>5261</v>
      </c>
      <c r="S426" s="87" t="s">
        <v>4101</v>
      </c>
      <c r="T426" s="87" t="s">
        <v>504</v>
      </c>
      <c r="U426" s="87" t="s">
        <v>4120</v>
      </c>
      <c r="V426" s="87" t="s">
        <v>4141</v>
      </c>
      <c r="W426" s="87" t="s">
        <v>4142</v>
      </c>
      <c r="X426" s="87" t="s">
        <v>5262</v>
      </c>
      <c r="Y426" s="87" t="s">
        <v>5263</v>
      </c>
      <c r="Z426" s="87" t="s">
        <v>4138</v>
      </c>
    </row>
    <row r="427" spans="1:26" x14ac:dyDescent="0.25">
      <c r="A427" s="87" t="s">
        <v>2408</v>
      </c>
      <c r="B427" s="87" t="s">
        <v>2409</v>
      </c>
      <c r="C427" s="87" t="s">
        <v>2330</v>
      </c>
      <c r="D427" s="87" t="s">
        <v>66</v>
      </c>
      <c r="E427" s="96">
        <v>42325.370115740741</v>
      </c>
      <c r="F427" s="96">
        <v>45613.370115740741</v>
      </c>
      <c r="G427" s="87" t="s">
        <v>70</v>
      </c>
      <c r="H427" s="96">
        <v>45613</v>
      </c>
      <c r="I427" s="87" t="s">
        <v>71</v>
      </c>
      <c r="J427" s="87" t="s">
        <v>104</v>
      </c>
      <c r="K427" s="87" t="s">
        <v>2410</v>
      </c>
      <c r="L427" s="87" t="s">
        <v>78</v>
      </c>
      <c r="M427" s="87" t="s">
        <v>2413</v>
      </c>
      <c r="N427" s="94">
        <v>291.55</v>
      </c>
      <c r="O427" s="94">
        <v>320.44</v>
      </c>
      <c r="P427" s="94">
        <v>34.99</v>
      </c>
      <c r="Q427" s="87" t="s">
        <v>5220</v>
      </c>
      <c r="R427" s="87" t="s">
        <v>5221</v>
      </c>
      <c r="S427" s="87" t="s">
        <v>4101</v>
      </c>
      <c r="T427" s="87" t="s">
        <v>504</v>
      </c>
      <c r="U427" s="87" t="s">
        <v>4203</v>
      </c>
      <c r="V427" s="87" t="s">
        <v>4110</v>
      </c>
      <c r="W427" s="87" t="s">
        <v>5222</v>
      </c>
      <c r="X427" s="87" t="s">
        <v>4946</v>
      </c>
      <c r="Y427" s="87" t="s">
        <v>4301</v>
      </c>
      <c r="Z427" s="87" t="s">
        <v>4302</v>
      </c>
    </row>
    <row r="428" spans="1:26" x14ac:dyDescent="0.25">
      <c r="A428" s="87" t="s">
        <v>557</v>
      </c>
      <c r="B428" s="87" t="s">
        <v>558</v>
      </c>
      <c r="C428" s="87" t="s">
        <v>281</v>
      </c>
      <c r="D428" s="87" t="s">
        <v>66</v>
      </c>
      <c r="E428" s="96">
        <v>44118.420937499999</v>
      </c>
      <c r="F428" s="96">
        <v>45579.420937499999</v>
      </c>
      <c r="G428" s="87" t="s">
        <v>70</v>
      </c>
      <c r="H428" s="96">
        <v>45579</v>
      </c>
      <c r="I428" s="87" t="s">
        <v>71</v>
      </c>
      <c r="J428" s="87" t="s">
        <v>104</v>
      </c>
      <c r="K428" s="87" t="s">
        <v>559</v>
      </c>
      <c r="L428" s="87" t="s">
        <v>78</v>
      </c>
      <c r="M428" s="87" t="s">
        <v>560</v>
      </c>
      <c r="N428" s="94">
        <v>291.7</v>
      </c>
      <c r="O428" s="94">
        <v>319.94</v>
      </c>
      <c r="P428" s="94">
        <v>42.26</v>
      </c>
      <c r="Q428" s="87" t="s">
        <v>6324</v>
      </c>
      <c r="R428" s="87" t="s">
        <v>6325</v>
      </c>
      <c r="S428" s="87" t="s">
        <v>4101</v>
      </c>
      <c r="T428" s="87" t="s">
        <v>504</v>
      </c>
      <c r="U428" s="87" t="s">
        <v>4148</v>
      </c>
      <c r="V428" s="87" t="s">
        <v>6326</v>
      </c>
      <c r="W428" s="87" t="s">
        <v>78</v>
      </c>
      <c r="X428" s="87" t="s">
        <v>6327</v>
      </c>
      <c r="Y428" s="87" t="s">
        <v>6328</v>
      </c>
      <c r="Z428" s="87" t="s">
        <v>4130</v>
      </c>
    </row>
    <row r="429" spans="1:26" x14ac:dyDescent="0.25">
      <c r="A429" s="87" t="s">
        <v>1695</v>
      </c>
      <c r="B429" s="87" t="s">
        <v>1696</v>
      </c>
      <c r="C429" s="87" t="s">
        <v>281</v>
      </c>
      <c r="D429" s="87" t="s">
        <v>1397</v>
      </c>
      <c r="E429" s="96">
        <v>43503.383402777778</v>
      </c>
      <c r="F429" s="96">
        <v>45329.383402777778</v>
      </c>
      <c r="G429" s="87" t="s">
        <v>70</v>
      </c>
      <c r="H429" s="96">
        <v>45329</v>
      </c>
      <c r="I429" s="87" t="s">
        <v>71</v>
      </c>
      <c r="J429" s="87" t="s">
        <v>104</v>
      </c>
      <c r="K429" s="87" t="s">
        <v>1697</v>
      </c>
      <c r="L429" s="87" t="s">
        <v>1698</v>
      </c>
      <c r="M429" s="87" t="s">
        <v>1699</v>
      </c>
      <c r="N429" s="94">
        <v>293.12</v>
      </c>
      <c r="O429" s="94">
        <v>342.07</v>
      </c>
      <c r="P429" s="94">
        <v>80.61</v>
      </c>
      <c r="Q429" s="87" t="s">
        <v>5940</v>
      </c>
      <c r="R429" s="87" t="s">
        <v>5941</v>
      </c>
      <c r="S429" s="87" t="s">
        <v>4274</v>
      </c>
      <c r="T429" s="87" t="s">
        <v>5942</v>
      </c>
      <c r="U429" s="87" t="s">
        <v>5943</v>
      </c>
      <c r="V429" s="87" t="s">
        <v>5944</v>
      </c>
      <c r="W429" s="87" t="s">
        <v>5945</v>
      </c>
      <c r="X429" s="87" t="s">
        <v>5946</v>
      </c>
      <c r="Y429" s="87" t="s">
        <v>5947</v>
      </c>
      <c r="Z429" s="87" t="s">
        <v>4106</v>
      </c>
    </row>
    <row r="430" spans="1:26" x14ac:dyDescent="0.25">
      <c r="A430" s="87" t="s">
        <v>1026</v>
      </c>
      <c r="B430" s="87" t="s">
        <v>1027</v>
      </c>
      <c r="C430" s="87" t="s">
        <v>281</v>
      </c>
      <c r="D430" s="87" t="s">
        <v>237</v>
      </c>
      <c r="E430" s="96">
        <v>44461.538773148146</v>
      </c>
      <c r="F430" s="96">
        <v>45557.538773148146</v>
      </c>
      <c r="G430" s="87" t="s">
        <v>70</v>
      </c>
      <c r="H430" s="96">
        <v>45557</v>
      </c>
      <c r="I430" s="87" t="s">
        <v>71</v>
      </c>
      <c r="J430" s="87" t="s">
        <v>104</v>
      </c>
      <c r="K430" s="87" t="s">
        <v>1028</v>
      </c>
      <c r="L430" s="87" t="s">
        <v>78</v>
      </c>
      <c r="M430" s="87" t="s">
        <v>1029</v>
      </c>
      <c r="N430" s="94">
        <v>293.97000000000003</v>
      </c>
      <c r="O430" s="94">
        <v>322.39</v>
      </c>
      <c r="P430" s="94">
        <v>36.75</v>
      </c>
      <c r="Q430" s="87" t="s">
        <v>6495</v>
      </c>
      <c r="R430" s="87" t="s">
        <v>6496</v>
      </c>
      <c r="S430" s="87" t="s">
        <v>4101</v>
      </c>
      <c r="T430" s="87" t="s">
        <v>504</v>
      </c>
      <c r="U430" s="87" t="s">
        <v>4120</v>
      </c>
      <c r="V430" s="87" t="s">
        <v>6497</v>
      </c>
      <c r="W430" s="87" t="s">
        <v>78</v>
      </c>
      <c r="X430" s="87" t="s">
        <v>6498</v>
      </c>
      <c r="Y430" s="87" t="s">
        <v>6499</v>
      </c>
      <c r="Z430" s="87" t="s">
        <v>4138</v>
      </c>
    </row>
    <row r="431" spans="1:26" x14ac:dyDescent="0.25">
      <c r="A431" s="87" t="s">
        <v>1670</v>
      </c>
      <c r="B431" s="87" t="s">
        <v>1671</v>
      </c>
      <c r="C431" s="87" t="s">
        <v>281</v>
      </c>
      <c r="D431" s="87" t="s">
        <v>1397</v>
      </c>
      <c r="E431" s="96">
        <v>43293</v>
      </c>
      <c r="F431" s="96">
        <v>45485.610625000001</v>
      </c>
      <c r="G431" s="87" t="s">
        <v>70</v>
      </c>
      <c r="H431" s="96">
        <v>45485</v>
      </c>
      <c r="I431" s="87" t="s">
        <v>71</v>
      </c>
      <c r="J431" s="87" t="s">
        <v>104</v>
      </c>
      <c r="K431" s="87" t="s">
        <v>1672</v>
      </c>
      <c r="L431" s="87" t="s">
        <v>78</v>
      </c>
      <c r="M431" s="87" t="s">
        <v>1674</v>
      </c>
      <c r="N431" s="94">
        <v>294.05</v>
      </c>
      <c r="O431" s="94">
        <v>344.74</v>
      </c>
      <c r="P431" s="94">
        <v>80.83</v>
      </c>
      <c r="Q431" s="87" t="s">
        <v>5776</v>
      </c>
      <c r="R431" s="87" t="s">
        <v>5777</v>
      </c>
      <c r="S431" s="87" t="s">
        <v>4101</v>
      </c>
      <c r="T431" s="87" t="s">
        <v>504</v>
      </c>
      <c r="U431" s="87" t="s">
        <v>4148</v>
      </c>
      <c r="V431" s="87" t="s">
        <v>5778</v>
      </c>
      <c r="W431" s="87" t="s">
        <v>5779</v>
      </c>
      <c r="X431" s="87" t="s">
        <v>5780</v>
      </c>
      <c r="Y431" s="87" t="s">
        <v>5781</v>
      </c>
      <c r="Z431" s="87" t="s">
        <v>4138</v>
      </c>
    </row>
    <row r="432" spans="1:26" x14ac:dyDescent="0.25">
      <c r="A432" s="87" t="s">
        <v>154</v>
      </c>
      <c r="B432" s="87" t="s">
        <v>157</v>
      </c>
      <c r="C432" s="87" t="s">
        <v>102</v>
      </c>
      <c r="D432" s="87" t="s">
        <v>159</v>
      </c>
      <c r="E432" s="96">
        <v>38119</v>
      </c>
      <c r="F432" s="96">
        <v>45424</v>
      </c>
      <c r="G432" s="87" t="s">
        <v>78</v>
      </c>
      <c r="H432" s="96">
        <v>45424</v>
      </c>
      <c r="I432" s="87" t="s">
        <v>91</v>
      </c>
      <c r="J432" s="87" t="s">
        <v>104</v>
      </c>
      <c r="K432" s="87" t="s">
        <v>162</v>
      </c>
      <c r="L432" s="87" t="s">
        <v>78</v>
      </c>
      <c r="M432" s="87" t="s">
        <v>163</v>
      </c>
      <c r="N432" s="94">
        <v>295.69</v>
      </c>
      <c r="O432" s="94">
        <v>319.79000000000002</v>
      </c>
      <c r="P432" s="94">
        <v>59.14</v>
      </c>
      <c r="Q432" s="87" t="s">
        <v>4237</v>
      </c>
      <c r="R432" s="87" t="s">
        <v>4238</v>
      </c>
      <c r="S432" s="87" t="s">
        <v>4101</v>
      </c>
      <c r="T432" s="87" t="s">
        <v>4239</v>
      </c>
      <c r="U432" s="87" t="s">
        <v>4240</v>
      </c>
      <c r="V432" s="87" t="s">
        <v>4241</v>
      </c>
      <c r="W432" s="87" t="s">
        <v>78</v>
      </c>
      <c r="X432" s="87" t="s">
        <v>4242</v>
      </c>
      <c r="Y432" s="87" t="s">
        <v>78</v>
      </c>
      <c r="Z432" s="87" t="s">
        <v>78</v>
      </c>
    </row>
    <row r="433" spans="1:26" x14ac:dyDescent="0.25">
      <c r="A433" s="87" t="s">
        <v>2766</v>
      </c>
      <c r="B433" s="87" t="s">
        <v>2767</v>
      </c>
      <c r="C433" s="87" t="s">
        <v>2330</v>
      </c>
      <c r="D433" s="87" t="s">
        <v>1397</v>
      </c>
      <c r="E433" s="96">
        <v>42196.586006944446</v>
      </c>
      <c r="F433" s="96">
        <v>45484.586006944446</v>
      </c>
      <c r="G433" s="87" t="s">
        <v>70</v>
      </c>
      <c r="H433" s="96">
        <v>45484</v>
      </c>
      <c r="I433" s="87" t="s">
        <v>71</v>
      </c>
      <c r="J433" s="87" t="s">
        <v>104</v>
      </c>
      <c r="K433" s="87" t="s">
        <v>2768</v>
      </c>
      <c r="L433" s="87" t="s">
        <v>78</v>
      </c>
      <c r="M433" s="87" t="s">
        <v>2770</v>
      </c>
      <c r="N433" s="94">
        <v>295.72000000000003</v>
      </c>
      <c r="O433" s="94">
        <v>340.78</v>
      </c>
      <c r="P433" s="94">
        <v>73.930000000000007</v>
      </c>
      <c r="Q433" s="87" t="s">
        <v>5194</v>
      </c>
      <c r="R433" s="87" t="s">
        <v>5195</v>
      </c>
      <c r="S433" s="87" t="s">
        <v>4101</v>
      </c>
      <c r="T433" s="87" t="s">
        <v>504</v>
      </c>
      <c r="U433" s="87" t="s">
        <v>4148</v>
      </c>
      <c r="V433" s="87" t="s">
        <v>5196</v>
      </c>
      <c r="W433" s="87" t="s">
        <v>5197</v>
      </c>
      <c r="X433" s="87" t="s">
        <v>5198</v>
      </c>
      <c r="Y433" s="87" t="s">
        <v>5199</v>
      </c>
      <c r="Z433" s="87" t="s">
        <v>4138</v>
      </c>
    </row>
    <row r="434" spans="1:26" x14ac:dyDescent="0.25">
      <c r="A434" s="87" t="s">
        <v>600</v>
      </c>
      <c r="B434" s="87" t="s">
        <v>228</v>
      </c>
      <c r="C434" s="87" t="s">
        <v>281</v>
      </c>
      <c r="D434" s="87" t="s">
        <v>66</v>
      </c>
      <c r="E434" s="96">
        <v>44225</v>
      </c>
      <c r="F434" s="96">
        <v>45320.596226851849</v>
      </c>
      <c r="G434" s="87" t="s">
        <v>70</v>
      </c>
      <c r="H434" s="96">
        <v>45320</v>
      </c>
      <c r="I434" s="87" t="s">
        <v>215</v>
      </c>
      <c r="J434" s="87" t="s">
        <v>104</v>
      </c>
      <c r="K434" s="87" t="s">
        <v>601</v>
      </c>
      <c r="L434" s="87" t="s">
        <v>78</v>
      </c>
      <c r="M434" s="87" t="s">
        <v>603</v>
      </c>
      <c r="N434" s="94">
        <v>296.10000000000002</v>
      </c>
      <c r="O434" s="94">
        <v>324.57</v>
      </c>
      <c r="P434" s="94">
        <v>42.9</v>
      </c>
      <c r="Q434" s="87" t="s">
        <v>4759</v>
      </c>
      <c r="R434" s="87" t="s">
        <v>4760</v>
      </c>
      <c r="S434" s="87" t="s">
        <v>4101</v>
      </c>
      <c r="T434" s="87" t="s">
        <v>504</v>
      </c>
      <c r="U434" s="87" t="s">
        <v>4367</v>
      </c>
      <c r="V434" s="87" t="s">
        <v>4761</v>
      </c>
      <c r="W434" s="87" t="s">
        <v>78</v>
      </c>
      <c r="X434" s="87" t="s">
        <v>4762</v>
      </c>
      <c r="Y434" s="87" t="s">
        <v>78</v>
      </c>
      <c r="Z434" s="87" t="s">
        <v>78</v>
      </c>
    </row>
    <row r="435" spans="1:26" x14ac:dyDescent="0.25">
      <c r="A435" s="87" t="s">
        <v>1447</v>
      </c>
      <c r="B435" s="87" t="s">
        <v>1448</v>
      </c>
      <c r="C435" s="87" t="s">
        <v>281</v>
      </c>
      <c r="D435" s="87" t="s">
        <v>1397</v>
      </c>
      <c r="E435" s="96">
        <v>41520.820659722223</v>
      </c>
      <c r="F435" s="96">
        <v>45538.820659722223</v>
      </c>
      <c r="G435" s="87" t="s">
        <v>70</v>
      </c>
      <c r="H435" s="96">
        <v>45538</v>
      </c>
      <c r="I435" s="87" t="s">
        <v>71</v>
      </c>
      <c r="J435" s="87" t="s">
        <v>104</v>
      </c>
      <c r="K435" s="87" t="s">
        <v>1451</v>
      </c>
      <c r="L435" s="87" t="s">
        <v>78</v>
      </c>
      <c r="M435" s="87" t="s">
        <v>1453</v>
      </c>
      <c r="N435" s="94">
        <v>296.26</v>
      </c>
      <c r="O435" s="94">
        <v>335.96</v>
      </c>
      <c r="P435" s="94">
        <v>81.47</v>
      </c>
      <c r="Q435" s="87" t="s">
        <v>4641</v>
      </c>
      <c r="R435" s="87" t="s">
        <v>4642</v>
      </c>
      <c r="S435" s="87" t="s">
        <v>4643</v>
      </c>
      <c r="T435" s="87" t="s">
        <v>4644</v>
      </c>
      <c r="U435" s="87" t="s">
        <v>4645</v>
      </c>
      <c r="V435" s="87" t="s">
        <v>4646</v>
      </c>
      <c r="W435" s="87" t="s">
        <v>4647</v>
      </c>
      <c r="X435" s="87" t="s">
        <v>4648</v>
      </c>
      <c r="Y435" s="87" t="s">
        <v>4649</v>
      </c>
      <c r="Z435" s="87" t="s">
        <v>4181</v>
      </c>
    </row>
    <row r="436" spans="1:26" x14ac:dyDescent="0.25">
      <c r="A436" s="87" t="s">
        <v>3382</v>
      </c>
      <c r="B436" s="87" t="s">
        <v>3383</v>
      </c>
      <c r="C436" s="87" t="s">
        <v>281</v>
      </c>
      <c r="D436" s="87" t="s">
        <v>1176</v>
      </c>
      <c r="E436" s="96">
        <v>44490.52107638889</v>
      </c>
      <c r="F436" s="96">
        <v>45586</v>
      </c>
      <c r="G436" s="87" t="s">
        <v>70</v>
      </c>
      <c r="H436" s="96">
        <v>45586</v>
      </c>
      <c r="I436" s="87" t="s">
        <v>71</v>
      </c>
      <c r="J436" s="87" t="s">
        <v>104</v>
      </c>
      <c r="K436" s="87" t="s">
        <v>3388</v>
      </c>
      <c r="L436" s="87" t="s">
        <v>78</v>
      </c>
      <c r="M436" s="87" t="s">
        <v>3389</v>
      </c>
      <c r="N436" s="94">
        <v>296.8</v>
      </c>
      <c r="O436" s="94">
        <v>309.08</v>
      </c>
      <c r="P436" s="94">
        <v>103.88</v>
      </c>
      <c r="Q436" s="87" t="s">
        <v>6515</v>
      </c>
      <c r="R436" s="87" t="s">
        <v>6516</v>
      </c>
      <c r="S436" s="87" t="s">
        <v>4101</v>
      </c>
      <c r="T436" s="87" t="s">
        <v>504</v>
      </c>
      <c r="U436" s="87" t="s">
        <v>4412</v>
      </c>
      <c r="V436" s="87" t="s">
        <v>4330</v>
      </c>
      <c r="W436" s="87" t="s">
        <v>6517</v>
      </c>
      <c r="X436" s="87" t="s">
        <v>6518</v>
      </c>
      <c r="Y436" s="87" t="s">
        <v>6519</v>
      </c>
      <c r="Z436" s="87" t="s">
        <v>4106</v>
      </c>
    </row>
    <row r="437" spans="1:26" x14ac:dyDescent="0.25">
      <c r="A437" s="87" t="s">
        <v>2788</v>
      </c>
      <c r="B437" s="87" t="s">
        <v>1252</v>
      </c>
      <c r="C437" s="87" t="s">
        <v>2330</v>
      </c>
      <c r="D437" s="87" t="s">
        <v>1397</v>
      </c>
      <c r="E437" s="96">
        <v>42581.694131944445</v>
      </c>
      <c r="F437" s="96">
        <v>45503.694131944445</v>
      </c>
      <c r="G437" s="87" t="s">
        <v>70</v>
      </c>
      <c r="H437" s="96">
        <v>45503</v>
      </c>
      <c r="I437" s="87" t="s">
        <v>71</v>
      </c>
      <c r="J437" s="87" t="s">
        <v>104</v>
      </c>
      <c r="K437" s="87" t="s">
        <v>1964</v>
      </c>
      <c r="L437" s="87" t="s">
        <v>2789</v>
      </c>
      <c r="M437" s="87" t="s">
        <v>2790</v>
      </c>
      <c r="N437" s="94">
        <v>296.82</v>
      </c>
      <c r="O437" s="94">
        <v>340.15</v>
      </c>
      <c r="P437" s="94">
        <v>74.2</v>
      </c>
      <c r="Q437" s="87" t="s">
        <v>5372</v>
      </c>
      <c r="R437" s="87" t="s">
        <v>5373</v>
      </c>
      <c r="S437" s="87" t="s">
        <v>4101</v>
      </c>
      <c r="T437" s="87" t="s">
        <v>4215</v>
      </c>
      <c r="U437" s="87" t="s">
        <v>4216</v>
      </c>
      <c r="V437" s="87" t="s">
        <v>4110</v>
      </c>
      <c r="W437" s="87" t="s">
        <v>5374</v>
      </c>
      <c r="X437" s="87" t="s">
        <v>5375</v>
      </c>
      <c r="Y437" s="87" t="s">
        <v>5376</v>
      </c>
      <c r="Z437" s="87" t="s">
        <v>4130</v>
      </c>
    </row>
    <row r="438" spans="1:26" x14ac:dyDescent="0.25">
      <c r="A438" s="87" t="s">
        <v>665</v>
      </c>
      <c r="B438" s="87" t="s">
        <v>666</v>
      </c>
      <c r="C438" s="87" t="s">
        <v>336</v>
      </c>
      <c r="D438" s="87" t="s">
        <v>66</v>
      </c>
      <c r="E438" s="96">
        <v>44375.547546296293</v>
      </c>
      <c r="F438" s="96">
        <v>45471.547546296293</v>
      </c>
      <c r="G438" s="87" t="s">
        <v>70</v>
      </c>
      <c r="H438" s="96">
        <v>45471</v>
      </c>
      <c r="I438" s="87" t="s">
        <v>71</v>
      </c>
      <c r="J438" s="87" t="s">
        <v>104</v>
      </c>
      <c r="K438" s="87" t="s">
        <v>668</v>
      </c>
      <c r="L438" s="87" t="s">
        <v>78</v>
      </c>
      <c r="M438" s="87" t="s">
        <v>669</v>
      </c>
      <c r="N438" s="94">
        <v>298.47000000000003</v>
      </c>
      <c r="O438" s="94">
        <v>326.22000000000003</v>
      </c>
      <c r="P438" s="94">
        <v>29.85</v>
      </c>
      <c r="Q438" s="87" t="s">
        <v>6432</v>
      </c>
      <c r="R438" s="87" t="s">
        <v>6433</v>
      </c>
      <c r="S438" s="87" t="s">
        <v>4101</v>
      </c>
      <c r="T438" s="87" t="s">
        <v>6434</v>
      </c>
      <c r="U438" s="87" t="s">
        <v>6435</v>
      </c>
      <c r="V438" s="87" t="s">
        <v>6436</v>
      </c>
      <c r="W438" s="87" t="s">
        <v>78</v>
      </c>
      <c r="X438" s="87" t="s">
        <v>6437</v>
      </c>
      <c r="Y438" s="87" t="s">
        <v>6438</v>
      </c>
      <c r="Z438" s="87" t="s">
        <v>4106</v>
      </c>
    </row>
    <row r="439" spans="1:26" x14ac:dyDescent="0.25">
      <c r="A439" s="87" t="s">
        <v>2367</v>
      </c>
      <c r="B439" s="87" t="s">
        <v>2368</v>
      </c>
      <c r="C439" s="87" t="s">
        <v>2330</v>
      </c>
      <c r="D439" s="87" t="s">
        <v>66</v>
      </c>
      <c r="E439" s="96">
        <v>41784.357974537037</v>
      </c>
      <c r="F439" s="96">
        <v>45437.357974537037</v>
      </c>
      <c r="G439" s="87" t="s">
        <v>70</v>
      </c>
      <c r="H439" s="96">
        <v>45437</v>
      </c>
      <c r="I439" s="87" t="s">
        <v>71</v>
      </c>
      <c r="J439" s="87" t="s">
        <v>104</v>
      </c>
      <c r="K439" s="87" t="s">
        <v>2369</v>
      </c>
      <c r="L439" s="87" t="s">
        <v>78</v>
      </c>
      <c r="M439" s="87" t="s">
        <v>2370</v>
      </c>
      <c r="N439" s="94">
        <v>298.63</v>
      </c>
      <c r="O439" s="94">
        <v>327.07</v>
      </c>
      <c r="P439" s="94">
        <v>38.82</v>
      </c>
      <c r="Q439" s="87" t="s">
        <v>4877</v>
      </c>
      <c r="R439" s="87" t="s">
        <v>4878</v>
      </c>
      <c r="S439" s="87" t="s">
        <v>4393</v>
      </c>
      <c r="T439" s="87" t="s">
        <v>4879</v>
      </c>
      <c r="U439" s="87" t="s">
        <v>4880</v>
      </c>
      <c r="V439" s="87" t="s">
        <v>4110</v>
      </c>
      <c r="W439" s="87" t="s">
        <v>4881</v>
      </c>
      <c r="X439" s="87" t="s">
        <v>4882</v>
      </c>
      <c r="Y439" s="87" t="s">
        <v>4883</v>
      </c>
      <c r="Z439" s="87" t="s">
        <v>4106</v>
      </c>
    </row>
    <row r="440" spans="1:26" x14ac:dyDescent="0.25">
      <c r="A440" s="87" t="s">
        <v>700</v>
      </c>
      <c r="B440" s="87" t="s">
        <v>701</v>
      </c>
      <c r="C440" s="87" t="s">
        <v>281</v>
      </c>
      <c r="D440" s="87" t="s">
        <v>66</v>
      </c>
      <c r="E440" s="96">
        <v>44699.485023148147</v>
      </c>
      <c r="F440" s="96">
        <v>45430.352094907408</v>
      </c>
      <c r="G440" s="87" t="s">
        <v>70</v>
      </c>
      <c r="H440" s="96">
        <v>45430</v>
      </c>
      <c r="I440" s="87" t="s">
        <v>71</v>
      </c>
      <c r="J440" s="87" t="s">
        <v>104</v>
      </c>
      <c r="K440" s="87" t="s">
        <v>702</v>
      </c>
      <c r="L440" s="87" t="s">
        <v>78</v>
      </c>
      <c r="M440" s="87" t="s">
        <v>704</v>
      </c>
      <c r="N440" s="94">
        <v>298.63</v>
      </c>
      <c r="O440" s="94">
        <v>327.58999999999997</v>
      </c>
      <c r="P440" s="94">
        <v>43.31</v>
      </c>
      <c r="Q440" s="87" t="s">
        <v>5886</v>
      </c>
      <c r="R440" s="87" t="s">
        <v>5887</v>
      </c>
      <c r="S440" s="87" t="s">
        <v>4101</v>
      </c>
      <c r="T440" s="87" t="s">
        <v>504</v>
      </c>
      <c r="U440" s="87" t="s">
        <v>4203</v>
      </c>
      <c r="V440" s="87" t="s">
        <v>5888</v>
      </c>
      <c r="W440" s="87" t="s">
        <v>5889</v>
      </c>
      <c r="X440" s="87" t="s">
        <v>5890</v>
      </c>
      <c r="Y440" s="87" t="s">
        <v>6572</v>
      </c>
      <c r="Z440" s="87" t="s">
        <v>4130</v>
      </c>
    </row>
    <row r="441" spans="1:26" x14ac:dyDescent="0.25">
      <c r="A441" s="87" t="s">
        <v>3537</v>
      </c>
      <c r="B441" s="87" t="s">
        <v>3538</v>
      </c>
      <c r="C441" s="87" t="s">
        <v>281</v>
      </c>
      <c r="D441" s="87" t="s">
        <v>1397</v>
      </c>
      <c r="E441" s="96">
        <v>45102</v>
      </c>
      <c r="F441" s="96">
        <v>45468.48233796296</v>
      </c>
      <c r="G441" s="87" t="s">
        <v>70</v>
      </c>
      <c r="H441" s="96">
        <v>45468</v>
      </c>
      <c r="I441" s="87" t="s">
        <v>71</v>
      </c>
      <c r="J441" s="87" t="s">
        <v>104</v>
      </c>
      <c r="K441" s="87" t="s">
        <v>3539</v>
      </c>
      <c r="L441" s="87" t="s">
        <v>3540</v>
      </c>
      <c r="M441" s="87" t="s">
        <v>4089</v>
      </c>
      <c r="N441" s="94">
        <v>298.7</v>
      </c>
      <c r="O441" s="94">
        <v>348.68</v>
      </c>
      <c r="P441" s="94">
        <v>98.58</v>
      </c>
      <c r="Q441" s="87" t="s">
        <v>6952</v>
      </c>
      <c r="R441" s="87" t="s">
        <v>6953</v>
      </c>
      <c r="S441" s="87" t="s">
        <v>4101</v>
      </c>
      <c r="T441" s="87" t="s">
        <v>6954</v>
      </c>
      <c r="U441" s="87" t="s">
        <v>6189</v>
      </c>
      <c r="V441" s="87" t="s">
        <v>4718</v>
      </c>
      <c r="W441" s="87" t="s">
        <v>78</v>
      </c>
      <c r="X441" s="87" t="s">
        <v>78</v>
      </c>
      <c r="Y441" s="87" t="s">
        <v>6955</v>
      </c>
      <c r="Z441" s="87" t="s">
        <v>78</v>
      </c>
    </row>
    <row r="442" spans="1:26" x14ac:dyDescent="0.25">
      <c r="A442" s="87" t="s">
        <v>948</v>
      </c>
      <c r="B442" s="87" t="s">
        <v>653</v>
      </c>
      <c r="C442" s="87" t="s">
        <v>281</v>
      </c>
      <c r="D442" s="87" t="s">
        <v>66</v>
      </c>
      <c r="E442" s="96">
        <v>45054.388287037036</v>
      </c>
      <c r="F442" s="96">
        <v>45420.573009259257</v>
      </c>
      <c r="G442" s="87" t="s">
        <v>70</v>
      </c>
      <c r="H442" s="96">
        <v>45420</v>
      </c>
      <c r="I442" s="87" t="s">
        <v>71</v>
      </c>
      <c r="J442" s="87" t="s">
        <v>104</v>
      </c>
      <c r="K442" s="87" t="s">
        <v>949</v>
      </c>
      <c r="L442" s="87" t="s">
        <v>78</v>
      </c>
      <c r="M442" s="87" t="s">
        <v>951</v>
      </c>
      <c r="N442" s="94">
        <v>298.95</v>
      </c>
      <c r="O442" s="94">
        <v>328.68</v>
      </c>
      <c r="P442" s="94">
        <v>71.739999999999995</v>
      </c>
      <c r="Q442" s="87" t="s">
        <v>6891</v>
      </c>
      <c r="R442" s="87" t="s">
        <v>6892</v>
      </c>
      <c r="S442" s="87" t="s">
        <v>4167</v>
      </c>
      <c r="T442" s="87" t="s">
        <v>4360</v>
      </c>
      <c r="U442" s="87" t="s">
        <v>4361</v>
      </c>
      <c r="V442" s="87" t="s">
        <v>6893</v>
      </c>
      <c r="W442" s="87" t="s">
        <v>6894</v>
      </c>
      <c r="X442" s="87" t="s">
        <v>6895</v>
      </c>
      <c r="Y442" s="87" t="s">
        <v>6896</v>
      </c>
      <c r="Z442" s="87" t="s">
        <v>4130</v>
      </c>
    </row>
    <row r="443" spans="1:26" x14ac:dyDescent="0.25">
      <c r="A443" s="87" t="s">
        <v>1374</v>
      </c>
      <c r="B443" s="87" t="s">
        <v>1375</v>
      </c>
      <c r="C443" s="87" t="s">
        <v>532</v>
      </c>
      <c r="D443" s="87" t="s">
        <v>1176</v>
      </c>
      <c r="E443" s="96">
        <v>39760</v>
      </c>
      <c r="F443" s="96">
        <v>45604</v>
      </c>
      <c r="G443" s="87" t="s">
        <v>78</v>
      </c>
      <c r="H443" s="96">
        <v>45604</v>
      </c>
      <c r="I443" s="87" t="s">
        <v>91</v>
      </c>
      <c r="J443" s="87" t="s">
        <v>104</v>
      </c>
      <c r="K443" s="87" t="s">
        <v>1376</v>
      </c>
      <c r="L443" s="87" t="s">
        <v>78</v>
      </c>
      <c r="M443" s="87" t="s">
        <v>1377</v>
      </c>
      <c r="N443" s="94">
        <v>299.36</v>
      </c>
      <c r="O443" s="94">
        <v>299.45</v>
      </c>
      <c r="P443" s="94">
        <v>23.95</v>
      </c>
      <c r="Q443" s="87" t="s">
        <v>4309</v>
      </c>
      <c r="R443" s="87" t="s">
        <v>4310</v>
      </c>
      <c r="S443" s="87" t="s">
        <v>4101</v>
      </c>
      <c r="T443" s="87" t="s">
        <v>504</v>
      </c>
      <c r="U443" s="87" t="s">
        <v>4187</v>
      </c>
      <c r="V443" s="87" t="s">
        <v>4311</v>
      </c>
      <c r="W443" s="87" t="s">
        <v>4312</v>
      </c>
      <c r="X443" s="87" t="s">
        <v>4313</v>
      </c>
      <c r="Y443" s="87" t="s">
        <v>78</v>
      </c>
      <c r="Z443" s="87" t="s">
        <v>78</v>
      </c>
    </row>
    <row r="444" spans="1:26" x14ac:dyDescent="0.25">
      <c r="A444" s="87" t="s">
        <v>2598</v>
      </c>
      <c r="B444" s="87" t="s">
        <v>2090</v>
      </c>
      <c r="C444" s="87" t="s">
        <v>2330</v>
      </c>
      <c r="D444" s="87" t="s">
        <v>2594</v>
      </c>
      <c r="E444" s="96">
        <v>42191.776574074072</v>
      </c>
      <c r="F444" s="96">
        <v>45479.776574074072</v>
      </c>
      <c r="G444" s="87" t="s">
        <v>70</v>
      </c>
      <c r="H444" s="96">
        <v>45479</v>
      </c>
      <c r="I444" s="87" t="s">
        <v>71</v>
      </c>
      <c r="J444" s="87" t="s">
        <v>104</v>
      </c>
      <c r="K444" s="87" t="s">
        <v>2601</v>
      </c>
      <c r="L444" s="87" t="s">
        <v>78</v>
      </c>
      <c r="M444" s="87" t="s">
        <v>2602</v>
      </c>
      <c r="N444" s="94">
        <v>299.60000000000002</v>
      </c>
      <c r="O444" s="94">
        <v>324.02</v>
      </c>
      <c r="P444" s="94">
        <v>59.92</v>
      </c>
      <c r="Q444" s="87" t="s">
        <v>4965</v>
      </c>
      <c r="R444" s="87" t="s">
        <v>4966</v>
      </c>
      <c r="S444" s="87" t="s">
        <v>4101</v>
      </c>
      <c r="T444" s="87" t="s">
        <v>504</v>
      </c>
      <c r="U444" s="87" t="s">
        <v>4367</v>
      </c>
      <c r="V444" s="87" t="s">
        <v>4967</v>
      </c>
      <c r="W444" s="87" t="s">
        <v>4968</v>
      </c>
      <c r="X444" s="87" t="s">
        <v>4969</v>
      </c>
      <c r="Y444" s="87" t="s">
        <v>4970</v>
      </c>
      <c r="Z444" s="87" t="s">
        <v>4123</v>
      </c>
    </row>
    <row r="445" spans="1:26" x14ac:dyDescent="0.25">
      <c r="A445" s="87" t="s">
        <v>379</v>
      </c>
      <c r="B445" s="87" t="s">
        <v>294</v>
      </c>
      <c r="C445" s="87" t="s">
        <v>296</v>
      </c>
      <c r="D445" s="87" t="s">
        <v>66</v>
      </c>
      <c r="E445" s="96">
        <v>42762.552384259259</v>
      </c>
      <c r="F445" s="96">
        <v>45318.616608796299</v>
      </c>
      <c r="G445" s="87" t="s">
        <v>70</v>
      </c>
      <c r="H445" s="96">
        <v>45318</v>
      </c>
      <c r="I445" s="87" t="s">
        <v>71</v>
      </c>
      <c r="J445" s="87" t="s">
        <v>104</v>
      </c>
      <c r="K445" s="87" t="s">
        <v>380</v>
      </c>
      <c r="L445" s="87" t="s">
        <v>78</v>
      </c>
      <c r="M445" s="87" t="s">
        <v>382</v>
      </c>
      <c r="N445" s="94">
        <v>300.81</v>
      </c>
      <c r="O445" s="94">
        <v>330.01</v>
      </c>
      <c r="P445" s="94">
        <v>36.1</v>
      </c>
      <c r="Q445" s="87" t="s">
        <v>5243</v>
      </c>
      <c r="R445" s="87" t="s">
        <v>5244</v>
      </c>
      <c r="S445" s="87" t="s">
        <v>4101</v>
      </c>
      <c r="T445" s="87" t="s">
        <v>504</v>
      </c>
      <c r="U445" s="87" t="s">
        <v>4203</v>
      </c>
      <c r="V445" s="87" t="s">
        <v>4330</v>
      </c>
      <c r="W445" s="87" t="s">
        <v>4330</v>
      </c>
      <c r="X445" s="87" t="s">
        <v>5245</v>
      </c>
      <c r="Y445" s="87" t="s">
        <v>5246</v>
      </c>
      <c r="Z445" s="87" t="s">
        <v>4531</v>
      </c>
    </row>
    <row r="446" spans="1:26" x14ac:dyDescent="0.25">
      <c r="A446" s="87" t="s">
        <v>2755</v>
      </c>
      <c r="B446" s="87" t="s">
        <v>357</v>
      </c>
      <c r="C446" s="87" t="s">
        <v>2330</v>
      </c>
      <c r="D446" s="87" t="s">
        <v>1397</v>
      </c>
      <c r="E446" s="96">
        <v>42095.446631944447</v>
      </c>
      <c r="F446" s="96">
        <v>45383.406631944446</v>
      </c>
      <c r="G446" s="87" t="s">
        <v>70</v>
      </c>
      <c r="H446" s="96">
        <v>45383</v>
      </c>
      <c r="I446" s="87" t="s">
        <v>71</v>
      </c>
      <c r="J446" s="87" t="s">
        <v>72</v>
      </c>
      <c r="K446" s="87" t="s">
        <v>2757</v>
      </c>
      <c r="L446" s="87" t="s">
        <v>78</v>
      </c>
      <c r="M446" s="87" t="s">
        <v>2759</v>
      </c>
      <c r="N446" s="94">
        <v>301.08</v>
      </c>
      <c r="O446" s="94">
        <v>352.15</v>
      </c>
      <c r="P446" s="94">
        <v>75.28</v>
      </c>
      <c r="Q446" s="87" t="s">
        <v>5143</v>
      </c>
      <c r="R446" s="87" t="s">
        <v>4903</v>
      </c>
      <c r="S446" s="87" t="s">
        <v>4101</v>
      </c>
      <c r="T446" s="87" t="s">
        <v>4373</v>
      </c>
      <c r="U446" s="87" t="s">
        <v>4374</v>
      </c>
      <c r="V446" s="87" t="s">
        <v>4110</v>
      </c>
      <c r="W446" s="87" t="s">
        <v>5144</v>
      </c>
      <c r="X446" s="87" t="s">
        <v>5145</v>
      </c>
      <c r="Y446" s="87" t="s">
        <v>5146</v>
      </c>
      <c r="Z446" s="87" t="s">
        <v>4123</v>
      </c>
    </row>
    <row r="447" spans="1:26" x14ac:dyDescent="0.25">
      <c r="A447" s="87" t="s">
        <v>3589</v>
      </c>
      <c r="B447" s="87" t="s">
        <v>3590</v>
      </c>
      <c r="C447" s="87" t="s">
        <v>281</v>
      </c>
      <c r="D447" s="87" t="s">
        <v>1397</v>
      </c>
      <c r="E447" s="96">
        <v>45125.574849537035</v>
      </c>
      <c r="F447" s="96">
        <v>45491.478564814817</v>
      </c>
      <c r="G447" s="87" t="s">
        <v>70</v>
      </c>
      <c r="H447" s="96">
        <v>45491</v>
      </c>
      <c r="I447" s="87" t="s">
        <v>71</v>
      </c>
      <c r="J447" s="87" t="s">
        <v>104</v>
      </c>
      <c r="K447" s="87" t="s">
        <v>3592</v>
      </c>
      <c r="L447" s="87" t="s">
        <v>78</v>
      </c>
      <c r="M447" s="87" t="s">
        <v>4076</v>
      </c>
      <c r="N447" s="94">
        <v>301.2</v>
      </c>
      <c r="O447" s="94">
        <v>355.19</v>
      </c>
      <c r="P447" s="94">
        <v>99.4</v>
      </c>
      <c r="Q447" s="87" t="s">
        <v>6946</v>
      </c>
      <c r="R447" s="87" t="s">
        <v>6947</v>
      </c>
      <c r="S447" s="87" t="s">
        <v>4101</v>
      </c>
      <c r="T447" s="87" t="s">
        <v>504</v>
      </c>
      <c r="U447" s="87" t="s">
        <v>4148</v>
      </c>
      <c r="V447" s="87" t="s">
        <v>6948</v>
      </c>
      <c r="W447" s="87" t="s">
        <v>6949</v>
      </c>
      <c r="X447" s="87" t="s">
        <v>6950</v>
      </c>
      <c r="Y447" s="87" t="s">
        <v>6951</v>
      </c>
      <c r="Z447" s="87" t="s">
        <v>4130</v>
      </c>
    </row>
    <row r="448" spans="1:26" x14ac:dyDescent="0.25">
      <c r="A448" s="87" t="s">
        <v>1946</v>
      </c>
      <c r="B448" s="87" t="s">
        <v>1891</v>
      </c>
      <c r="C448" s="87" t="s">
        <v>281</v>
      </c>
      <c r="D448" s="87" t="s">
        <v>1397</v>
      </c>
      <c r="E448" s="96">
        <v>44807</v>
      </c>
      <c r="F448" s="96">
        <v>45538.382453703707</v>
      </c>
      <c r="G448" s="87" t="s">
        <v>70</v>
      </c>
      <c r="H448" s="96">
        <v>45538</v>
      </c>
      <c r="I448" s="87" t="s">
        <v>71</v>
      </c>
      <c r="J448" s="87" t="s">
        <v>104</v>
      </c>
      <c r="K448" s="87" t="s">
        <v>1948</v>
      </c>
      <c r="L448" s="87" t="s">
        <v>78</v>
      </c>
      <c r="M448" s="87" t="s">
        <v>1950</v>
      </c>
      <c r="N448" s="94">
        <v>301.7</v>
      </c>
      <c r="O448" s="94">
        <v>345.76</v>
      </c>
      <c r="P448" s="94">
        <v>82.93</v>
      </c>
      <c r="Q448" s="87" t="s">
        <v>6079</v>
      </c>
      <c r="R448" s="87" t="s">
        <v>6080</v>
      </c>
      <c r="S448" s="87" t="s">
        <v>4101</v>
      </c>
      <c r="T448" s="87" t="s">
        <v>504</v>
      </c>
      <c r="U448" s="87" t="s">
        <v>4133</v>
      </c>
      <c r="V448" s="87" t="s">
        <v>4110</v>
      </c>
      <c r="W448" s="87" t="s">
        <v>6081</v>
      </c>
      <c r="X448" s="87" t="s">
        <v>6082</v>
      </c>
      <c r="Y448" s="87" t="s">
        <v>6083</v>
      </c>
      <c r="Z448" s="87" t="s">
        <v>4123</v>
      </c>
    </row>
    <row r="449" spans="1:26" x14ac:dyDescent="0.25">
      <c r="A449" s="87" t="s">
        <v>651</v>
      </c>
      <c r="B449" s="87" t="s">
        <v>652</v>
      </c>
      <c r="C449" s="87" t="s">
        <v>281</v>
      </c>
      <c r="D449" s="87" t="s">
        <v>66</v>
      </c>
      <c r="E449" s="96">
        <v>44475.497013888889</v>
      </c>
      <c r="F449" s="96">
        <v>45571.412048611113</v>
      </c>
      <c r="G449" s="87" t="s">
        <v>70</v>
      </c>
      <c r="H449" s="96">
        <v>45571</v>
      </c>
      <c r="I449" s="87" t="s">
        <v>71</v>
      </c>
      <c r="J449" s="87" t="s">
        <v>104</v>
      </c>
      <c r="K449" s="87" t="s">
        <v>654</v>
      </c>
      <c r="L449" s="87" t="s">
        <v>78</v>
      </c>
      <c r="M449" s="87" t="s">
        <v>656</v>
      </c>
      <c r="N449" s="94">
        <v>303.93</v>
      </c>
      <c r="O449" s="94">
        <v>334.24</v>
      </c>
      <c r="P449" s="94">
        <v>44.07</v>
      </c>
      <c r="Q449" s="87" t="s">
        <v>4358</v>
      </c>
      <c r="R449" s="87" t="s">
        <v>4359</v>
      </c>
      <c r="S449" s="87" t="s">
        <v>4167</v>
      </c>
      <c r="T449" s="87" t="s">
        <v>4360</v>
      </c>
      <c r="U449" s="87" t="s">
        <v>4361</v>
      </c>
      <c r="V449" s="87" t="s">
        <v>4110</v>
      </c>
      <c r="W449" s="87" t="s">
        <v>4362</v>
      </c>
      <c r="X449" s="87" t="s">
        <v>4363</v>
      </c>
      <c r="Y449" s="87" t="s">
        <v>5644</v>
      </c>
      <c r="Z449" s="87" t="s">
        <v>4130</v>
      </c>
    </row>
    <row r="450" spans="1:26" x14ac:dyDescent="0.25">
      <c r="A450" s="87" t="s">
        <v>488</v>
      </c>
      <c r="B450" s="87" t="s">
        <v>489</v>
      </c>
      <c r="C450" s="87" t="s">
        <v>281</v>
      </c>
      <c r="D450" s="87" t="s">
        <v>66</v>
      </c>
      <c r="E450" s="96">
        <v>43612.347037037034</v>
      </c>
      <c r="F450" s="96">
        <v>45439.375474537039</v>
      </c>
      <c r="G450" s="87" t="s">
        <v>70</v>
      </c>
      <c r="H450" s="96">
        <v>45439</v>
      </c>
      <c r="I450" s="87" t="s">
        <v>71</v>
      </c>
      <c r="J450" s="87" t="s">
        <v>104</v>
      </c>
      <c r="K450" s="87" t="s">
        <v>490</v>
      </c>
      <c r="L450" s="87" t="s">
        <v>78</v>
      </c>
      <c r="M450" s="87" t="s">
        <v>492</v>
      </c>
      <c r="N450" s="94">
        <v>307.64999999999998</v>
      </c>
      <c r="O450" s="94">
        <v>337.36</v>
      </c>
      <c r="P450" s="94">
        <v>44.58</v>
      </c>
      <c r="Q450" s="87" t="s">
        <v>6007</v>
      </c>
      <c r="R450" s="87" t="s">
        <v>6008</v>
      </c>
      <c r="S450" s="87" t="s">
        <v>4101</v>
      </c>
      <c r="T450" s="87" t="s">
        <v>504</v>
      </c>
      <c r="U450" s="87" t="s">
        <v>4148</v>
      </c>
      <c r="V450" s="87" t="s">
        <v>4110</v>
      </c>
      <c r="W450" s="87" t="s">
        <v>6009</v>
      </c>
      <c r="X450" s="87" t="s">
        <v>6010</v>
      </c>
      <c r="Y450" s="87" t="s">
        <v>6011</v>
      </c>
      <c r="Z450" s="87" t="s">
        <v>4123</v>
      </c>
    </row>
    <row r="451" spans="1:26" x14ac:dyDescent="0.25">
      <c r="A451" s="87" t="s">
        <v>293</v>
      </c>
      <c r="B451" s="87" t="s">
        <v>294</v>
      </c>
      <c r="C451" s="87" t="s">
        <v>296</v>
      </c>
      <c r="D451" s="87" t="s">
        <v>66</v>
      </c>
      <c r="E451" s="96">
        <v>42347.522777777776</v>
      </c>
      <c r="F451" s="96">
        <v>45269.522777777776</v>
      </c>
      <c r="G451" s="87" t="s">
        <v>70</v>
      </c>
      <c r="H451" s="96">
        <v>45269</v>
      </c>
      <c r="I451" s="87" t="s">
        <v>71</v>
      </c>
      <c r="J451" s="87" t="s">
        <v>104</v>
      </c>
      <c r="K451" s="87" t="s">
        <v>298</v>
      </c>
      <c r="L451" s="87" t="s">
        <v>78</v>
      </c>
      <c r="M451" s="87" t="s">
        <v>300</v>
      </c>
      <c r="N451" s="94">
        <v>307.68</v>
      </c>
      <c r="O451" s="94">
        <v>336.91</v>
      </c>
      <c r="P451" s="94">
        <v>36.92</v>
      </c>
      <c r="Q451" s="87" t="s">
        <v>5243</v>
      </c>
      <c r="R451" s="87" t="s">
        <v>5244</v>
      </c>
      <c r="S451" s="87" t="s">
        <v>4101</v>
      </c>
      <c r="T451" s="87" t="s">
        <v>504</v>
      </c>
      <c r="U451" s="87" t="s">
        <v>4203</v>
      </c>
      <c r="V451" s="87" t="s">
        <v>4330</v>
      </c>
      <c r="W451" s="87" t="s">
        <v>4330</v>
      </c>
      <c r="X451" s="87" t="s">
        <v>5245</v>
      </c>
      <c r="Y451" s="87" t="s">
        <v>5246</v>
      </c>
      <c r="Z451" s="87" t="s">
        <v>4531</v>
      </c>
    </row>
    <row r="452" spans="1:26" x14ac:dyDescent="0.25">
      <c r="A452" s="87" t="s">
        <v>549</v>
      </c>
      <c r="B452" s="87" t="s">
        <v>550</v>
      </c>
      <c r="C452" s="87" t="s">
        <v>281</v>
      </c>
      <c r="D452" s="87" t="s">
        <v>66</v>
      </c>
      <c r="E452" s="96">
        <v>44092.811076388891</v>
      </c>
      <c r="F452" s="96">
        <v>45553.811076388891</v>
      </c>
      <c r="G452" s="87" t="s">
        <v>70</v>
      </c>
      <c r="H452" s="96">
        <v>45553</v>
      </c>
      <c r="I452" s="87" t="s">
        <v>71</v>
      </c>
      <c r="J452" s="87" t="s">
        <v>104</v>
      </c>
      <c r="K452" s="87" t="s">
        <v>551</v>
      </c>
      <c r="L452" s="87" t="s">
        <v>78</v>
      </c>
      <c r="M452" s="87" t="s">
        <v>552</v>
      </c>
      <c r="N452" s="94">
        <v>308.92</v>
      </c>
      <c r="O452" s="94">
        <v>339.06</v>
      </c>
      <c r="P452" s="94">
        <v>44.76</v>
      </c>
      <c r="Q452" s="87" t="s">
        <v>6195</v>
      </c>
      <c r="R452" s="87" t="s">
        <v>6196</v>
      </c>
      <c r="S452" s="87" t="s">
        <v>4101</v>
      </c>
      <c r="T452" s="87" t="s">
        <v>504</v>
      </c>
      <c r="U452" s="87" t="s">
        <v>4133</v>
      </c>
      <c r="V452" s="87" t="s">
        <v>6197</v>
      </c>
      <c r="W452" s="87" t="s">
        <v>6198</v>
      </c>
      <c r="X452" s="87" t="s">
        <v>6199</v>
      </c>
      <c r="Y452" s="87" t="s">
        <v>6200</v>
      </c>
      <c r="Z452" s="87" t="s">
        <v>4138</v>
      </c>
    </row>
    <row r="453" spans="1:26" x14ac:dyDescent="0.25">
      <c r="A453" s="87" t="s">
        <v>1401</v>
      </c>
      <c r="B453" s="87" t="s">
        <v>1402</v>
      </c>
      <c r="C453" s="87" t="s">
        <v>281</v>
      </c>
      <c r="D453" s="87" t="s">
        <v>1397</v>
      </c>
      <c r="E453" s="96">
        <v>36348</v>
      </c>
      <c r="F453" s="96">
        <v>45480</v>
      </c>
      <c r="G453" s="87" t="s">
        <v>78</v>
      </c>
      <c r="H453" s="96">
        <v>45480</v>
      </c>
      <c r="I453" s="87" t="s">
        <v>71</v>
      </c>
      <c r="J453" s="87" t="s">
        <v>104</v>
      </c>
      <c r="K453" s="87" t="s">
        <v>1403</v>
      </c>
      <c r="L453" s="87" t="s">
        <v>78</v>
      </c>
      <c r="M453" s="87" t="s">
        <v>1404</v>
      </c>
      <c r="N453" s="94">
        <v>309.06</v>
      </c>
      <c r="O453" s="94">
        <v>354.03</v>
      </c>
      <c r="P453" s="94">
        <v>84.99</v>
      </c>
      <c r="Q453" s="87" t="s">
        <v>4175</v>
      </c>
      <c r="R453" s="87" t="s">
        <v>4176</v>
      </c>
      <c r="S453" s="87" t="s">
        <v>4101</v>
      </c>
      <c r="T453" s="87" t="s">
        <v>504</v>
      </c>
      <c r="U453" s="87" t="s">
        <v>4177</v>
      </c>
      <c r="V453" s="87" t="s">
        <v>4178</v>
      </c>
      <c r="W453" s="87" t="s">
        <v>78</v>
      </c>
      <c r="X453" s="87" t="s">
        <v>4179</v>
      </c>
      <c r="Y453" s="87" t="s">
        <v>4180</v>
      </c>
      <c r="Z453" s="87" t="s">
        <v>4181</v>
      </c>
    </row>
    <row r="454" spans="1:26" x14ac:dyDescent="0.25">
      <c r="A454" s="87" t="s">
        <v>2376</v>
      </c>
      <c r="B454" s="87" t="s">
        <v>2377</v>
      </c>
      <c r="C454" s="87" t="s">
        <v>2330</v>
      </c>
      <c r="D454" s="87" t="s">
        <v>66</v>
      </c>
      <c r="E454" s="96">
        <v>41919.516782407409</v>
      </c>
      <c r="F454" s="96">
        <v>45572.516782407409</v>
      </c>
      <c r="G454" s="87" t="s">
        <v>70</v>
      </c>
      <c r="H454" s="96">
        <v>45572</v>
      </c>
      <c r="I454" s="87" t="s">
        <v>71</v>
      </c>
      <c r="J454" s="87" t="s">
        <v>104</v>
      </c>
      <c r="K454" s="87" t="s">
        <v>2379</v>
      </c>
      <c r="L454" s="87" t="s">
        <v>78</v>
      </c>
      <c r="M454" s="87" t="s">
        <v>2381</v>
      </c>
      <c r="N454" s="94">
        <v>309.20999999999998</v>
      </c>
      <c r="O454" s="94">
        <v>338.61</v>
      </c>
      <c r="P454" s="94">
        <v>40.200000000000003</v>
      </c>
      <c r="Q454" s="87" t="s">
        <v>4959</v>
      </c>
      <c r="R454" s="87" t="s">
        <v>4960</v>
      </c>
      <c r="S454" s="87" t="s">
        <v>4101</v>
      </c>
      <c r="T454" s="87" t="s">
        <v>504</v>
      </c>
      <c r="U454" s="87" t="s">
        <v>4187</v>
      </c>
      <c r="V454" s="87" t="s">
        <v>4961</v>
      </c>
      <c r="W454" s="87" t="s">
        <v>4962</v>
      </c>
      <c r="X454" s="87" t="s">
        <v>4963</v>
      </c>
      <c r="Y454" s="87" t="s">
        <v>4964</v>
      </c>
      <c r="Z454" s="87" t="s">
        <v>4138</v>
      </c>
    </row>
    <row r="455" spans="1:26" x14ac:dyDescent="0.25">
      <c r="A455" s="87" t="s">
        <v>1226</v>
      </c>
      <c r="B455" s="87" t="s">
        <v>362</v>
      </c>
      <c r="C455" s="87" t="s">
        <v>281</v>
      </c>
      <c r="D455" s="87" t="s">
        <v>1176</v>
      </c>
      <c r="E455" s="96">
        <v>41662.711365740739</v>
      </c>
      <c r="F455" s="96">
        <v>45314.711365740739</v>
      </c>
      <c r="G455" s="87" t="s">
        <v>70</v>
      </c>
      <c r="H455" s="96">
        <v>45314</v>
      </c>
      <c r="I455" s="87" t="s">
        <v>71</v>
      </c>
      <c r="J455" s="87" t="s">
        <v>1223</v>
      </c>
      <c r="K455" s="87" t="s">
        <v>1224</v>
      </c>
      <c r="L455" s="87" t="s">
        <v>78</v>
      </c>
      <c r="M455" s="87" t="s">
        <v>1227</v>
      </c>
      <c r="N455" s="94">
        <v>312.08</v>
      </c>
      <c r="O455" s="94">
        <v>317.88</v>
      </c>
      <c r="P455" s="94">
        <v>62.4</v>
      </c>
      <c r="Q455" s="87" t="s">
        <v>4803</v>
      </c>
      <c r="R455" s="87" t="s">
        <v>4804</v>
      </c>
      <c r="S455" s="87" t="s">
        <v>4101</v>
      </c>
      <c r="T455" s="87" t="s">
        <v>504</v>
      </c>
      <c r="U455" s="87" t="s">
        <v>4120</v>
      </c>
      <c r="V455" s="87" t="s">
        <v>4110</v>
      </c>
      <c r="W455" s="87" t="s">
        <v>4805</v>
      </c>
      <c r="X455" s="87" t="s">
        <v>4806</v>
      </c>
      <c r="Y455" s="87" t="s">
        <v>4807</v>
      </c>
      <c r="Z455" s="87" t="s">
        <v>4138</v>
      </c>
    </row>
    <row r="456" spans="1:26" x14ac:dyDescent="0.25">
      <c r="A456" s="87" t="s">
        <v>1930</v>
      </c>
      <c r="B456" s="87" t="s">
        <v>1931</v>
      </c>
      <c r="C456" s="87" t="s">
        <v>281</v>
      </c>
      <c r="D456" s="87" t="s">
        <v>1397</v>
      </c>
      <c r="E456" s="96">
        <v>44704</v>
      </c>
      <c r="F456" s="96">
        <v>45536.354861111111</v>
      </c>
      <c r="G456" s="87" t="s">
        <v>70</v>
      </c>
      <c r="H456" s="96">
        <v>45536</v>
      </c>
      <c r="I456" s="87" t="s">
        <v>71</v>
      </c>
      <c r="J456" s="87" t="s">
        <v>104</v>
      </c>
      <c r="K456" s="87" t="s">
        <v>1932</v>
      </c>
      <c r="L456" s="87" t="s">
        <v>1933</v>
      </c>
      <c r="M456" s="87" t="s">
        <v>1935</v>
      </c>
      <c r="N456" s="94">
        <v>313.22000000000003</v>
      </c>
      <c r="O456" s="94">
        <v>360.08</v>
      </c>
      <c r="P456" s="94">
        <v>86.1</v>
      </c>
      <c r="Q456" s="87" t="s">
        <v>6582</v>
      </c>
      <c r="R456" s="87" t="s">
        <v>6583</v>
      </c>
      <c r="S456" s="87" t="s">
        <v>4101</v>
      </c>
      <c r="T456" s="87" t="s">
        <v>4717</v>
      </c>
      <c r="U456" s="87" t="s">
        <v>4187</v>
      </c>
      <c r="V456" s="87" t="s">
        <v>6584</v>
      </c>
      <c r="W456" s="87" t="s">
        <v>78</v>
      </c>
      <c r="X456" s="87" t="s">
        <v>6585</v>
      </c>
      <c r="Y456" s="87" t="s">
        <v>6586</v>
      </c>
      <c r="Z456" s="87" t="s">
        <v>4106</v>
      </c>
    </row>
    <row r="457" spans="1:26" x14ac:dyDescent="0.25">
      <c r="A457" s="87" t="s">
        <v>3745</v>
      </c>
      <c r="B457" s="87" t="s">
        <v>3451</v>
      </c>
      <c r="C457" s="87" t="s">
        <v>281</v>
      </c>
      <c r="D457" s="87" t="s">
        <v>1126</v>
      </c>
      <c r="E457" s="96">
        <v>41297.383726851855</v>
      </c>
      <c r="F457" s="96">
        <v>45314.383726851855</v>
      </c>
      <c r="G457" s="87" t="s">
        <v>70</v>
      </c>
      <c r="H457" s="96">
        <v>45314</v>
      </c>
      <c r="I457" s="87" t="s">
        <v>71</v>
      </c>
      <c r="J457" s="87" t="s">
        <v>104</v>
      </c>
      <c r="K457" s="87" t="s">
        <v>3746</v>
      </c>
      <c r="L457" s="87" t="s">
        <v>78</v>
      </c>
      <c r="M457" s="87" t="s">
        <v>3958</v>
      </c>
      <c r="N457" s="94">
        <v>313.44</v>
      </c>
      <c r="O457" s="94">
        <v>346.11</v>
      </c>
      <c r="P457" s="94">
        <v>39.18</v>
      </c>
      <c r="Q457" s="87" t="s">
        <v>4458</v>
      </c>
      <c r="R457" s="87" t="s">
        <v>4459</v>
      </c>
      <c r="S457" s="87" t="s">
        <v>4460</v>
      </c>
      <c r="T457" s="87" t="s">
        <v>4461</v>
      </c>
      <c r="U457" s="87" t="s">
        <v>4462</v>
      </c>
      <c r="V457" s="87" t="s">
        <v>4463</v>
      </c>
      <c r="W457" s="87" t="s">
        <v>78</v>
      </c>
      <c r="X457" s="87" t="s">
        <v>4464</v>
      </c>
      <c r="Y457" s="87" t="s">
        <v>4465</v>
      </c>
      <c r="Z457" s="87" t="s">
        <v>4130</v>
      </c>
    </row>
    <row r="458" spans="1:26" x14ac:dyDescent="0.25">
      <c r="A458" s="87" t="s">
        <v>689</v>
      </c>
      <c r="B458" s="87" t="s">
        <v>690</v>
      </c>
      <c r="C458" s="87" t="s">
        <v>281</v>
      </c>
      <c r="D458" s="87" t="s">
        <v>66</v>
      </c>
      <c r="E458" s="96">
        <v>44646.501516203702</v>
      </c>
      <c r="F458" s="96">
        <v>45377.413634259261</v>
      </c>
      <c r="G458" s="87" t="s">
        <v>70</v>
      </c>
      <c r="H458" s="96">
        <v>45377</v>
      </c>
      <c r="I458" s="87" t="s">
        <v>71</v>
      </c>
      <c r="J458" s="87" t="s">
        <v>104</v>
      </c>
      <c r="K458" s="87" t="s">
        <v>691</v>
      </c>
      <c r="L458" s="87" t="s">
        <v>78</v>
      </c>
      <c r="M458" s="87" t="s">
        <v>693</v>
      </c>
      <c r="N458" s="94">
        <v>314.36</v>
      </c>
      <c r="O458" s="94">
        <v>345.44</v>
      </c>
      <c r="P458" s="94">
        <v>45.58</v>
      </c>
      <c r="Q458" s="87" t="s">
        <v>5023</v>
      </c>
      <c r="R458" s="87" t="s">
        <v>5024</v>
      </c>
      <c r="S458" s="87" t="s">
        <v>4101</v>
      </c>
      <c r="T458" s="87" t="s">
        <v>504</v>
      </c>
      <c r="U458" s="87" t="s">
        <v>4148</v>
      </c>
      <c r="V458" s="87" t="s">
        <v>4330</v>
      </c>
      <c r="W458" s="87" t="s">
        <v>5025</v>
      </c>
      <c r="X458" s="87" t="s">
        <v>5026</v>
      </c>
      <c r="Y458" s="87" t="s">
        <v>6423</v>
      </c>
      <c r="Z458" s="87" t="s">
        <v>4181</v>
      </c>
    </row>
    <row r="459" spans="1:26" x14ac:dyDescent="0.25">
      <c r="A459" s="87" t="s">
        <v>1599</v>
      </c>
      <c r="B459" s="87" t="s">
        <v>1600</v>
      </c>
      <c r="C459" s="87" t="s">
        <v>281</v>
      </c>
      <c r="D459" s="87" t="s">
        <v>1397</v>
      </c>
      <c r="E459" s="96">
        <v>42433.620069444441</v>
      </c>
      <c r="F459" s="96">
        <v>45355.620069444441</v>
      </c>
      <c r="G459" s="87" t="s">
        <v>70</v>
      </c>
      <c r="H459" s="96">
        <v>45355</v>
      </c>
      <c r="I459" s="87" t="s">
        <v>71</v>
      </c>
      <c r="J459" s="87" t="s">
        <v>104</v>
      </c>
      <c r="K459" s="87" t="s">
        <v>1601</v>
      </c>
      <c r="L459" s="87" t="s">
        <v>78</v>
      </c>
      <c r="M459" s="87" t="s">
        <v>1603</v>
      </c>
      <c r="N459" s="94">
        <v>316.38</v>
      </c>
      <c r="O459" s="94">
        <v>362.44</v>
      </c>
      <c r="P459" s="94">
        <v>87.01</v>
      </c>
      <c r="Q459" s="87" t="s">
        <v>5281</v>
      </c>
      <c r="R459" s="87" t="s">
        <v>5282</v>
      </c>
      <c r="S459" s="87" t="s">
        <v>4101</v>
      </c>
      <c r="T459" s="87" t="s">
        <v>504</v>
      </c>
      <c r="U459" s="87" t="s">
        <v>4148</v>
      </c>
      <c r="V459" s="87" t="s">
        <v>5283</v>
      </c>
      <c r="W459" s="87" t="s">
        <v>5284</v>
      </c>
      <c r="X459" s="87" t="s">
        <v>5285</v>
      </c>
      <c r="Y459" s="87" t="s">
        <v>5286</v>
      </c>
      <c r="Z459" s="87" t="s">
        <v>4248</v>
      </c>
    </row>
    <row r="460" spans="1:26" x14ac:dyDescent="0.25">
      <c r="A460" s="87" t="s">
        <v>1199</v>
      </c>
      <c r="B460" s="87" t="s">
        <v>1200</v>
      </c>
      <c r="C460" s="87" t="s">
        <v>281</v>
      </c>
      <c r="D460" s="87" t="s">
        <v>1176</v>
      </c>
      <c r="E460" s="96">
        <v>40909</v>
      </c>
      <c r="F460" s="96">
        <v>45292</v>
      </c>
      <c r="G460" s="87" t="s">
        <v>70</v>
      </c>
      <c r="H460" s="96">
        <v>45292</v>
      </c>
      <c r="I460" s="87" t="s">
        <v>71</v>
      </c>
      <c r="J460" s="87" t="s">
        <v>104</v>
      </c>
      <c r="K460" s="87" t="s">
        <v>1201</v>
      </c>
      <c r="L460" s="87" t="s">
        <v>78</v>
      </c>
      <c r="M460" s="87" t="s">
        <v>1203</v>
      </c>
      <c r="N460" s="94">
        <v>316.61</v>
      </c>
      <c r="O460" s="94">
        <v>316.68</v>
      </c>
      <c r="P460" s="94">
        <v>71.239999999999995</v>
      </c>
      <c r="Q460" s="87" t="s">
        <v>4430</v>
      </c>
      <c r="R460" s="87" t="s">
        <v>4431</v>
      </c>
      <c r="S460" s="87" t="s">
        <v>4101</v>
      </c>
      <c r="T460" s="87" t="s">
        <v>504</v>
      </c>
      <c r="U460" s="87" t="s">
        <v>4133</v>
      </c>
      <c r="V460" s="87" t="s">
        <v>4432</v>
      </c>
      <c r="W460" s="87" t="s">
        <v>4433</v>
      </c>
      <c r="X460" s="87" t="s">
        <v>4434</v>
      </c>
      <c r="Y460" s="87" t="s">
        <v>4435</v>
      </c>
      <c r="Z460" s="87" t="s">
        <v>4138</v>
      </c>
    </row>
    <row r="461" spans="1:26" x14ac:dyDescent="0.25">
      <c r="A461" s="87" t="s">
        <v>426</v>
      </c>
      <c r="B461" s="87" t="s">
        <v>427</v>
      </c>
      <c r="C461" s="87" t="s">
        <v>281</v>
      </c>
      <c r="D461" s="87" t="s">
        <v>66</v>
      </c>
      <c r="E461" s="96">
        <v>43215.506342592591</v>
      </c>
      <c r="F461" s="96">
        <v>45407.506342592591</v>
      </c>
      <c r="G461" s="87" t="s">
        <v>70</v>
      </c>
      <c r="H461" s="96">
        <v>45407</v>
      </c>
      <c r="I461" s="87" t="s">
        <v>71</v>
      </c>
      <c r="J461" s="87" t="s">
        <v>104</v>
      </c>
      <c r="K461" s="87" t="s">
        <v>428</v>
      </c>
      <c r="L461" s="87" t="s">
        <v>78</v>
      </c>
      <c r="M461" s="87" t="s">
        <v>429</v>
      </c>
      <c r="N461" s="94">
        <v>317.73</v>
      </c>
      <c r="O461" s="94">
        <v>348.68</v>
      </c>
      <c r="P461" s="94">
        <v>46.04</v>
      </c>
      <c r="Q461" s="87" t="s">
        <v>4201</v>
      </c>
      <c r="R461" s="87" t="s">
        <v>4202</v>
      </c>
      <c r="S461" s="87" t="s">
        <v>4101</v>
      </c>
      <c r="T461" s="87" t="s">
        <v>504</v>
      </c>
      <c r="U461" s="87" t="s">
        <v>4203</v>
      </c>
      <c r="V461" s="87" t="s">
        <v>4204</v>
      </c>
      <c r="W461" s="87" t="s">
        <v>4205</v>
      </c>
      <c r="X461" s="87" t="s">
        <v>4206</v>
      </c>
      <c r="Y461" s="87" t="s">
        <v>4207</v>
      </c>
      <c r="Z461" s="87" t="s">
        <v>78</v>
      </c>
    </row>
    <row r="462" spans="1:26" x14ac:dyDescent="0.25">
      <c r="A462" s="87" t="s">
        <v>594</v>
      </c>
      <c r="B462" s="87" t="s">
        <v>595</v>
      </c>
      <c r="C462" s="87" t="s">
        <v>456</v>
      </c>
      <c r="D462" s="87" t="s">
        <v>66</v>
      </c>
      <c r="E462" s="96">
        <v>44002.698935185188</v>
      </c>
      <c r="F462" s="96">
        <v>45463.381307870368</v>
      </c>
      <c r="G462" s="87" t="s">
        <v>70</v>
      </c>
      <c r="H462" s="96">
        <v>45463</v>
      </c>
      <c r="I462" s="87" t="s">
        <v>91</v>
      </c>
      <c r="J462" s="87" t="s">
        <v>104</v>
      </c>
      <c r="K462" s="87" t="s">
        <v>596</v>
      </c>
      <c r="L462" s="87" t="s">
        <v>78</v>
      </c>
      <c r="M462" s="87" t="s">
        <v>598</v>
      </c>
      <c r="N462" s="94">
        <v>317.75</v>
      </c>
      <c r="O462" s="94">
        <v>348.62</v>
      </c>
      <c r="P462" s="94">
        <v>31.78</v>
      </c>
      <c r="Q462" s="87" t="s">
        <v>6241</v>
      </c>
      <c r="R462" s="87" t="s">
        <v>6242</v>
      </c>
      <c r="S462" s="87" t="s">
        <v>4101</v>
      </c>
      <c r="T462" s="87" t="s">
        <v>504</v>
      </c>
      <c r="U462" s="87" t="s">
        <v>4148</v>
      </c>
      <c r="V462" s="87" t="s">
        <v>6243</v>
      </c>
      <c r="W462" s="87" t="s">
        <v>6244</v>
      </c>
      <c r="X462" s="87" t="s">
        <v>6245</v>
      </c>
      <c r="Y462" s="87" t="s">
        <v>6246</v>
      </c>
      <c r="Z462" s="87" t="s">
        <v>4138</v>
      </c>
    </row>
    <row r="463" spans="1:26" x14ac:dyDescent="0.25">
      <c r="A463" s="87" t="s">
        <v>685</v>
      </c>
      <c r="B463" s="87" t="s">
        <v>295</v>
      </c>
      <c r="C463" s="87" t="s">
        <v>121</v>
      </c>
      <c r="D463" s="87" t="s">
        <v>66</v>
      </c>
      <c r="E463" s="96">
        <v>44386.484178240738</v>
      </c>
      <c r="F463" s="96">
        <v>45482.670231481483</v>
      </c>
      <c r="G463" s="87" t="s">
        <v>70</v>
      </c>
      <c r="H463" s="96">
        <v>45482</v>
      </c>
      <c r="I463" s="87" t="s">
        <v>71</v>
      </c>
      <c r="J463" s="87" t="s">
        <v>104</v>
      </c>
      <c r="K463" s="87" t="s">
        <v>686</v>
      </c>
      <c r="L463" s="87" t="s">
        <v>78</v>
      </c>
      <c r="M463" s="87" t="s">
        <v>688</v>
      </c>
      <c r="N463" s="94">
        <v>319.66000000000003</v>
      </c>
      <c r="O463" s="94">
        <v>350.16</v>
      </c>
      <c r="P463" s="94">
        <v>39.96</v>
      </c>
      <c r="Q463" s="87" t="s">
        <v>6453</v>
      </c>
      <c r="R463" s="87" t="s">
        <v>6454</v>
      </c>
      <c r="S463" s="87" t="s">
        <v>4101</v>
      </c>
      <c r="T463" s="87" t="s">
        <v>504</v>
      </c>
      <c r="U463" s="87" t="s">
        <v>4203</v>
      </c>
      <c r="V463" s="87" t="s">
        <v>6455</v>
      </c>
      <c r="W463" s="87" t="s">
        <v>6456</v>
      </c>
      <c r="X463" s="87" t="s">
        <v>6457</v>
      </c>
      <c r="Y463" s="87" t="s">
        <v>5246</v>
      </c>
      <c r="Z463" s="87" t="s">
        <v>4531</v>
      </c>
    </row>
    <row r="464" spans="1:26" x14ac:dyDescent="0.25">
      <c r="A464" s="87" t="s">
        <v>1439</v>
      </c>
      <c r="B464" s="87" t="s">
        <v>438</v>
      </c>
      <c r="C464" s="87" t="s">
        <v>281</v>
      </c>
      <c r="D464" s="87" t="s">
        <v>1397</v>
      </c>
      <c r="E464" s="96">
        <v>41452.514722222222</v>
      </c>
      <c r="F464" s="96">
        <v>45470.514722222222</v>
      </c>
      <c r="G464" s="87" t="s">
        <v>70</v>
      </c>
      <c r="H464" s="96">
        <v>45470</v>
      </c>
      <c r="I464" s="87" t="s">
        <v>71</v>
      </c>
      <c r="J464" s="87" t="s">
        <v>104</v>
      </c>
      <c r="K464" s="87" t="s">
        <v>1440</v>
      </c>
      <c r="L464" s="87" t="s">
        <v>78</v>
      </c>
      <c r="M464" s="87" t="s">
        <v>1442</v>
      </c>
      <c r="N464" s="94">
        <v>319.89</v>
      </c>
      <c r="O464" s="94">
        <v>365.14</v>
      </c>
      <c r="P464" s="94">
        <v>87.97</v>
      </c>
      <c r="Q464" s="87" t="s">
        <v>4586</v>
      </c>
      <c r="R464" s="87" t="s">
        <v>4587</v>
      </c>
      <c r="S464" s="87" t="s">
        <v>4101</v>
      </c>
      <c r="T464" s="87" t="s">
        <v>504</v>
      </c>
      <c r="U464" s="87" t="s">
        <v>4126</v>
      </c>
      <c r="V464" s="87" t="s">
        <v>4552</v>
      </c>
      <c r="W464" s="87" t="s">
        <v>4588</v>
      </c>
      <c r="X464" s="87" t="s">
        <v>4589</v>
      </c>
      <c r="Y464" s="87" t="s">
        <v>4590</v>
      </c>
      <c r="Z464" s="87" t="s">
        <v>4106</v>
      </c>
    </row>
    <row r="465" spans="1:26" x14ac:dyDescent="0.25">
      <c r="A465" s="87" t="s">
        <v>2361</v>
      </c>
      <c r="B465" s="87" t="s">
        <v>2362</v>
      </c>
      <c r="C465" s="87" t="s">
        <v>2330</v>
      </c>
      <c r="D465" s="87" t="s">
        <v>66</v>
      </c>
      <c r="E465" s="96">
        <v>41720.582696759258</v>
      </c>
      <c r="F465" s="96">
        <v>45373.582696759258</v>
      </c>
      <c r="G465" s="87" t="s">
        <v>70</v>
      </c>
      <c r="H465" s="96">
        <v>45373</v>
      </c>
      <c r="I465" s="87" t="s">
        <v>71</v>
      </c>
      <c r="J465" s="87" t="s">
        <v>104</v>
      </c>
      <c r="K465" s="87" t="s">
        <v>2364</v>
      </c>
      <c r="L465" s="87" t="s">
        <v>78</v>
      </c>
      <c r="M465" s="87" t="s">
        <v>2366</v>
      </c>
      <c r="N465" s="94">
        <v>321.32</v>
      </c>
      <c r="O465" s="94">
        <v>351.46</v>
      </c>
      <c r="P465" s="94">
        <v>41.77</v>
      </c>
      <c r="Q465" s="87" t="s">
        <v>4824</v>
      </c>
      <c r="R465" s="87" t="s">
        <v>4825</v>
      </c>
      <c r="S465" s="87" t="s">
        <v>4101</v>
      </c>
      <c r="T465" s="87" t="s">
        <v>504</v>
      </c>
      <c r="U465" s="87" t="s">
        <v>4148</v>
      </c>
      <c r="V465" s="87" t="s">
        <v>4826</v>
      </c>
      <c r="W465" s="87" t="s">
        <v>4827</v>
      </c>
      <c r="X465" s="87" t="s">
        <v>4828</v>
      </c>
      <c r="Y465" s="87" t="s">
        <v>4829</v>
      </c>
      <c r="Z465" s="87" t="s">
        <v>4138</v>
      </c>
    </row>
    <row r="466" spans="1:26" x14ac:dyDescent="0.25">
      <c r="A466" s="87" t="s">
        <v>1885</v>
      </c>
      <c r="B466" s="87" t="s">
        <v>1886</v>
      </c>
      <c r="C466" s="87" t="s">
        <v>401</v>
      </c>
      <c r="D466" s="87" t="s">
        <v>1397</v>
      </c>
      <c r="E466" s="96">
        <v>37069</v>
      </c>
      <c r="F466" s="96">
        <v>45470</v>
      </c>
      <c r="G466" s="87" t="s">
        <v>78</v>
      </c>
      <c r="H466" s="96">
        <v>45470</v>
      </c>
      <c r="I466" s="87" t="s">
        <v>71</v>
      </c>
      <c r="J466" s="87" t="s">
        <v>104</v>
      </c>
      <c r="K466" s="87" t="s">
        <v>1887</v>
      </c>
      <c r="L466" s="87" t="s">
        <v>78</v>
      </c>
      <c r="M466" s="87" t="s">
        <v>1888</v>
      </c>
      <c r="N466" s="94">
        <v>321.75</v>
      </c>
      <c r="O466" s="94">
        <v>364.62</v>
      </c>
      <c r="P466" s="94">
        <v>80.44</v>
      </c>
      <c r="Q466" s="87" t="s">
        <v>4182</v>
      </c>
      <c r="R466" s="87" t="s">
        <v>1887</v>
      </c>
      <c r="S466" s="87" t="s">
        <v>4101</v>
      </c>
      <c r="T466" s="87" t="s">
        <v>504</v>
      </c>
      <c r="U466" s="87" t="s">
        <v>4133</v>
      </c>
      <c r="V466" s="87" t="s">
        <v>4183</v>
      </c>
      <c r="W466" s="87" t="s">
        <v>78</v>
      </c>
      <c r="X466" s="87" t="s">
        <v>78</v>
      </c>
      <c r="Y466" s="87" t="s">
        <v>4184</v>
      </c>
      <c r="Z466" s="87" t="s">
        <v>4138</v>
      </c>
    </row>
    <row r="467" spans="1:26" x14ac:dyDescent="0.25">
      <c r="A467" s="87" t="s">
        <v>2629</v>
      </c>
      <c r="B467" s="87" t="s">
        <v>2630</v>
      </c>
      <c r="C467" s="87" t="s">
        <v>2330</v>
      </c>
      <c r="D467" s="87" t="s">
        <v>1397</v>
      </c>
      <c r="E467" s="96">
        <v>41484.46837962963</v>
      </c>
      <c r="F467" s="96">
        <v>45502.46837962963</v>
      </c>
      <c r="G467" s="87" t="s">
        <v>70</v>
      </c>
      <c r="H467" s="96">
        <v>45502</v>
      </c>
      <c r="I467" s="87" t="s">
        <v>71</v>
      </c>
      <c r="J467" s="87" t="s">
        <v>104</v>
      </c>
      <c r="K467" s="87" t="s">
        <v>2632</v>
      </c>
      <c r="L467" s="87" t="s">
        <v>78</v>
      </c>
      <c r="M467" s="87" t="s">
        <v>2634</v>
      </c>
      <c r="N467" s="94">
        <v>322.73</v>
      </c>
      <c r="O467" s="94">
        <v>365.3</v>
      </c>
      <c r="P467" s="94">
        <v>80.680000000000007</v>
      </c>
      <c r="Q467" s="87" t="s">
        <v>4624</v>
      </c>
      <c r="R467" s="87" t="s">
        <v>4625</v>
      </c>
      <c r="S467" s="87" t="s">
        <v>4101</v>
      </c>
      <c r="T467" s="87" t="s">
        <v>504</v>
      </c>
      <c r="U467" s="87" t="s">
        <v>4126</v>
      </c>
      <c r="V467" s="87" t="s">
        <v>4611</v>
      </c>
      <c r="W467" s="87" t="s">
        <v>4612</v>
      </c>
      <c r="X467" s="87" t="s">
        <v>4613</v>
      </c>
      <c r="Y467" s="87" t="s">
        <v>4626</v>
      </c>
      <c r="Z467" s="87" t="s">
        <v>4138</v>
      </c>
    </row>
    <row r="468" spans="1:26" x14ac:dyDescent="0.25">
      <c r="A468" s="87" t="s">
        <v>1093</v>
      </c>
      <c r="B468" s="87" t="s">
        <v>1094</v>
      </c>
      <c r="C468" s="87" t="s">
        <v>281</v>
      </c>
      <c r="D468" s="87" t="s">
        <v>1077</v>
      </c>
      <c r="E468" s="96">
        <v>44343.626504629632</v>
      </c>
      <c r="F468" s="96">
        <v>45439.626504629632</v>
      </c>
      <c r="G468" s="87" t="s">
        <v>70</v>
      </c>
      <c r="H468" s="96">
        <v>45439</v>
      </c>
      <c r="I468" s="87" t="s">
        <v>215</v>
      </c>
      <c r="J468" s="87" t="s">
        <v>104</v>
      </c>
      <c r="K468" s="87" t="s">
        <v>1096</v>
      </c>
      <c r="L468" s="87" t="s">
        <v>78</v>
      </c>
      <c r="M468" s="87" t="s">
        <v>1097</v>
      </c>
      <c r="N468" s="94">
        <v>325.36</v>
      </c>
      <c r="O468" s="94">
        <v>355.42</v>
      </c>
      <c r="P468" s="94">
        <v>40.64</v>
      </c>
      <c r="Q468" s="87" t="s">
        <v>5137</v>
      </c>
      <c r="R468" s="87" t="s">
        <v>5138</v>
      </c>
      <c r="S468" s="87" t="s">
        <v>4101</v>
      </c>
      <c r="T468" s="87" t="s">
        <v>5139</v>
      </c>
      <c r="U468" s="87" t="s">
        <v>5140</v>
      </c>
      <c r="V468" s="87" t="s">
        <v>4110</v>
      </c>
      <c r="W468" s="87" t="s">
        <v>5141</v>
      </c>
      <c r="X468" s="87" t="s">
        <v>5142</v>
      </c>
      <c r="Y468" s="87" t="s">
        <v>78</v>
      </c>
      <c r="Z468" s="87" t="s">
        <v>78</v>
      </c>
    </row>
    <row r="469" spans="1:26" x14ac:dyDescent="0.25">
      <c r="A469" s="87" t="s">
        <v>988</v>
      </c>
      <c r="B469" s="87" t="s">
        <v>989</v>
      </c>
      <c r="C469" s="87" t="s">
        <v>281</v>
      </c>
      <c r="D469" s="87" t="s">
        <v>66</v>
      </c>
      <c r="E469" s="96">
        <v>45134.599050925928</v>
      </c>
      <c r="F469" s="96">
        <v>45500.470104166663</v>
      </c>
      <c r="G469" s="87" t="s">
        <v>70</v>
      </c>
      <c r="H469" s="96">
        <v>45500</v>
      </c>
      <c r="I469" s="87" t="s">
        <v>71</v>
      </c>
      <c r="J469" s="87" t="s">
        <v>104</v>
      </c>
      <c r="K469" s="87" t="s">
        <v>990</v>
      </c>
      <c r="L469" s="87" t="s">
        <v>78</v>
      </c>
      <c r="M469" s="87" t="s">
        <v>992</v>
      </c>
      <c r="N469" s="94">
        <v>325.47000000000003</v>
      </c>
      <c r="O469" s="94">
        <v>356.28</v>
      </c>
      <c r="P469" s="94">
        <v>78.12</v>
      </c>
      <c r="Q469" s="87" t="s">
        <v>6934</v>
      </c>
      <c r="R469" s="87" t="s">
        <v>6935</v>
      </c>
      <c r="S469" s="87" t="s">
        <v>4101</v>
      </c>
      <c r="T469" s="87" t="s">
        <v>504</v>
      </c>
      <c r="U469" s="87" t="s">
        <v>4203</v>
      </c>
      <c r="V469" s="87" t="s">
        <v>6936</v>
      </c>
      <c r="W469" s="87" t="s">
        <v>6937</v>
      </c>
      <c r="X469" s="87" t="s">
        <v>6938</v>
      </c>
      <c r="Y469" s="87" t="s">
        <v>6939</v>
      </c>
      <c r="Z469" s="87" t="s">
        <v>4130</v>
      </c>
    </row>
    <row r="470" spans="1:26" x14ac:dyDescent="0.25">
      <c r="A470" s="87" t="s">
        <v>765</v>
      </c>
      <c r="B470" s="87" t="s">
        <v>570</v>
      </c>
      <c r="C470" s="87" t="s">
        <v>281</v>
      </c>
      <c r="D470" s="87" t="s">
        <v>66</v>
      </c>
      <c r="E470" s="96">
        <v>44875.472650462965</v>
      </c>
      <c r="F470" s="96">
        <v>45606.472650462965</v>
      </c>
      <c r="G470" s="87" t="s">
        <v>70</v>
      </c>
      <c r="H470" s="96">
        <v>45606</v>
      </c>
      <c r="I470" s="87" t="s">
        <v>71</v>
      </c>
      <c r="J470" s="87" t="s">
        <v>104</v>
      </c>
      <c r="K470" s="87" t="s">
        <v>766</v>
      </c>
      <c r="L470" s="87" t="s">
        <v>78</v>
      </c>
      <c r="M470" s="87" t="s">
        <v>767</v>
      </c>
      <c r="N470" s="94">
        <v>326.06</v>
      </c>
      <c r="O470" s="94">
        <v>358.48</v>
      </c>
      <c r="P470" s="94">
        <v>65.209999999999994</v>
      </c>
      <c r="Q470" s="87" t="s">
        <v>6360</v>
      </c>
      <c r="R470" s="87" t="s">
        <v>6361</v>
      </c>
      <c r="S470" s="87" t="s">
        <v>4101</v>
      </c>
      <c r="T470" s="87" t="s">
        <v>504</v>
      </c>
      <c r="U470" s="87" t="s">
        <v>4120</v>
      </c>
      <c r="V470" s="87" t="s">
        <v>6362</v>
      </c>
      <c r="W470" s="87" t="s">
        <v>6363</v>
      </c>
      <c r="X470" s="87" t="s">
        <v>6364</v>
      </c>
      <c r="Y470" s="87" t="s">
        <v>6365</v>
      </c>
      <c r="Z470" s="87" t="s">
        <v>4236</v>
      </c>
    </row>
    <row r="471" spans="1:26" x14ac:dyDescent="0.25">
      <c r="A471" s="87" t="s">
        <v>3322</v>
      </c>
      <c r="B471" s="87" t="s">
        <v>3323</v>
      </c>
      <c r="C471" s="87" t="s">
        <v>2330</v>
      </c>
      <c r="D471" s="87" t="s">
        <v>2274</v>
      </c>
      <c r="E471" s="96">
        <v>42100.349074074074</v>
      </c>
      <c r="F471" s="96">
        <v>45388.349074074074</v>
      </c>
      <c r="G471" s="87" t="s">
        <v>70</v>
      </c>
      <c r="H471" s="96">
        <v>45388</v>
      </c>
      <c r="I471" s="87" t="s">
        <v>71</v>
      </c>
      <c r="J471" s="87" t="s">
        <v>72</v>
      </c>
      <c r="K471" s="87" t="s">
        <v>3324</v>
      </c>
      <c r="L471" s="87" t="s">
        <v>78</v>
      </c>
      <c r="M471" s="87" t="s">
        <v>3326</v>
      </c>
      <c r="N471" s="94">
        <v>327.88</v>
      </c>
      <c r="O471" s="94">
        <v>361.69</v>
      </c>
      <c r="P471" s="94">
        <v>65.58</v>
      </c>
      <c r="Q471" s="87" t="s">
        <v>5132</v>
      </c>
      <c r="R471" s="87" t="s">
        <v>5133</v>
      </c>
      <c r="S471" s="87" t="s">
        <v>4101</v>
      </c>
      <c r="T471" s="87" t="s">
        <v>504</v>
      </c>
      <c r="U471" s="87" t="s">
        <v>4223</v>
      </c>
      <c r="V471" s="87" t="s">
        <v>4110</v>
      </c>
      <c r="W471" s="87" t="s">
        <v>5134</v>
      </c>
      <c r="X471" s="87" t="s">
        <v>5135</v>
      </c>
      <c r="Y471" s="87" t="s">
        <v>5136</v>
      </c>
      <c r="Z471" s="87" t="s">
        <v>4138</v>
      </c>
    </row>
    <row r="472" spans="1:26" x14ac:dyDescent="0.25">
      <c r="A472" s="87" t="s">
        <v>3699</v>
      </c>
      <c r="B472" s="87" t="s">
        <v>3451</v>
      </c>
      <c r="C472" s="87" t="s">
        <v>281</v>
      </c>
      <c r="D472" s="87" t="s">
        <v>66</v>
      </c>
      <c r="E472" s="96">
        <v>41254.628391203703</v>
      </c>
      <c r="F472" s="96">
        <v>45465.628391203703</v>
      </c>
      <c r="G472" s="87" t="s">
        <v>70</v>
      </c>
      <c r="H472" s="96">
        <v>45465</v>
      </c>
      <c r="I472" s="87" t="s">
        <v>71</v>
      </c>
      <c r="J472" s="87" t="s">
        <v>104</v>
      </c>
      <c r="K472" s="87" t="s">
        <v>3700</v>
      </c>
      <c r="L472" s="87" t="s">
        <v>78</v>
      </c>
      <c r="M472" s="87" t="s">
        <v>3957</v>
      </c>
      <c r="N472" s="94">
        <v>328.4</v>
      </c>
      <c r="O472" s="94">
        <v>360.39</v>
      </c>
      <c r="P472" s="94">
        <v>47.62</v>
      </c>
      <c r="Q472" s="87" t="s">
        <v>4458</v>
      </c>
      <c r="R472" s="87" t="s">
        <v>4459</v>
      </c>
      <c r="S472" s="87" t="s">
        <v>4460</v>
      </c>
      <c r="T472" s="87" t="s">
        <v>4461</v>
      </c>
      <c r="U472" s="87" t="s">
        <v>4462</v>
      </c>
      <c r="V472" s="87" t="s">
        <v>4463</v>
      </c>
      <c r="W472" s="87" t="s">
        <v>78</v>
      </c>
      <c r="X472" s="87" t="s">
        <v>4464</v>
      </c>
      <c r="Y472" s="87" t="s">
        <v>4465</v>
      </c>
      <c r="Z472" s="87" t="s">
        <v>4130</v>
      </c>
    </row>
    <row r="473" spans="1:26" x14ac:dyDescent="0.25">
      <c r="A473" s="87" t="s">
        <v>521</v>
      </c>
      <c r="B473" s="87" t="s">
        <v>522</v>
      </c>
      <c r="C473" s="87" t="s">
        <v>296</v>
      </c>
      <c r="D473" s="87" t="s">
        <v>66</v>
      </c>
      <c r="E473" s="96">
        <v>43650.617280092592</v>
      </c>
      <c r="F473" s="96">
        <v>45477.617280092592</v>
      </c>
      <c r="G473" s="87" t="s">
        <v>70</v>
      </c>
      <c r="H473" s="96">
        <v>45477</v>
      </c>
      <c r="I473" s="87" t="s">
        <v>71</v>
      </c>
      <c r="J473" s="87" t="s">
        <v>104</v>
      </c>
      <c r="K473" s="87" t="s">
        <v>523</v>
      </c>
      <c r="L473" s="87" t="s">
        <v>78</v>
      </c>
      <c r="M473" s="87" t="s">
        <v>524</v>
      </c>
      <c r="N473" s="94">
        <v>330.59</v>
      </c>
      <c r="O473" s="94">
        <v>362.43</v>
      </c>
      <c r="P473" s="94">
        <v>39.67</v>
      </c>
      <c r="Q473" s="87" t="s">
        <v>6036</v>
      </c>
      <c r="R473" s="87" t="s">
        <v>5701</v>
      </c>
      <c r="S473" s="87" t="s">
        <v>4101</v>
      </c>
      <c r="T473" s="87" t="s">
        <v>504</v>
      </c>
      <c r="U473" s="87" t="s">
        <v>4126</v>
      </c>
      <c r="V473" s="87" t="s">
        <v>5703</v>
      </c>
      <c r="W473" s="87" t="s">
        <v>78</v>
      </c>
      <c r="X473" s="87" t="s">
        <v>6037</v>
      </c>
      <c r="Y473" s="87" t="s">
        <v>5705</v>
      </c>
      <c r="Z473" s="87" t="s">
        <v>4138</v>
      </c>
    </row>
    <row r="474" spans="1:26" x14ac:dyDescent="0.25">
      <c r="A474" s="87" t="s">
        <v>430</v>
      </c>
      <c r="B474" s="87" t="s">
        <v>431</v>
      </c>
      <c r="C474" s="87" t="s">
        <v>281</v>
      </c>
      <c r="D474" s="87" t="s">
        <v>66</v>
      </c>
      <c r="E474" s="96">
        <v>43236.420023148145</v>
      </c>
      <c r="F474" s="96">
        <v>45428.555810185186</v>
      </c>
      <c r="G474" s="87" t="s">
        <v>70</v>
      </c>
      <c r="H474" s="96">
        <v>45428</v>
      </c>
      <c r="I474" s="87" t="s">
        <v>71</v>
      </c>
      <c r="J474" s="87" t="s">
        <v>104</v>
      </c>
      <c r="K474" s="87" t="s">
        <v>434</v>
      </c>
      <c r="L474" s="87" t="s">
        <v>78</v>
      </c>
      <c r="M474" s="87" t="s">
        <v>436</v>
      </c>
      <c r="N474" s="94">
        <v>330.96</v>
      </c>
      <c r="O474" s="94">
        <v>362.79</v>
      </c>
      <c r="P474" s="94">
        <v>47.96</v>
      </c>
      <c r="Q474" s="87" t="s">
        <v>5721</v>
      </c>
      <c r="R474" s="87" t="s">
        <v>5722</v>
      </c>
      <c r="S474" s="87" t="s">
        <v>4101</v>
      </c>
      <c r="T474" s="87" t="s">
        <v>504</v>
      </c>
      <c r="U474" s="87" t="s">
        <v>4109</v>
      </c>
      <c r="V474" s="87" t="s">
        <v>4110</v>
      </c>
      <c r="W474" s="87" t="s">
        <v>5723</v>
      </c>
      <c r="X474" s="87" t="s">
        <v>5724</v>
      </c>
      <c r="Y474" s="87" t="s">
        <v>5725</v>
      </c>
      <c r="Z474" s="87" t="s">
        <v>4138</v>
      </c>
    </row>
    <row r="475" spans="1:26" x14ac:dyDescent="0.25">
      <c r="A475" s="87" t="s">
        <v>3582</v>
      </c>
      <c r="B475" s="87" t="s">
        <v>346</v>
      </c>
      <c r="C475" s="87" t="s">
        <v>281</v>
      </c>
      <c r="D475" s="87" t="s">
        <v>66</v>
      </c>
      <c r="E475" s="96">
        <v>45181.387407407405</v>
      </c>
      <c r="F475" s="96">
        <v>45547.531539351854</v>
      </c>
      <c r="G475" s="87" t="s">
        <v>70</v>
      </c>
      <c r="H475" s="96">
        <v>45547</v>
      </c>
      <c r="I475" s="87" t="s">
        <v>71</v>
      </c>
      <c r="J475" s="87" t="s">
        <v>104</v>
      </c>
      <c r="K475" s="87" t="s">
        <v>3583</v>
      </c>
      <c r="L475" s="87" t="s">
        <v>78</v>
      </c>
      <c r="M475" s="87" t="s">
        <v>4065</v>
      </c>
      <c r="N475" s="94">
        <v>330.98</v>
      </c>
      <c r="O475" s="94">
        <v>362.05</v>
      </c>
      <c r="P475" s="94">
        <v>79.44</v>
      </c>
      <c r="Q475" s="87" t="s">
        <v>4526</v>
      </c>
      <c r="R475" s="87" t="s">
        <v>4527</v>
      </c>
      <c r="S475" s="87" t="s">
        <v>4101</v>
      </c>
      <c r="T475" s="87" t="s">
        <v>504</v>
      </c>
      <c r="U475" s="87" t="s">
        <v>4148</v>
      </c>
      <c r="V475" s="87" t="s">
        <v>4110</v>
      </c>
      <c r="W475" s="87" t="s">
        <v>4528</v>
      </c>
      <c r="X475" s="87" t="s">
        <v>4529</v>
      </c>
      <c r="Y475" s="87" t="s">
        <v>4530</v>
      </c>
      <c r="Z475" s="87" t="s">
        <v>4531</v>
      </c>
    </row>
    <row r="476" spans="1:26" x14ac:dyDescent="0.25">
      <c r="A476" s="87" t="s">
        <v>1595</v>
      </c>
      <c r="B476" s="87" t="s">
        <v>1596</v>
      </c>
      <c r="C476" s="87" t="s">
        <v>281</v>
      </c>
      <c r="D476" s="87" t="s">
        <v>1397</v>
      </c>
      <c r="E476" s="96">
        <v>42317.418414351851</v>
      </c>
      <c r="F476" s="96">
        <v>45605.418414351851</v>
      </c>
      <c r="G476" s="87" t="s">
        <v>70</v>
      </c>
      <c r="H476" s="96">
        <v>45605</v>
      </c>
      <c r="I476" s="87" t="s">
        <v>71</v>
      </c>
      <c r="J476" s="87" t="s">
        <v>104</v>
      </c>
      <c r="K476" s="87" t="s">
        <v>1597</v>
      </c>
      <c r="L476" s="87" t="s">
        <v>78</v>
      </c>
      <c r="M476" s="87" t="s">
        <v>1598</v>
      </c>
      <c r="N476" s="94">
        <v>331.08</v>
      </c>
      <c r="O476" s="94">
        <v>382.82</v>
      </c>
      <c r="P476" s="94">
        <v>91.05</v>
      </c>
      <c r="Q476" s="87" t="s">
        <v>5223</v>
      </c>
      <c r="R476" s="87" t="s">
        <v>5224</v>
      </c>
      <c r="S476" s="87" t="s">
        <v>4101</v>
      </c>
      <c r="T476" s="87" t="s">
        <v>504</v>
      </c>
      <c r="U476" s="87" t="s">
        <v>4412</v>
      </c>
      <c r="V476" s="87" t="s">
        <v>5225</v>
      </c>
      <c r="W476" s="87" t="s">
        <v>5226</v>
      </c>
      <c r="X476" s="87" t="s">
        <v>5227</v>
      </c>
      <c r="Y476" s="87" t="s">
        <v>5228</v>
      </c>
      <c r="Z476" s="87" t="s">
        <v>4123</v>
      </c>
    </row>
    <row r="477" spans="1:26" x14ac:dyDescent="0.25">
      <c r="A477" s="87" t="s">
        <v>914</v>
      </c>
      <c r="B477" s="87" t="s">
        <v>915</v>
      </c>
      <c r="C477" s="87" t="s">
        <v>281</v>
      </c>
      <c r="D477" s="87" t="s">
        <v>66</v>
      </c>
      <c r="E477" s="96">
        <v>45012.589085648149</v>
      </c>
      <c r="F477" s="96">
        <v>45378.545381944445</v>
      </c>
      <c r="G477" s="87" t="s">
        <v>70</v>
      </c>
      <c r="H477" s="96">
        <v>45378</v>
      </c>
      <c r="I477" s="87" t="s">
        <v>71</v>
      </c>
      <c r="J477" s="87" t="s">
        <v>104</v>
      </c>
      <c r="K477" s="87" t="s">
        <v>916</v>
      </c>
      <c r="L477" s="87" t="s">
        <v>78</v>
      </c>
      <c r="M477" s="87" t="s">
        <v>918</v>
      </c>
      <c r="N477" s="94">
        <v>332.24</v>
      </c>
      <c r="O477" s="94">
        <v>364.76</v>
      </c>
      <c r="P477" s="94">
        <v>79.739999999999995</v>
      </c>
      <c r="Q477" s="87" t="s">
        <v>6850</v>
      </c>
      <c r="R477" s="87" t="s">
        <v>6851</v>
      </c>
      <c r="S477" s="87" t="s">
        <v>4460</v>
      </c>
      <c r="T477" s="87" t="s">
        <v>6852</v>
      </c>
      <c r="U477" s="87" t="s">
        <v>4462</v>
      </c>
      <c r="V477" s="87" t="s">
        <v>4718</v>
      </c>
      <c r="W477" s="87" t="s">
        <v>6853</v>
      </c>
      <c r="X477" s="87" t="s">
        <v>6854</v>
      </c>
      <c r="Y477" s="87" t="s">
        <v>4636</v>
      </c>
      <c r="Z477" s="87" t="s">
        <v>4130</v>
      </c>
    </row>
    <row r="478" spans="1:26" x14ac:dyDescent="0.25">
      <c r="A478" s="87" t="s">
        <v>2352</v>
      </c>
      <c r="B478" s="87" t="s">
        <v>2353</v>
      </c>
      <c r="C478" s="87" t="s">
        <v>2330</v>
      </c>
      <c r="D478" s="87" t="s">
        <v>66</v>
      </c>
      <c r="E478" s="96">
        <v>41589.530601851853</v>
      </c>
      <c r="F478" s="96">
        <v>45607.530601851853</v>
      </c>
      <c r="G478" s="87" t="s">
        <v>70</v>
      </c>
      <c r="H478" s="96">
        <v>45333</v>
      </c>
      <c r="I478" s="87" t="s">
        <v>71</v>
      </c>
      <c r="J478" s="87" t="s">
        <v>1223</v>
      </c>
      <c r="K478" s="87" t="s">
        <v>2354</v>
      </c>
      <c r="L478" s="87" t="s">
        <v>78</v>
      </c>
      <c r="M478" s="87" t="s">
        <v>2355</v>
      </c>
      <c r="N478" s="94">
        <v>332.78</v>
      </c>
      <c r="O478" s="94">
        <v>378.34</v>
      </c>
      <c r="P478" s="94">
        <v>43.28</v>
      </c>
      <c r="Q478" s="87" t="s">
        <v>4731</v>
      </c>
      <c r="R478" s="87" t="s">
        <v>4732</v>
      </c>
      <c r="S478" s="87" t="s">
        <v>4101</v>
      </c>
      <c r="T478" s="87" t="s">
        <v>504</v>
      </c>
      <c r="U478" s="87" t="s">
        <v>4120</v>
      </c>
      <c r="V478" s="87" t="s">
        <v>4110</v>
      </c>
      <c r="W478" s="87" t="s">
        <v>4733</v>
      </c>
      <c r="X478" s="87" t="s">
        <v>4734</v>
      </c>
      <c r="Y478" s="87" t="s">
        <v>4735</v>
      </c>
      <c r="Z478" s="87" t="s">
        <v>4248</v>
      </c>
    </row>
    <row r="479" spans="1:26" x14ac:dyDescent="0.25">
      <c r="A479" s="87" t="s">
        <v>1572</v>
      </c>
      <c r="B479" s="87" t="s">
        <v>384</v>
      </c>
      <c r="C479" s="87" t="s">
        <v>281</v>
      </c>
      <c r="D479" s="87" t="s">
        <v>1397</v>
      </c>
      <c r="E479" s="96">
        <v>42040.484502314815</v>
      </c>
      <c r="F479" s="96">
        <v>45327.484502314815</v>
      </c>
      <c r="G479" s="87" t="s">
        <v>70</v>
      </c>
      <c r="H479" s="96">
        <v>45327</v>
      </c>
      <c r="I479" s="87" t="s">
        <v>71</v>
      </c>
      <c r="J479" s="87" t="s">
        <v>104</v>
      </c>
      <c r="K479" s="87" t="s">
        <v>1573</v>
      </c>
      <c r="L479" s="87" t="s">
        <v>78</v>
      </c>
      <c r="M479" s="87" t="s">
        <v>1575</v>
      </c>
      <c r="N479" s="94">
        <v>334.61</v>
      </c>
      <c r="O479" s="94">
        <v>382.29</v>
      </c>
      <c r="P479" s="94">
        <v>92.02</v>
      </c>
      <c r="Q479" s="87" t="s">
        <v>5072</v>
      </c>
      <c r="R479" s="87" t="s">
        <v>5073</v>
      </c>
      <c r="S479" s="87" t="s">
        <v>4101</v>
      </c>
      <c r="T479" s="87" t="s">
        <v>504</v>
      </c>
      <c r="U479" s="87" t="s">
        <v>4148</v>
      </c>
      <c r="V479" s="87" t="s">
        <v>5074</v>
      </c>
      <c r="W479" s="87" t="s">
        <v>5074</v>
      </c>
      <c r="X479" s="87" t="s">
        <v>5075</v>
      </c>
      <c r="Y479" s="87" t="s">
        <v>5076</v>
      </c>
      <c r="Z479" s="87" t="s">
        <v>4181</v>
      </c>
    </row>
    <row r="480" spans="1:26" x14ac:dyDescent="0.25">
      <c r="A480" s="87" t="s">
        <v>813</v>
      </c>
      <c r="B480" s="87" t="s">
        <v>228</v>
      </c>
      <c r="C480" s="87" t="s">
        <v>281</v>
      </c>
      <c r="D480" s="87" t="s">
        <v>66</v>
      </c>
      <c r="E480" s="96">
        <v>44938.651134259257</v>
      </c>
      <c r="F480" s="96">
        <v>45303.39607638889</v>
      </c>
      <c r="G480" s="87" t="s">
        <v>70</v>
      </c>
      <c r="H480" s="96">
        <v>45303</v>
      </c>
      <c r="I480" s="87" t="s">
        <v>215</v>
      </c>
      <c r="J480" s="87" t="s">
        <v>104</v>
      </c>
      <c r="K480" s="87" t="s">
        <v>814</v>
      </c>
      <c r="L480" s="87" t="s">
        <v>78</v>
      </c>
      <c r="M480" s="87" t="s">
        <v>816</v>
      </c>
      <c r="N480" s="94">
        <v>335.19</v>
      </c>
      <c r="O480" s="94">
        <v>366.44</v>
      </c>
      <c r="P480" s="94">
        <v>80.44</v>
      </c>
      <c r="Q480" s="87" t="s">
        <v>4759</v>
      </c>
      <c r="R480" s="87" t="s">
        <v>4760</v>
      </c>
      <c r="S480" s="87" t="s">
        <v>4101</v>
      </c>
      <c r="T480" s="87" t="s">
        <v>504</v>
      </c>
      <c r="U480" s="87" t="s">
        <v>4367</v>
      </c>
      <c r="V480" s="87" t="s">
        <v>4761</v>
      </c>
      <c r="W480" s="87" t="s">
        <v>78</v>
      </c>
      <c r="X480" s="87" t="s">
        <v>4762</v>
      </c>
      <c r="Y480" s="87" t="s">
        <v>78</v>
      </c>
      <c r="Z480" s="87" t="s">
        <v>78</v>
      </c>
    </row>
    <row r="481" spans="1:26" x14ac:dyDescent="0.25">
      <c r="A481" s="87" t="s">
        <v>2034</v>
      </c>
      <c r="B481" s="87" t="s">
        <v>2035</v>
      </c>
      <c r="C481" s="87" t="s">
        <v>281</v>
      </c>
      <c r="D481" s="87" t="s">
        <v>2037</v>
      </c>
      <c r="E481" s="96">
        <v>42108.400775462964</v>
      </c>
      <c r="F481" s="96">
        <v>45396</v>
      </c>
      <c r="G481" s="87" t="s">
        <v>70</v>
      </c>
      <c r="H481" s="96">
        <v>45396</v>
      </c>
      <c r="I481" s="87" t="s">
        <v>215</v>
      </c>
      <c r="J481" s="87" t="s">
        <v>72</v>
      </c>
      <c r="K481" s="87" t="s">
        <v>2040</v>
      </c>
      <c r="L481" s="87" t="s">
        <v>78</v>
      </c>
      <c r="M481" s="87" t="s">
        <v>2042</v>
      </c>
      <c r="N481" s="94">
        <v>336.52</v>
      </c>
      <c r="O481" s="94">
        <v>385.32</v>
      </c>
      <c r="P481" s="94">
        <v>75.72</v>
      </c>
      <c r="Q481" s="87" t="s">
        <v>5147</v>
      </c>
      <c r="R481" s="87" t="s">
        <v>5148</v>
      </c>
      <c r="S481" s="87" t="s">
        <v>4101</v>
      </c>
      <c r="T481" s="87" t="s">
        <v>504</v>
      </c>
      <c r="U481" s="87" t="s">
        <v>4133</v>
      </c>
      <c r="V481" s="87" t="s">
        <v>5149</v>
      </c>
      <c r="W481" s="87" t="s">
        <v>5150</v>
      </c>
      <c r="X481" s="87" t="s">
        <v>5151</v>
      </c>
      <c r="Y481" s="87" t="s">
        <v>78</v>
      </c>
      <c r="Z481" s="87" t="s">
        <v>78</v>
      </c>
    </row>
    <row r="482" spans="1:26" x14ac:dyDescent="0.25">
      <c r="A482" s="87" t="s">
        <v>372</v>
      </c>
      <c r="B482" s="87" t="s">
        <v>373</v>
      </c>
      <c r="C482" s="87" t="s">
        <v>281</v>
      </c>
      <c r="D482" s="87" t="s">
        <v>66</v>
      </c>
      <c r="E482" s="96">
        <v>42677.517361111109</v>
      </c>
      <c r="F482" s="96">
        <v>45599.517361111109</v>
      </c>
      <c r="G482" s="87" t="s">
        <v>70</v>
      </c>
      <c r="H482" s="96">
        <v>45599</v>
      </c>
      <c r="I482" s="87" t="s">
        <v>71</v>
      </c>
      <c r="J482" s="87" t="s">
        <v>104</v>
      </c>
      <c r="K482" s="87" t="s">
        <v>376</v>
      </c>
      <c r="L482" s="87" t="s">
        <v>78</v>
      </c>
      <c r="M482" s="87" t="s">
        <v>378</v>
      </c>
      <c r="N482" s="94">
        <v>337.27</v>
      </c>
      <c r="O482" s="94">
        <v>369.51</v>
      </c>
      <c r="P482" s="94">
        <v>40.47</v>
      </c>
      <c r="Q482" s="87" t="s">
        <v>5410</v>
      </c>
      <c r="R482" s="87" t="s">
        <v>5411</v>
      </c>
      <c r="S482" s="87" t="s">
        <v>5412</v>
      </c>
      <c r="T482" s="87" t="s">
        <v>5413</v>
      </c>
      <c r="U482" s="87" t="s">
        <v>5414</v>
      </c>
      <c r="V482" s="87" t="s">
        <v>5415</v>
      </c>
      <c r="W482" s="87" t="s">
        <v>4330</v>
      </c>
      <c r="X482" s="87" t="s">
        <v>5416</v>
      </c>
      <c r="Y482" s="87" t="s">
        <v>5417</v>
      </c>
      <c r="Z482" s="87" t="s">
        <v>4106</v>
      </c>
    </row>
    <row r="483" spans="1:26" x14ac:dyDescent="0.25">
      <c r="A483" s="87" t="s">
        <v>3289</v>
      </c>
      <c r="B483" s="87" t="s">
        <v>1217</v>
      </c>
      <c r="C483" s="87" t="s">
        <v>2330</v>
      </c>
      <c r="D483" s="87" t="s">
        <v>2274</v>
      </c>
      <c r="E483" s="96">
        <v>40884.613819444443</v>
      </c>
      <c r="F483" s="96">
        <v>45267.613819444443</v>
      </c>
      <c r="G483" s="87" t="s">
        <v>70</v>
      </c>
      <c r="H483" s="96">
        <v>45267</v>
      </c>
      <c r="I483" s="87" t="s">
        <v>71</v>
      </c>
      <c r="J483" s="87" t="s">
        <v>104</v>
      </c>
      <c r="K483" s="87" t="s">
        <v>3290</v>
      </c>
      <c r="L483" s="87" t="s">
        <v>78</v>
      </c>
      <c r="M483" s="87" t="s">
        <v>3291</v>
      </c>
      <c r="N483" s="94">
        <v>338.26</v>
      </c>
      <c r="O483" s="94">
        <v>365.82</v>
      </c>
      <c r="P483" s="94">
        <v>67.650000000000006</v>
      </c>
      <c r="Q483" s="87" t="s">
        <v>4399</v>
      </c>
      <c r="R483" s="87" t="s">
        <v>4400</v>
      </c>
      <c r="S483" s="87" t="s">
        <v>4101</v>
      </c>
      <c r="T483" s="87" t="s">
        <v>504</v>
      </c>
      <c r="U483" s="87" t="s">
        <v>4148</v>
      </c>
      <c r="V483" s="87" t="s">
        <v>4401</v>
      </c>
      <c r="W483" s="87" t="s">
        <v>4402</v>
      </c>
      <c r="X483" s="87" t="s">
        <v>4403</v>
      </c>
      <c r="Y483" s="87" t="s">
        <v>4404</v>
      </c>
      <c r="Z483" s="87" t="s">
        <v>4106</v>
      </c>
    </row>
    <row r="484" spans="1:26" x14ac:dyDescent="0.25">
      <c r="A484" s="87" t="s">
        <v>1539</v>
      </c>
      <c r="B484" s="87" t="s">
        <v>1541</v>
      </c>
      <c r="C484" s="87" t="s">
        <v>65</v>
      </c>
      <c r="D484" s="87" t="s">
        <v>1303</v>
      </c>
      <c r="E484" s="96">
        <v>38091</v>
      </c>
      <c r="F484" s="96">
        <v>45396</v>
      </c>
      <c r="G484" s="87" t="s">
        <v>78</v>
      </c>
      <c r="H484" s="96">
        <v>45396</v>
      </c>
      <c r="I484" s="87" t="s">
        <v>91</v>
      </c>
      <c r="J484" s="87" t="s">
        <v>104</v>
      </c>
      <c r="K484" s="87" t="s">
        <v>1542</v>
      </c>
      <c r="L484" s="87" t="s">
        <v>78</v>
      </c>
      <c r="M484" s="87" t="s">
        <v>1543</v>
      </c>
      <c r="N484" s="94">
        <v>340</v>
      </c>
      <c r="O484" s="94">
        <v>340</v>
      </c>
      <c r="P484" s="94">
        <v>6.8</v>
      </c>
      <c r="Q484" s="87" t="s">
        <v>4228</v>
      </c>
      <c r="R484" s="87" t="s">
        <v>4229</v>
      </c>
      <c r="S484" s="87" t="s">
        <v>4230</v>
      </c>
      <c r="T484" s="87" t="s">
        <v>4231</v>
      </c>
      <c r="U484" s="87" t="s">
        <v>4232</v>
      </c>
      <c r="V484" s="87" t="s">
        <v>4233</v>
      </c>
      <c r="W484" s="87" t="s">
        <v>78</v>
      </c>
      <c r="X484" s="87" t="s">
        <v>4234</v>
      </c>
      <c r="Y484" s="87" t="s">
        <v>4235</v>
      </c>
      <c r="Z484" s="87" t="s">
        <v>4236</v>
      </c>
    </row>
    <row r="485" spans="1:26" x14ac:dyDescent="0.25">
      <c r="A485" s="87" t="s">
        <v>1121</v>
      </c>
      <c r="B485" s="87" t="s">
        <v>881</v>
      </c>
      <c r="C485" s="87" t="s">
        <v>281</v>
      </c>
      <c r="D485" s="87" t="s">
        <v>1077</v>
      </c>
      <c r="E485" s="96">
        <v>44865</v>
      </c>
      <c r="F485" s="96">
        <v>45525.51457175926</v>
      </c>
      <c r="G485" s="87" t="s">
        <v>70</v>
      </c>
      <c r="H485" s="96">
        <v>45525</v>
      </c>
      <c r="I485" s="87" t="s">
        <v>71</v>
      </c>
      <c r="J485" s="87" t="s">
        <v>104</v>
      </c>
      <c r="K485" s="87" t="s">
        <v>1122</v>
      </c>
      <c r="L485" s="87" t="s">
        <v>78</v>
      </c>
      <c r="M485" s="87" t="s">
        <v>1124</v>
      </c>
      <c r="N485" s="94">
        <v>340.07</v>
      </c>
      <c r="O485" s="94">
        <v>371.94</v>
      </c>
      <c r="P485" s="94">
        <v>61.19</v>
      </c>
      <c r="Q485" s="87" t="s">
        <v>6689</v>
      </c>
      <c r="R485" s="87" t="s">
        <v>6690</v>
      </c>
      <c r="S485" s="87" t="s">
        <v>4101</v>
      </c>
      <c r="T485" s="87" t="s">
        <v>504</v>
      </c>
      <c r="U485" s="87" t="s">
        <v>4187</v>
      </c>
      <c r="V485" s="87" t="s">
        <v>6691</v>
      </c>
      <c r="W485" s="87" t="s">
        <v>6692</v>
      </c>
      <c r="X485" s="87" t="s">
        <v>6693</v>
      </c>
      <c r="Y485" s="87" t="s">
        <v>6694</v>
      </c>
      <c r="Z485" s="87" t="s">
        <v>4106</v>
      </c>
    </row>
    <row r="486" spans="1:26" x14ac:dyDescent="0.25">
      <c r="A486" s="87" t="s">
        <v>3694</v>
      </c>
      <c r="B486" s="87" t="s">
        <v>3695</v>
      </c>
      <c r="C486" s="87" t="s">
        <v>281</v>
      </c>
      <c r="D486" s="87" t="s">
        <v>66</v>
      </c>
      <c r="E486" s="96">
        <v>41815.348854166667</v>
      </c>
      <c r="F486" s="96">
        <v>45468.348854166667</v>
      </c>
      <c r="G486" s="87" t="s">
        <v>70</v>
      </c>
      <c r="H486" s="96">
        <v>45468</v>
      </c>
      <c r="I486" s="87" t="s">
        <v>71</v>
      </c>
      <c r="J486" s="87" t="s">
        <v>104</v>
      </c>
      <c r="K486" s="87" t="s">
        <v>3696</v>
      </c>
      <c r="L486" s="87" t="s">
        <v>78</v>
      </c>
      <c r="M486" s="87" t="s">
        <v>3968</v>
      </c>
      <c r="N486" s="94">
        <v>341.96</v>
      </c>
      <c r="O486" s="94">
        <v>374.96</v>
      </c>
      <c r="P486" s="94">
        <v>49.59</v>
      </c>
      <c r="Q486" s="87" t="s">
        <v>4383</v>
      </c>
      <c r="R486" s="87" t="s">
        <v>4384</v>
      </c>
      <c r="S486" s="87" t="s">
        <v>4101</v>
      </c>
      <c r="T486" s="87" t="s">
        <v>4385</v>
      </c>
      <c r="U486" s="87" t="s">
        <v>4386</v>
      </c>
      <c r="V486" s="87" t="s">
        <v>4387</v>
      </c>
      <c r="W486" s="87" t="s">
        <v>4388</v>
      </c>
      <c r="X486" s="87" t="s">
        <v>4389</v>
      </c>
      <c r="Y486" s="87" t="s">
        <v>6121</v>
      </c>
      <c r="Z486" s="87" t="s">
        <v>4417</v>
      </c>
    </row>
    <row r="487" spans="1:26" x14ac:dyDescent="0.25">
      <c r="A487" s="87" t="s">
        <v>405</v>
      </c>
      <c r="B487" s="87" t="s">
        <v>406</v>
      </c>
      <c r="C487" s="87" t="s">
        <v>281</v>
      </c>
      <c r="D487" s="87" t="s">
        <v>66</v>
      </c>
      <c r="E487" s="96">
        <v>43004.556597222225</v>
      </c>
      <c r="F487" s="96">
        <v>45561.375972222224</v>
      </c>
      <c r="G487" s="87" t="s">
        <v>70</v>
      </c>
      <c r="H487" s="96">
        <v>45561</v>
      </c>
      <c r="I487" s="87" t="s">
        <v>71</v>
      </c>
      <c r="J487" s="87" t="s">
        <v>104</v>
      </c>
      <c r="K487" s="87" t="s">
        <v>407</v>
      </c>
      <c r="L487" s="87" t="s">
        <v>78</v>
      </c>
      <c r="M487" s="87" t="s">
        <v>409</v>
      </c>
      <c r="N487" s="94">
        <v>342.11</v>
      </c>
      <c r="O487" s="94">
        <v>374.91</v>
      </c>
      <c r="P487" s="94">
        <v>49.57</v>
      </c>
      <c r="Q487" s="87" t="s">
        <v>5583</v>
      </c>
      <c r="R487" s="87" t="s">
        <v>5584</v>
      </c>
      <c r="S487" s="87" t="s">
        <v>4101</v>
      </c>
      <c r="T487" s="87" t="s">
        <v>504</v>
      </c>
      <c r="U487" s="87" t="s">
        <v>4120</v>
      </c>
      <c r="V487" s="87" t="s">
        <v>5357</v>
      </c>
      <c r="W487" s="87" t="s">
        <v>5585</v>
      </c>
      <c r="X487" s="87" t="s">
        <v>5586</v>
      </c>
      <c r="Y487" s="87" t="s">
        <v>5587</v>
      </c>
      <c r="Z487" s="87" t="s">
        <v>4174</v>
      </c>
    </row>
    <row r="488" spans="1:26" x14ac:dyDescent="0.25">
      <c r="A488" s="87" t="s">
        <v>1641</v>
      </c>
      <c r="B488" s="87" t="s">
        <v>1642</v>
      </c>
      <c r="C488" s="87" t="s">
        <v>281</v>
      </c>
      <c r="D488" s="87" t="s">
        <v>1397</v>
      </c>
      <c r="E488" s="96">
        <v>42721.346215277779</v>
      </c>
      <c r="F488" s="96">
        <v>45277.346215277779</v>
      </c>
      <c r="G488" s="87" t="s">
        <v>70</v>
      </c>
      <c r="H488" s="96">
        <v>45277</v>
      </c>
      <c r="I488" s="87" t="s">
        <v>71</v>
      </c>
      <c r="J488" s="87" t="s">
        <v>104</v>
      </c>
      <c r="K488" s="87" t="s">
        <v>1644</v>
      </c>
      <c r="L488" s="87" t="s">
        <v>78</v>
      </c>
      <c r="M488" s="87" t="s">
        <v>1646</v>
      </c>
      <c r="N488" s="94">
        <v>342.38</v>
      </c>
      <c r="O488" s="94">
        <v>395.8</v>
      </c>
      <c r="P488" s="94">
        <v>94.16</v>
      </c>
      <c r="Q488" s="87" t="s">
        <v>5439</v>
      </c>
      <c r="R488" s="87" t="s">
        <v>5440</v>
      </c>
      <c r="S488" s="87" t="s">
        <v>4393</v>
      </c>
      <c r="T488" s="87" t="s">
        <v>3889</v>
      </c>
      <c r="U488" s="87" t="s">
        <v>5441</v>
      </c>
      <c r="V488" s="87" t="s">
        <v>4110</v>
      </c>
      <c r="W488" s="87" t="s">
        <v>5442</v>
      </c>
      <c r="X488" s="87" t="s">
        <v>5443</v>
      </c>
      <c r="Y488" s="87" t="s">
        <v>5444</v>
      </c>
      <c r="Z488" s="87" t="s">
        <v>4138</v>
      </c>
    </row>
    <row r="489" spans="1:26" x14ac:dyDescent="0.25">
      <c r="A489" s="87" t="s">
        <v>574</v>
      </c>
      <c r="B489" s="87" t="s">
        <v>575</v>
      </c>
      <c r="C489" s="87" t="s">
        <v>281</v>
      </c>
      <c r="D489" s="87" t="s">
        <v>66</v>
      </c>
      <c r="E489" s="96">
        <v>44183.449513888889</v>
      </c>
      <c r="F489" s="96">
        <v>45278.449513888889</v>
      </c>
      <c r="G489" s="87" t="s">
        <v>70</v>
      </c>
      <c r="H489" s="96">
        <v>45278</v>
      </c>
      <c r="I489" s="87" t="s">
        <v>71</v>
      </c>
      <c r="J489" s="87" t="s">
        <v>104</v>
      </c>
      <c r="K489" s="87" t="s">
        <v>577</v>
      </c>
      <c r="L489" s="87" t="s">
        <v>78</v>
      </c>
      <c r="M489" s="87" t="s">
        <v>579</v>
      </c>
      <c r="N489" s="94">
        <v>344.08</v>
      </c>
      <c r="O489" s="94">
        <v>376.87</v>
      </c>
      <c r="P489" s="94">
        <v>49.86</v>
      </c>
      <c r="Q489" s="87" t="s">
        <v>6366</v>
      </c>
      <c r="R489" s="87" t="s">
        <v>4406</v>
      </c>
      <c r="S489" s="87" t="s">
        <v>4101</v>
      </c>
      <c r="T489" s="87" t="s">
        <v>504</v>
      </c>
      <c r="U489" s="87" t="s">
        <v>4367</v>
      </c>
      <c r="V489" s="87" t="s">
        <v>4110</v>
      </c>
      <c r="W489" s="87" t="s">
        <v>4407</v>
      </c>
      <c r="X489" s="87" t="s">
        <v>6367</v>
      </c>
      <c r="Y489" s="87" t="s">
        <v>4409</v>
      </c>
      <c r="Z489" s="87" t="s">
        <v>4138</v>
      </c>
    </row>
    <row r="490" spans="1:26" x14ac:dyDescent="0.25">
      <c r="A490" s="87" t="s">
        <v>909</v>
      </c>
      <c r="B490" s="87" t="s">
        <v>910</v>
      </c>
      <c r="C490" s="87" t="s">
        <v>281</v>
      </c>
      <c r="D490" s="87" t="s">
        <v>66</v>
      </c>
      <c r="E490" s="96">
        <v>45023.618148148147</v>
      </c>
      <c r="F490" s="96">
        <v>45389.309895833336</v>
      </c>
      <c r="G490" s="87" t="s">
        <v>70</v>
      </c>
      <c r="H490" s="96">
        <v>45389</v>
      </c>
      <c r="I490" s="87" t="s">
        <v>71</v>
      </c>
      <c r="J490" s="87" t="s">
        <v>104</v>
      </c>
      <c r="K490" s="87" t="s">
        <v>911</v>
      </c>
      <c r="L490" s="87" t="s">
        <v>78</v>
      </c>
      <c r="M490" s="87" t="s">
        <v>913</v>
      </c>
      <c r="N490" s="94">
        <v>345.52</v>
      </c>
      <c r="O490" s="94">
        <v>377.95</v>
      </c>
      <c r="P490" s="94">
        <v>82.92</v>
      </c>
      <c r="Q490" s="87" t="s">
        <v>6281</v>
      </c>
      <c r="R490" s="87" t="s">
        <v>6282</v>
      </c>
      <c r="S490" s="87" t="s">
        <v>4101</v>
      </c>
      <c r="T490" s="87" t="s">
        <v>504</v>
      </c>
      <c r="U490" s="87" t="s">
        <v>4203</v>
      </c>
      <c r="V490" s="87" t="s">
        <v>4110</v>
      </c>
      <c r="W490" s="87" t="s">
        <v>6283</v>
      </c>
      <c r="X490" s="87" t="s">
        <v>6284</v>
      </c>
      <c r="Y490" s="87" t="s">
        <v>6849</v>
      </c>
      <c r="Z490" s="87" t="s">
        <v>4138</v>
      </c>
    </row>
    <row r="491" spans="1:26" x14ac:dyDescent="0.25">
      <c r="A491" s="87" t="s">
        <v>470</v>
      </c>
      <c r="B491" s="87" t="s">
        <v>471</v>
      </c>
      <c r="C491" s="87" t="s">
        <v>281</v>
      </c>
      <c r="D491" s="87" t="s">
        <v>66</v>
      </c>
      <c r="E491" s="96">
        <v>43523.583634259259</v>
      </c>
      <c r="F491" s="96">
        <v>45349.583634259259</v>
      </c>
      <c r="G491" s="87" t="s">
        <v>70</v>
      </c>
      <c r="H491" s="96">
        <v>45349</v>
      </c>
      <c r="I491" s="87" t="s">
        <v>71</v>
      </c>
      <c r="J491" s="87" t="s">
        <v>72</v>
      </c>
      <c r="K491" s="87" t="s">
        <v>472</v>
      </c>
      <c r="L491" s="87" t="s">
        <v>78</v>
      </c>
      <c r="M491" s="87" t="s">
        <v>473</v>
      </c>
      <c r="N491" s="94">
        <v>345.56</v>
      </c>
      <c r="O491" s="94">
        <v>377.86</v>
      </c>
      <c r="P491" s="94">
        <v>50.1</v>
      </c>
      <c r="Q491" s="87" t="s">
        <v>5958</v>
      </c>
      <c r="R491" s="87" t="s">
        <v>5959</v>
      </c>
      <c r="S491" s="87" t="s">
        <v>4101</v>
      </c>
      <c r="T491" s="87" t="s">
        <v>4194</v>
      </c>
      <c r="U491" s="87" t="s">
        <v>4195</v>
      </c>
      <c r="V491" s="87" t="s">
        <v>4110</v>
      </c>
      <c r="W491" s="87" t="s">
        <v>5960</v>
      </c>
      <c r="X491" s="87" t="s">
        <v>5961</v>
      </c>
      <c r="Y491" s="87" t="s">
        <v>5962</v>
      </c>
      <c r="Z491" s="87" t="s">
        <v>4138</v>
      </c>
    </row>
    <row r="492" spans="1:26" x14ac:dyDescent="0.25">
      <c r="A492" s="87" t="s">
        <v>2446</v>
      </c>
      <c r="B492" s="87" t="s">
        <v>2447</v>
      </c>
      <c r="C492" s="87" t="s">
        <v>2330</v>
      </c>
      <c r="D492" s="87" t="s">
        <v>66</v>
      </c>
      <c r="E492" s="96">
        <v>44127.483657407407</v>
      </c>
      <c r="F492" s="96">
        <v>45344.483657407407</v>
      </c>
      <c r="G492" s="87" t="s">
        <v>70</v>
      </c>
      <c r="H492" s="96">
        <v>45344</v>
      </c>
      <c r="I492" s="87" t="s">
        <v>71</v>
      </c>
      <c r="J492" s="87" t="s">
        <v>72</v>
      </c>
      <c r="K492" s="87" t="s">
        <v>2448</v>
      </c>
      <c r="L492" s="87" t="s">
        <v>78</v>
      </c>
      <c r="M492" s="87" t="s">
        <v>2450</v>
      </c>
      <c r="N492" s="94">
        <v>346.42</v>
      </c>
      <c r="O492" s="94">
        <v>388.21</v>
      </c>
      <c r="P492" s="94">
        <v>41.58</v>
      </c>
      <c r="Q492" s="87" t="s">
        <v>6336</v>
      </c>
      <c r="R492" s="87" t="s">
        <v>6337</v>
      </c>
      <c r="S492" s="87" t="s">
        <v>4438</v>
      </c>
      <c r="T492" s="87" t="s">
        <v>6338</v>
      </c>
      <c r="U492" s="87" t="s">
        <v>6339</v>
      </c>
      <c r="V492" s="87" t="s">
        <v>5380</v>
      </c>
      <c r="W492" s="87" t="s">
        <v>6340</v>
      </c>
      <c r="X492" s="87" t="s">
        <v>6341</v>
      </c>
      <c r="Y492" s="87" t="s">
        <v>6342</v>
      </c>
      <c r="Z492" s="87" t="s">
        <v>4181</v>
      </c>
    </row>
    <row r="493" spans="1:26" x14ac:dyDescent="0.25">
      <c r="A493" s="87" t="s">
        <v>507</v>
      </c>
      <c r="B493" s="87" t="s">
        <v>508</v>
      </c>
      <c r="C493" s="87" t="s">
        <v>281</v>
      </c>
      <c r="D493" s="87" t="s">
        <v>66</v>
      </c>
      <c r="E493" s="96">
        <v>43862.533229166664</v>
      </c>
      <c r="F493" s="96">
        <v>45323.359930555554</v>
      </c>
      <c r="G493" s="87" t="s">
        <v>70</v>
      </c>
      <c r="H493" s="96">
        <v>45323</v>
      </c>
      <c r="I493" s="87" t="s">
        <v>71</v>
      </c>
      <c r="J493" s="87" t="s">
        <v>104</v>
      </c>
      <c r="K493" s="87" t="s">
        <v>509</v>
      </c>
      <c r="L493" s="87" t="s">
        <v>78</v>
      </c>
      <c r="M493" s="87" t="s">
        <v>511</v>
      </c>
      <c r="N493" s="94">
        <v>348.31</v>
      </c>
      <c r="O493" s="94">
        <v>381.69</v>
      </c>
      <c r="P493" s="94">
        <v>50.51</v>
      </c>
      <c r="Q493" s="87" t="s">
        <v>5953</v>
      </c>
      <c r="R493" s="87" t="s">
        <v>5954</v>
      </c>
      <c r="S493" s="87" t="s">
        <v>4101</v>
      </c>
      <c r="T493" s="87" t="s">
        <v>504</v>
      </c>
      <c r="U493" s="87" t="s">
        <v>4133</v>
      </c>
      <c r="V493" s="87" t="s">
        <v>4546</v>
      </c>
      <c r="W493" s="87" t="s">
        <v>5955</v>
      </c>
      <c r="X493" s="87" t="s">
        <v>5956</v>
      </c>
      <c r="Y493" s="87" t="s">
        <v>6176</v>
      </c>
      <c r="Z493" s="87" t="s">
        <v>4138</v>
      </c>
    </row>
    <row r="494" spans="1:26" x14ac:dyDescent="0.25">
      <c r="A494" s="87" t="s">
        <v>3675</v>
      </c>
      <c r="B494" s="87" t="s">
        <v>3676</v>
      </c>
      <c r="C494" s="87" t="s">
        <v>281</v>
      </c>
      <c r="D494" s="87" t="s">
        <v>1077</v>
      </c>
      <c r="E494" s="96">
        <v>44578</v>
      </c>
      <c r="F494" s="96">
        <v>45552.371990740743</v>
      </c>
      <c r="G494" s="87" t="s">
        <v>70</v>
      </c>
      <c r="H494" s="96">
        <v>45552</v>
      </c>
      <c r="I494" s="87" t="s">
        <v>71</v>
      </c>
      <c r="J494" s="87" t="s">
        <v>104</v>
      </c>
      <c r="K494" s="87" t="s">
        <v>3677</v>
      </c>
      <c r="L494" s="87" t="s">
        <v>78</v>
      </c>
      <c r="M494" s="87" t="s">
        <v>4032</v>
      </c>
      <c r="N494" s="94">
        <v>349.9</v>
      </c>
      <c r="O494" s="94">
        <v>383.54</v>
      </c>
      <c r="P494" s="94">
        <v>43.74</v>
      </c>
      <c r="Q494" s="87" t="s">
        <v>6220</v>
      </c>
      <c r="R494" s="87" t="s">
        <v>6221</v>
      </c>
      <c r="S494" s="87" t="s">
        <v>4101</v>
      </c>
      <c r="T494" s="87" t="s">
        <v>4215</v>
      </c>
      <c r="U494" s="87" t="s">
        <v>4216</v>
      </c>
      <c r="V494" s="87" t="s">
        <v>4110</v>
      </c>
      <c r="W494" s="87" t="s">
        <v>6222</v>
      </c>
      <c r="X494" s="87" t="s">
        <v>5065</v>
      </c>
      <c r="Y494" s="87" t="s">
        <v>6538</v>
      </c>
      <c r="Z494" s="87" t="s">
        <v>4130</v>
      </c>
    </row>
    <row r="495" spans="1:26" x14ac:dyDescent="0.25">
      <c r="A495" s="87" t="s">
        <v>3622</v>
      </c>
      <c r="B495" s="87" t="s">
        <v>3451</v>
      </c>
      <c r="C495" s="87" t="s">
        <v>2330</v>
      </c>
      <c r="D495" s="87" t="s">
        <v>2150</v>
      </c>
      <c r="E495" s="96">
        <v>41082.582638888889</v>
      </c>
      <c r="F495" s="96">
        <v>45465.582638888889</v>
      </c>
      <c r="G495" s="87" t="s">
        <v>70</v>
      </c>
      <c r="H495" s="96">
        <v>45465</v>
      </c>
      <c r="I495" s="87" t="s">
        <v>71</v>
      </c>
      <c r="J495" s="87" t="s">
        <v>104</v>
      </c>
      <c r="K495" s="87" t="s">
        <v>3624</v>
      </c>
      <c r="L495" s="87" t="s">
        <v>78</v>
      </c>
      <c r="M495" s="87" t="s">
        <v>3960</v>
      </c>
      <c r="N495" s="94">
        <v>350.09</v>
      </c>
      <c r="O495" s="94">
        <v>378.63</v>
      </c>
      <c r="P495" s="94">
        <v>70.02</v>
      </c>
      <c r="Q495" s="87" t="s">
        <v>4458</v>
      </c>
      <c r="R495" s="87" t="s">
        <v>4459</v>
      </c>
      <c r="S495" s="87" t="s">
        <v>4460</v>
      </c>
      <c r="T495" s="87" t="s">
        <v>4461</v>
      </c>
      <c r="U495" s="87" t="s">
        <v>4462</v>
      </c>
      <c r="V495" s="87" t="s">
        <v>4463</v>
      </c>
      <c r="W495" s="87" t="s">
        <v>78</v>
      </c>
      <c r="X495" s="87" t="s">
        <v>4464</v>
      </c>
      <c r="Y495" s="87" t="s">
        <v>4465</v>
      </c>
      <c r="Z495" s="87" t="s">
        <v>4130</v>
      </c>
    </row>
    <row r="496" spans="1:26" x14ac:dyDescent="0.25">
      <c r="A496" s="87" t="s">
        <v>2922</v>
      </c>
      <c r="B496" s="87" t="s">
        <v>2316</v>
      </c>
      <c r="C496" s="87" t="s">
        <v>2330</v>
      </c>
      <c r="D496" s="87" t="s">
        <v>1397</v>
      </c>
      <c r="E496" s="96">
        <v>43444.54954861111</v>
      </c>
      <c r="F496" s="96">
        <v>45270.54954861111</v>
      </c>
      <c r="G496" s="87" t="s">
        <v>70</v>
      </c>
      <c r="H496" s="96">
        <v>45270</v>
      </c>
      <c r="I496" s="87" t="s">
        <v>71</v>
      </c>
      <c r="J496" s="87" t="s">
        <v>104</v>
      </c>
      <c r="K496" s="87" t="s">
        <v>2923</v>
      </c>
      <c r="L496" s="87" t="s">
        <v>2924</v>
      </c>
      <c r="M496" s="87" t="s">
        <v>2925</v>
      </c>
      <c r="N496" s="94">
        <v>350.1</v>
      </c>
      <c r="O496" s="94">
        <v>410.81</v>
      </c>
      <c r="P496" s="94">
        <v>87.52</v>
      </c>
      <c r="Q496" s="87" t="s">
        <v>5904</v>
      </c>
      <c r="R496" s="87" t="s">
        <v>5905</v>
      </c>
      <c r="S496" s="87" t="s">
        <v>4101</v>
      </c>
      <c r="T496" s="87" t="s">
        <v>4743</v>
      </c>
      <c r="U496" s="87" t="s">
        <v>4744</v>
      </c>
      <c r="V496" s="87" t="s">
        <v>5906</v>
      </c>
      <c r="W496" s="87" t="s">
        <v>5907</v>
      </c>
      <c r="X496" s="87" t="s">
        <v>5908</v>
      </c>
      <c r="Y496" s="87" t="s">
        <v>5909</v>
      </c>
      <c r="Z496" s="87" t="s">
        <v>4138</v>
      </c>
    </row>
    <row r="497" spans="1:26" x14ac:dyDescent="0.25">
      <c r="A497" s="87" t="s">
        <v>3542</v>
      </c>
      <c r="B497" s="87" t="s">
        <v>3543</v>
      </c>
      <c r="C497" s="87" t="s">
        <v>281</v>
      </c>
      <c r="D497" s="87" t="s">
        <v>1397</v>
      </c>
      <c r="E497" s="96">
        <v>41238</v>
      </c>
      <c r="F497" s="96">
        <v>45621</v>
      </c>
      <c r="G497" s="87" t="s">
        <v>70</v>
      </c>
      <c r="H497" s="96">
        <v>45621</v>
      </c>
      <c r="I497" s="87" t="s">
        <v>71</v>
      </c>
      <c r="J497" s="87" t="s">
        <v>104</v>
      </c>
      <c r="K497" s="87" t="s">
        <v>3544</v>
      </c>
      <c r="L497" s="87" t="s">
        <v>78</v>
      </c>
      <c r="M497" s="87" t="s">
        <v>3949</v>
      </c>
      <c r="N497" s="94">
        <v>351.61</v>
      </c>
      <c r="O497" s="94">
        <v>406.54</v>
      </c>
      <c r="P497" s="94">
        <v>96.69</v>
      </c>
      <c r="Q497" s="87" t="s">
        <v>4504</v>
      </c>
      <c r="R497" s="87" t="s">
        <v>4505</v>
      </c>
      <c r="S497" s="87" t="s">
        <v>4101</v>
      </c>
      <c r="T497" s="87" t="s">
        <v>504</v>
      </c>
      <c r="U497" s="87" t="s">
        <v>4126</v>
      </c>
      <c r="V497" s="87" t="s">
        <v>4110</v>
      </c>
      <c r="W497" s="87" t="s">
        <v>4506</v>
      </c>
      <c r="X497" s="87" t="s">
        <v>4507</v>
      </c>
      <c r="Y497" s="87" t="s">
        <v>4508</v>
      </c>
      <c r="Z497" s="87" t="s">
        <v>4106</v>
      </c>
    </row>
    <row r="498" spans="1:26" x14ac:dyDescent="0.25">
      <c r="A498" s="87">
        <v>46249</v>
      </c>
      <c r="B498" s="87" t="s">
        <v>411</v>
      </c>
      <c r="C498" s="87" t="s">
        <v>281</v>
      </c>
      <c r="D498" s="87" t="s">
        <v>66</v>
      </c>
      <c r="E498" s="96">
        <v>43054.534097222226</v>
      </c>
      <c r="F498" s="96">
        <v>45611.487361111111</v>
      </c>
      <c r="G498" s="87" t="s">
        <v>70</v>
      </c>
      <c r="H498" s="96">
        <v>45611</v>
      </c>
      <c r="I498" s="87" t="s">
        <v>71</v>
      </c>
      <c r="J498" s="87" t="s">
        <v>104</v>
      </c>
      <c r="K498" s="87" t="s">
        <v>412</v>
      </c>
      <c r="L498" s="87" t="s">
        <v>78</v>
      </c>
      <c r="M498" s="87" t="s">
        <v>414</v>
      </c>
      <c r="N498" s="94">
        <v>352.24</v>
      </c>
      <c r="O498" s="94">
        <v>386.56</v>
      </c>
      <c r="P498" s="94">
        <v>51.08</v>
      </c>
      <c r="Q498" s="87" t="s">
        <v>5603</v>
      </c>
      <c r="R498" s="87" t="s">
        <v>5604</v>
      </c>
      <c r="S498" s="87" t="s">
        <v>4101</v>
      </c>
      <c r="T498" s="87" t="s">
        <v>504</v>
      </c>
      <c r="U498" s="87" t="s">
        <v>4177</v>
      </c>
      <c r="V498" s="87" t="s">
        <v>4110</v>
      </c>
      <c r="W498" s="87" t="s">
        <v>5605</v>
      </c>
      <c r="X498" s="87" t="s">
        <v>5606</v>
      </c>
      <c r="Y498" s="87" t="s">
        <v>5607</v>
      </c>
      <c r="Z498" s="87" t="s">
        <v>4200</v>
      </c>
    </row>
    <row r="499" spans="1:26" x14ac:dyDescent="0.25">
      <c r="A499" s="87" t="s">
        <v>2166</v>
      </c>
      <c r="B499" s="87" t="s">
        <v>2167</v>
      </c>
      <c r="C499" s="87" t="s">
        <v>281</v>
      </c>
      <c r="D499" s="87" t="s">
        <v>2150</v>
      </c>
      <c r="E499" s="96">
        <v>43203.603981481479</v>
      </c>
      <c r="F499" s="96">
        <v>45395.603981481479</v>
      </c>
      <c r="G499" s="87" t="s">
        <v>70</v>
      </c>
      <c r="H499" s="96">
        <v>45395</v>
      </c>
      <c r="I499" s="87" t="s">
        <v>71</v>
      </c>
      <c r="J499" s="87" t="s">
        <v>104</v>
      </c>
      <c r="K499" s="87" t="s">
        <v>2169</v>
      </c>
      <c r="L499" s="87" t="s">
        <v>2170</v>
      </c>
      <c r="M499" s="87" t="s">
        <v>2171</v>
      </c>
      <c r="N499" s="94">
        <v>352.48</v>
      </c>
      <c r="O499" s="94">
        <v>381.21</v>
      </c>
      <c r="P499" s="94">
        <v>79.28</v>
      </c>
      <c r="Q499" s="87" t="s">
        <v>5716</v>
      </c>
      <c r="R499" s="87" t="s">
        <v>5717</v>
      </c>
      <c r="S499" s="87" t="s">
        <v>4101</v>
      </c>
      <c r="T499" s="87" t="s">
        <v>504</v>
      </c>
      <c r="U499" s="87" t="s">
        <v>4133</v>
      </c>
      <c r="V499" s="87" t="s">
        <v>4110</v>
      </c>
      <c r="W499" s="87" t="s">
        <v>5718</v>
      </c>
      <c r="X499" s="87" t="s">
        <v>5719</v>
      </c>
      <c r="Y499" s="87" t="s">
        <v>5720</v>
      </c>
      <c r="Z499" s="87" t="s">
        <v>4302</v>
      </c>
    </row>
    <row r="500" spans="1:26" x14ac:dyDescent="0.25">
      <c r="A500" s="87" t="s">
        <v>1420</v>
      </c>
      <c r="B500" s="87" t="s">
        <v>416</v>
      </c>
      <c r="C500" s="87" t="s">
        <v>281</v>
      </c>
      <c r="D500" s="87" t="s">
        <v>1397</v>
      </c>
      <c r="E500" s="96">
        <v>41259</v>
      </c>
      <c r="F500" s="96">
        <v>45276</v>
      </c>
      <c r="G500" s="87" t="s">
        <v>70</v>
      </c>
      <c r="H500" s="96">
        <v>45276</v>
      </c>
      <c r="I500" s="87" t="s">
        <v>71</v>
      </c>
      <c r="J500" s="87" t="s">
        <v>104</v>
      </c>
      <c r="K500" s="87" t="s">
        <v>1422</v>
      </c>
      <c r="L500" s="87" t="s">
        <v>78</v>
      </c>
      <c r="M500" s="87" t="s">
        <v>1424</v>
      </c>
      <c r="N500" s="94">
        <v>352.49</v>
      </c>
      <c r="O500" s="94">
        <v>403.38</v>
      </c>
      <c r="P500" s="94">
        <v>96.93</v>
      </c>
      <c r="Q500" s="87" t="s">
        <v>4509</v>
      </c>
      <c r="R500" s="87" t="s">
        <v>4510</v>
      </c>
      <c r="S500" s="87" t="s">
        <v>4101</v>
      </c>
      <c r="T500" s="87" t="s">
        <v>504</v>
      </c>
      <c r="U500" s="87" t="s">
        <v>4223</v>
      </c>
      <c r="V500" s="87" t="s">
        <v>4511</v>
      </c>
      <c r="W500" s="87" t="s">
        <v>4512</v>
      </c>
      <c r="X500" s="87" t="s">
        <v>4513</v>
      </c>
      <c r="Y500" s="87" t="s">
        <v>4508</v>
      </c>
      <c r="Z500" s="87" t="s">
        <v>4106</v>
      </c>
    </row>
    <row r="501" spans="1:26" x14ac:dyDescent="0.25">
      <c r="A501" s="87" t="s">
        <v>2666</v>
      </c>
      <c r="B501" s="87" t="s">
        <v>2667</v>
      </c>
      <c r="C501" s="87" t="s">
        <v>2330</v>
      </c>
      <c r="D501" s="87" t="s">
        <v>1397</v>
      </c>
      <c r="E501" s="96">
        <v>41564.426874999997</v>
      </c>
      <c r="F501" s="96">
        <v>45582.426874999997</v>
      </c>
      <c r="G501" s="87" t="s">
        <v>70</v>
      </c>
      <c r="H501" s="96">
        <v>45582</v>
      </c>
      <c r="I501" s="87" t="s">
        <v>71</v>
      </c>
      <c r="J501" s="87" t="s">
        <v>104</v>
      </c>
      <c r="K501" s="87" t="s">
        <v>2668</v>
      </c>
      <c r="L501" s="87" t="s">
        <v>78</v>
      </c>
      <c r="M501" s="87" t="s">
        <v>2669</v>
      </c>
      <c r="N501" s="94">
        <v>352.58</v>
      </c>
      <c r="O501" s="94">
        <v>432.7</v>
      </c>
      <c r="P501" s="94">
        <v>88.14</v>
      </c>
      <c r="Q501" s="87" t="s">
        <v>4693</v>
      </c>
      <c r="R501" s="87" t="s">
        <v>4694</v>
      </c>
      <c r="S501" s="87" t="s">
        <v>4230</v>
      </c>
      <c r="T501" s="87" t="s">
        <v>4695</v>
      </c>
      <c r="U501" s="87" t="s">
        <v>4696</v>
      </c>
      <c r="V501" s="87" t="s">
        <v>4697</v>
      </c>
      <c r="W501" s="87" t="s">
        <v>4698</v>
      </c>
      <c r="X501" s="87" t="s">
        <v>4699</v>
      </c>
      <c r="Y501" s="87" t="s">
        <v>4700</v>
      </c>
      <c r="Z501" s="87" t="s">
        <v>4417</v>
      </c>
    </row>
    <row r="502" spans="1:26" x14ac:dyDescent="0.25">
      <c r="A502" s="87" t="s">
        <v>2442</v>
      </c>
      <c r="B502" s="87" t="s">
        <v>1891</v>
      </c>
      <c r="C502" s="87" t="s">
        <v>2330</v>
      </c>
      <c r="D502" s="87" t="s">
        <v>66</v>
      </c>
      <c r="E502" s="96">
        <v>43705</v>
      </c>
      <c r="F502" s="96">
        <v>45532.424490740741</v>
      </c>
      <c r="G502" s="87" t="s">
        <v>70</v>
      </c>
      <c r="H502" s="96">
        <v>45532</v>
      </c>
      <c r="I502" s="87" t="s">
        <v>71</v>
      </c>
      <c r="J502" s="87" t="s">
        <v>104</v>
      </c>
      <c r="K502" s="87" t="s">
        <v>2443</v>
      </c>
      <c r="L502" s="87" t="s">
        <v>78</v>
      </c>
      <c r="M502" s="87" t="s">
        <v>2445</v>
      </c>
      <c r="N502" s="94">
        <v>353.26</v>
      </c>
      <c r="O502" s="94">
        <v>387.71</v>
      </c>
      <c r="P502" s="94">
        <v>42.39</v>
      </c>
      <c r="Q502" s="87" t="s">
        <v>6079</v>
      </c>
      <c r="R502" s="87" t="s">
        <v>6080</v>
      </c>
      <c r="S502" s="87" t="s">
        <v>4101</v>
      </c>
      <c r="T502" s="87" t="s">
        <v>504</v>
      </c>
      <c r="U502" s="87" t="s">
        <v>4133</v>
      </c>
      <c r="V502" s="87" t="s">
        <v>4110</v>
      </c>
      <c r="W502" s="87" t="s">
        <v>6081</v>
      </c>
      <c r="X502" s="87" t="s">
        <v>6082</v>
      </c>
      <c r="Y502" s="87" t="s">
        <v>6083</v>
      </c>
      <c r="Z502" s="87" t="s">
        <v>4123</v>
      </c>
    </row>
    <row r="503" spans="1:26" x14ac:dyDescent="0.25">
      <c r="A503" s="87" t="s">
        <v>923</v>
      </c>
      <c r="B503" s="87" t="s">
        <v>924</v>
      </c>
      <c r="C503" s="87" t="s">
        <v>281</v>
      </c>
      <c r="D503" s="87" t="s">
        <v>66</v>
      </c>
      <c r="E503" s="96">
        <v>45016.471342592595</v>
      </c>
      <c r="F503" s="96">
        <v>45382.446203703701</v>
      </c>
      <c r="G503" s="87" t="s">
        <v>70</v>
      </c>
      <c r="H503" s="96">
        <v>45382</v>
      </c>
      <c r="I503" s="87" t="s">
        <v>71</v>
      </c>
      <c r="J503" s="87" t="s">
        <v>72</v>
      </c>
      <c r="K503" s="87" t="s">
        <v>925</v>
      </c>
      <c r="L503" s="87" t="s">
        <v>78</v>
      </c>
      <c r="M503" s="87" t="s">
        <v>927</v>
      </c>
      <c r="N503" s="94">
        <v>353.58</v>
      </c>
      <c r="O503" s="94">
        <v>387.82</v>
      </c>
      <c r="P503" s="94">
        <v>84.84</v>
      </c>
      <c r="Q503" s="87" t="s">
        <v>6857</v>
      </c>
      <c r="R503" s="87" t="s">
        <v>6858</v>
      </c>
      <c r="S503" s="87" t="s">
        <v>4393</v>
      </c>
      <c r="T503" s="87" t="s">
        <v>3889</v>
      </c>
      <c r="U503" s="87" t="s">
        <v>5669</v>
      </c>
      <c r="V503" s="87" t="s">
        <v>6859</v>
      </c>
      <c r="W503" s="87" t="s">
        <v>4330</v>
      </c>
      <c r="X503" s="87" t="s">
        <v>5671</v>
      </c>
      <c r="Y503" s="87" t="s">
        <v>6860</v>
      </c>
      <c r="Z503" s="87" t="s">
        <v>4130</v>
      </c>
    </row>
    <row r="504" spans="1:26" x14ac:dyDescent="0.25">
      <c r="A504" s="87" t="s">
        <v>1099</v>
      </c>
      <c r="B504" s="87" t="s">
        <v>1094</v>
      </c>
      <c r="C504" s="87" t="s">
        <v>281</v>
      </c>
      <c r="D504" s="87" t="s">
        <v>1077</v>
      </c>
      <c r="E504" s="96">
        <v>44483.496469907404</v>
      </c>
      <c r="F504" s="96">
        <v>45579.496469907404</v>
      </c>
      <c r="G504" s="87" t="s">
        <v>70</v>
      </c>
      <c r="H504" s="96">
        <v>45579</v>
      </c>
      <c r="I504" s="87" t="s">
        <v>71</v>
      </c>
      <c r="J504" s="87" t="s">
        <v>104</v>
      </c>
      <c r="K504" s="87" t="s">
        <v>1101</v>
      </c>
      <c r="L504" s="87" t="s">
        <v>78</v>
      </c>
      <c r="M504" s="87" t="s">
        <v>1102</v>
      </c>
      <c r="N504" s="94">
        <v>353.83</v>
      </c>
      <c r="O504" s="94">
        <v>386.08</v>
      </c>
      <c r="P504" s="94">
        <v>44.23</v>
      </c>
      <c r="Q504" s="87" t="s">
        <v>5137</v>
      </c>
      <c r="R504" s="87" t="s">
        <v>5138</v>
      </c>
      <c r="S504" s="87" t="s">
        <v>4101</v>
      </c>
      <c r="T504" s="87" t="s">
        <v>5139</v>
      </c>
      <c r="U504" s="87" t="s">
        <v>5140</v>
      </c>
      <c r="V504" s="87" t="s">
        <v>4110</v>
      </c>
      <c r="W504" s="87" t="s">
        <v>5141</v>
      </c>
      <c r="X504" s="87" t="s">
        <v>5142</v>
      </c>
      <c r="Y504" s="87" t="s">
        <v>6510</v>
      </c>
      <c r="Z504" s="87" t="s">
        <v>4145</v>
      </c>
    </row>
    <row r="505" spans="1:26" x14ac:dyDescent="0.25">
      <c r="A505" s="87" t="s">
        <v>3103</v>
      </c>
      <c r="B505" s="87" t="s">
        <v>3106</v>
      </c>
      <c r="C505" s="87" t="s">
        <v>3107</v>
      </c>
      <c r="D505" s="87" t="s">
        <v>3108</v>
      </c>
      <c r="E505" s="96">
        <v>43636.571203703701</v>
      </c>
      <c r="F505" s="96">
        <v>45463.571203703701</v>
      </c>
      <c r="G505" s="87" t="s">
        <v>70</v>
      </c>
      <c r="H505" s="96">
        <v>45463</v>
      </c>
      <c r="I505" s="87" t="s">
        <v>71</v>
      </c>
      <c r="J505" s="87" t="s">
        <v>104</v>
      </c>
      <c r="K505" s="87" t="s">
        <v>3110</v>
      </c>
      <c r="L505" s="87" t="s">
        <v>78</v>
      </c>
      <c r="M505" s="87" t="s">
        <v>3112</v>
      </c>
      <c r="N505" s="94">
        <v>354.37</v>
      </c>
      <c r="O505" s="94">
        <v>383.25</v>
      </c>
      <c r="P505" s="94">
        <v>70.87</v>
      </c>
      <c r="Q505" s="87" t="s">
        <v>6043</v>
      </c>
      <c r="R505" s="87" t="s">
        <v>6044</v>
      </c>
      <c r="S505" s="87" t="s">
        <v>4438</v>
      </c>
      <c r="T505" s="87" t="s">
        <v>6045</v>
      </c>
      <c r="U505" s="87" t="s">
        <v>6046</v>
      </c>
      <c r="V505" s="87" t="s">
        <v>5517</v>
      </c>
      <c r="W505" s="87" t="s">
        <v>6047</v>
      </c>
      <c r="X505" s="87" t="s">
        <v>6048</v>
      </c>
      <c r="Y505" s="87" t="s">
        <v>6049</v>
      </c>
      <c r="Z505" s="87" t="s">
        <v>5318</v>
      </c>
    </row>
    <row r="506" spans="1:26" x14ac:dyDescent="0.25">
      <c r="A506" s="87" t="s">
        <v>2082</v>
      </c>
      <c r="B506" s="87" t="s">
        <v>2083</v>
      </c>
      <c r="C506" s="87" t="s">
        <v>281</v>
      </c>
      <c r="D506" s="87" t="s">
        <v>2037</v>
      </c>
      <c r="E506" s="96">
        <v>44892</v>
      </c>
      <c r="F506" s="96">
        <v>45623.445497685185</v>
      </c>
      <c r="G506" s="87" t="s">
        <v>70</v>
      </c>
      <c r="H506" s="96">
        <v>45623</v>
      </c>
      <c r="I506" s="87" t="s">
        <v>71</v>
      </c>
      <c r="J506" s="87" t="s">
        <v>104</v>
      </c>
      <c r="K506" s="87" t="s">
        <v>2086</v>
      </c>
      <c r="L506" s="87" t="s">
        <v>78</v>
      </c>
      <c r="M506" s="87" t="s">
        <v>2088</v>
      </c>
      <c r="N506" s="94">
        <v>355.04</v>
      </c>
      <c r="O506" s="94">
        <v>446.32</v>
      </c>
      <c r="P506" s="94">
        <v>99.41</v>
      </c>
      <c r="Q506" s="87" t="s">
        <v>6727</v>
      </c>
      <c r="R506" s="87" t="s">
        <v>6728</v>
      </c>
      <c r="S506" s="87" t="s">
        <v>4101</v>
      </c>
      <c r="T506" s="87" t="s">
        <v>504</v>
      </c>
      <c r="U506" s="87" t="s">
        <v>4109</v>
      </c>
      <c r="V506" s="87" t="s">
        <v>6729</v>
      </c>
      <c r="W506" s="87" t="s">
        <v>78</v>
      </c>
      <c r="X506" s="87" t="s">
        <v>6730</v>
      </c>
      <c r="Y506" s="87" t="s">
        <v>6731</v>
      </c>
      <c r="Z506" s="87" t="s">
        <v>4585</v>
      </c>
    </row>
    <row r="507" spans="1:26" x14ac:dyDescent="0.25">
      <c r="A507" s="87" t="s">
        <v>1020</v>
      </c>
      <c r="B507" s="87" t="s">
        <v>1021</v>
      </c>
      <c r="C507" s="87" t="s">
        <v>281</v>
      </c>
      <c r="D507" s="87" t="s">
        <v>237</v>
      </c>
      <c r="E507" s="96">
        <v>44279.487673611111</v>
      </c>
      <c r="F507" s="96">
        <v>45375.487673611111</v>
      </c>
      <c r="G507" s="87" t="s">
        <v>70</v>
      </c>
      <c r="H507" s="96">
        <v>45375</v>
      </c>
      <c r="I507" s="87" t="s">
        <v>71</v>
      </c>
      <c r="J507" s="87" t="s">
        <v>104</v>
      </c>
      <c r="K507" s="87" t="s">
        <v>1024</v>
      </c>
      <c r="L507" s="87" t="s">
        <v>78</v>
      </c>
      <c r="M507" s="87" t="s">
        <v>1025</v>
      </c>
      <c r="N507" s="94">
        <v>355.07</v>
      </c>
      <c r="O507" s="94">
        <v>388.02</v>
      </c>
      <c r="P507" s="94">
        <v>44.39</v>
      </c>
      <c r="Q507" s="87" t="s">
        <v>6414</v>
      </c>
      <c r="R507" s="87" t="s">
        <v>6415</v>
      </c>
      <c r="S507" s="87" t="s">
        <v>4101</v>
      </c>
      <c r="T507" s="87" t="s">
        <v>504</v>
      </c>
      <c r="U507" s="87" t="s">
        <v>4148</v>
      </c>
      <c r="V507" s="87" t="s">
        <v>6416</v>
      </c>
      <c r="W507" s="87" t="s">
        <v>6417</v>
      </c>
      <c r="X507" s="87" t="s">
        <v>6418</v>
      </c>
      <c r="Y507" s="87" t="s">
        <v>6419</v>
      </c>
      <c r="Z507" s="87" t="s">
        <v>4106</v>
      </c>
    </row>
    <row r="508" spans="1:26" x14ac:dyDescent="0.25">
      <c r="A508" s="87" t="s">
        <v>3150</v>
      </c>
      <c r="B508" s="87" t="s">
        <v>3151</v>
      </c>
      <c r="C508" s="87" t="s">
        <v>2330</v>
      </c>
      <c r="D508" s="87" t="s">
        <v>1397</v>
      </c>
      <c r="E508" s="96">
        <v>44867</v>
      </c>
      <c r="F508" s="96">
        <v>45503</v>
      </c>
      <c r="G508" s="87" t="s">
        <v>70</v>
      </c>
      <c r="H508" s="96">
        <v>45503</v>
      </c>
      <c r="I508" s="87" t="s">
        <v>71</v>
      </c>
      <c r="J508" s="87" t="s">
        <v>104</v>
      </c>
      <c r="K508" s="87" t="s">
        <v>3152</v>
      </c>
      <c r="L508" s="87" t="s">
        <v>3153</v>
      </c>
      <c r="M508" s="87" t="s">
        <v>3155</v>
      </c>
      <c r="N508" s="94">
        <v>356.21</v>
      </c>
      <c r="O508" s="94">
        <v>416.14</v>
      </c>
      <c r="P508" s="94">
        <v>89.05</v>
      </c>
      <c r="Q508" s="87" t="s">
        <v>6700</v>
      </c>
      <c r="R508" s="87" t="s">
        <v>6701</v>
      </c>
      <c r="S508" s="87" t="s">
        <v>6702</v>
      </c>
      <c r="T508" s="87" t="s">
        <v>6703</v>
      </c>
      <c r="U508" s="87" t="s">
        <v>6704</v>
      </c>
      <c r="V508" s="87" t="s">
        <v>4110</v>
      </c>
      <c r="W508" s="87" t="s">
        <v>6705</v>
      </c>
      <c r="X508" s="87" t="s">
        <v>6706</v>
      </c>
      <c r="Y508" s="87" t="s">
        <v>6707</v>
      </c>
      <c r="Z508" s="87" t="s">
        <v>6708</v>
      </c>
    </row>
    <row r="509" spans="1:26" x14ac:dyDescent="0.25">
      <c r="A509" s="87" t="s">
        <v>3618</v>
      </c>
      <c r="B509" s="87" t="s">
        <v>3619</v>
      </c>
      <c r="C509" s="87" t="s">
        <v>3598</v>
      </c>
      <c r="D509" s="87" t="s">
        <v>1176</v>
      </c>
      <c r="E509" s="96">
        <v>43879.40148148148</v>
      </c>
      <c r="F509" s="96">
        <v>45323</v>
      </c>
      <c r="G509" s="87" t="s">
        <v>70</v>
      </c>
      <c r="H509" s="96">
        <v>45323</v>
      </c>
      <c r="I509" s="87" t="s">
        <v>91</v>
      </c>
      <c r="J509" s="87" t="s">
        <v>72</v>
      </c>
      <c r="K509" s="87" t="s">
        <v>3620</v>
      </c>
      <c r="L509" s="87" t="s">
        <v>78</v>
      </c>
      <c r="M509" s="87" t="s">
        <v>4081</v>
      </c>
      <c r="N509" s="94">
        <v>357.04</v>
      </c>
      <c r="O509" s="94">
        <v>366.84</v>
      </c>
      <c r="P509" s="94">
        <v>71.400000000000006</v>
      </c>
      <c r="Q509" s="87" t="s">
        <v>6162</v>
      </c>
      <c r="R509" s="87" t="s">
        <v>6163</v>
      </c>
      <c r="S509" s="87" t="s">
        <v>4101</v>
      </c>
      <c r="T509" s="87" t="s">
        <v>504</v>
      </c>
      <c r="U509" s="87" t="s">
        <v>4148</v>
      </c>
      <c r="V509" s="87" t="s">
        <v>4110</v>
      </c>
      <c r="W509" s="87" t="s">
        <v>6164</v>
      </c>
      <c r="X509" s="87" t="s">
        <v>4575</v>
      </c>
      <c r="Y509" s="87" t="s">
        <v>6165</v>
      </c>
      <c r="Z509" s="87" t="s">
        <v>4181</v>
      </c>
    </row>
    <row r="510" spans="1:26" x14ac:dyDescent="0.25">
      <c r="A510" s="87" t="s">
        <v>2888</v>
      </c>
      <c r="B510" s="87" t="s">
        <v>1052</v>
      </c>
      <c r="C510" s="87" t="s">
        <v>2330</v>
      </c>
      <c r="D510" s="87" t="s">
        <v>1397</v>
      </c>
      <c r="E510" s="96">
        <v>43382.355138888888</v>
      </c>
      <c r="F510" s="96">
        <v>45574.355138888888</v>
      </c>
      <c r="G510" s="87" t="s">
        <v>70</v>
      </c>
      <c r="H510" s="96">
        <v>45574</v>
      </c>
      <c r="I510" s="87" t="s">
        <v>71</v>
      </c>
      <c r="J510" s="87" t="s">
        <v>104</v>
      </c>
      <c r="K510" s="87" t="s">
        <v>2889</v>
      </c>
      <c r="L510" s="87" t="s">
        <v>2890</v>
      </c>
      <c r="M510" s="87" t="s">
        <v>2891</v>
      </c>
      <c r="N510" s="94">
        <v>357.32</v>
      </c>
      <c r="O510" s="94">
        <v>411.1</v>
      </c>
      <c r="P510" s="94">
        <v>89.33</v>
      </c>
      <c r="Q510" s="87" t="s">
        <v>5808</v>
      </c>
      <c r="R510" s="87" t="s">
        <v>5809</v>
      </c>
      <c r="S510" s="87" t="s">
        <v>4101</v>
      </c>
      <c r="T510" s="87" t="s">
        <v>5810</v>
      </c>
      <c r="U510" s="87" t="s">
        <v>5811</v>
      </c>
      <c r="V510" s="87" t="s">
        <v>5812</v>
      </c>
      <c r="W510" s="87" t="s">
        <v>5813</v>
      </c>
      <c r="X510" s="87" t="s">
        <v>5814</v>
      </c>
      <c r="Y510" s="87" t="s">
        <v>5815</v>
      </c>
      <c r="Z510" s="87" t="s">
        <v>78</v>
      </c>
    </row>
    <row r="511" spans="1:26" x14ac:dyDescent="0.25">
      <c r="A511" s="87" t="s">
        <v>681</v>
      </c>
      <c r="B511" s="87" t="s">
        <v>682</v>
      </c>
      <c r="C511" s="87" t="s">
        <v>281</v>
      </c>
      <c r="D511" s="87" t="s">
        <v>66</v>
      </c>
      <c r="E511" s="96">
        <v>44610.326817129629</v>
      </c>
      <c r="F511" s="96">
        <v>45340.326817129629</v>
      </c>
      <c r="G511" s="87" t="s">
        <v>70</v>
      </c>
      <c r="H511" s="96">
        <v>45340</v>
      </c>
      <c r="I511" s="87" t="s">
        <v>71</v>
      </c>
      <c r="J511" s="87" t="s">
        <v>104</v>
      </c>
      <c r="K511" s="87" t="s">
        <v>683</v>
      </c>
      <c r="L511" s="87" t="s">
        <v>78</v>
      </c>
      <c r="M511" s="87" t="s">
        <v>684</v>
      </c>
      <c r="N511" s="94">
        <v>357.45</v>
      </c>
      <c r="O511" s="94">
        <v>391.08</v>
      </c>
      <c r="P511" s="94">
        <v>51.83</v>
      </c>
      <c r="Q511" s="87" t="s">
        <v>6546</v>
      </c>
      <c r="R511" s="87" t="s">
        <v>6547</v>
      </c>
      <c r="S511" s="87" t="s">
        <v>4101</v>
      </c>
      <c r="T511" s="87" t="s">
        <v>504</v>
      </c>
      <c r="U511" s="87" t="s">
        <v>4126</v>
      </c>
      <c r="V511" s="87" t="s">
        <v>4110</v>
      </c>
      <c r="W511" s="87" t="s">
        <v>6548</v>
      </c>
      <c r="X511" s="87" t="s">
        <v>6549</v>
      </c>
      <c r="Y511" s="87" t="s">
        <v>6550</v>
      </c>
      <c r="Z511" s="87" t="s">
        <v>4138</v>
      </c>
    </row>
    <row r="512" spans="1:26" x14ac:dyDescent="0.25">
      <c r="A512" s="87" t="s">
        <v>278</v>
      </c>
      <c r="B512" s="87" t="s">
        <v>279</v>
      </c>
      <c r="C512" s="87" t="s">
        <v>281</v>
      </c>
      <c r="D512" s="87" t="s">
        <v>66</v>
      </c>
      <c r="E512" s="96">
        <v>40983.454398148147</v>
      </c>
      <c r="F512" s="96">
        <v>45366.454398148147</v>
      </c>
      <c r="G512" s="87" t="s">
        <v>70</v>
      </c>
      <c r="H512" s="96">
        <v>45366</v>
      </c>
      <c r="I512" s="87" t="s">
        <v>71</v>
      </c>
      <c r="J512" s="87" t="s">
        <v>104</v>
      </c>
      <c r="K512" s="87" t="s">
        <v>283</v>
      </c>
      <c r="L512" s="87" t="s">
        <v>78</v>
      </c>
      <c r="M512" s="87" t="s">
        <v>284</v>
      </c>
      <c r="N512" s="94">
        <v>357.48</v>
      </c>
      <c r="O512" s="94">
        <v>391.51</v>
      </c>
      <c r="P512" s="94">
        <v>51.84</v>
      </c>
      <c r="Q512" s="87" t="s">
        <v>4445</v>
      </c>
      <c r="R512" s="87" t="s">
        <v>4446</v>
      </c>
      <c r="S512" s="87" t="s">
        <v>4101</v>
      </c>
      <c r="T512" s="87" t="s">
        <v>4447</v>
      </c>
      <c r="U512" s="87" t="s">
        <v>4448</v>
      </c>
      <c r="V512" s="87" t="s">
        <v>4449</v>
      </c>
      <c r="W512" s="87" t="s">
        <v>78</v>
      </c>
      <c r="X512" s="87" t="s">
        <v>4450</v>
      </c>
      <c r="Y512" s="87" t="s">
        <v>4451</v>
      </c>
      <c r="Z512" s="87" t="s">
        <v>4138</v>
      </c>
    </row>
    <row r="513" spans="1:26" x14ac:dyDescent="0.25">
      <c r="A513" s="87" t="s">
        <v>1683</v>
      </c>
      <c r="B513" s="87" t="s">
        <v>1684</v>
      </c>
      <c r="C513" s="87" t="s">
        <v>281</v>
      </c>
      <c r="D513" s="87" t="s">
        <v>1397</v>
      </c>
      <c r="E513" s="96">
        <v>43404.408356481479</v>
      </c>
      <c r="F513" s="96">
        <v>45596.408356481479</v>
      </c>
      <c r="G513" s="87" t="s">
        <v>70</v>
      </c>
      <c r="H513" s="96">
        <v>45596</v>
      </c>
      <c r="I513" s="87" t="s">
        <v>71</v>
      </c>
      <c r="J513" s="87" t="s">
        <v>104</v>
      </c>
      <c r="K513" s="87" t="s">
        <v>1677</v>
      </c>
      <c r="L513" s="87" t="s">
        <v>1685</v>
      </c>
      <c r="M513" s="87" t="s">
        <v>1686</v>
      </c>
      <c r="N513" s="94">
        <v>358.59</v>
      </c>
      <c r="O513" s="94">
        <v>411.97</v>
      </c>
      <c r="P513" s="94">
        <v>889.65</v>
      </c>
      <c r="Q513" s="87" t="s">
        <v>5839</v>
      </c>
      <c r="R513" s="87" t="s">
        <v>5840</v>
      </c>
      <c r="S513" s="87" t="s">
        <v>4101</v>
      </c>
      <c r="T513" s="87" t="s">
        <v>504</v>
      </c>
      <c r="U513" s="87" t="s">
        <v>4177</v>
      </c>
      <c r="V513" s="87" t="s">
        <v>5841</v>
      </c>
      <c r="W513" s="87" t="s">
        <v>5842</v>
      </c>
      <c r="X513" s="87" t="s">
        <v>5843</v>
      </c>
      <c r="Y513" s="87" t="s">
        <v>5838</v>
      </c>
      <c r="Z513" s="87" t="s">
        <v>4138</v>
      </c>
    </row>
    <row r="514" spans="1:26" x14ac:dyDescent="0.25">
      <c r="A514" s="87" t="s">
        <v>561</v>
      </c>
      <c r="B514" s="87" t="s">
        <v>562</v>
      </c>
      <c r="C514" s="87" t="s">
        <v>121</v>
      </c>
      <c r="D514" s="87" t="s">
        <v>66</v>
      </c>
      <c r="E514" s="96">
        <v>43804.760682870372</v>
      </c>
      <c r="F514" s="96">
        <v>45265.760682870372</v>
      </c>
      <c r="G514" s="87" t="s">
        <v>70</v>
      </c>
      <c r="H514" s="96">
        <v>45265</v>
      </c>
      <c r="I514" s="87" t="s">
        <v>71</v>
      </c>
      <c r="J514" s="87" t="s">
        <v>104</v>
      </c>
      <c r="K514" s="87" t="s">
        <v>6997</v>
      </c>
      <c r="L514" s="87" t="s">
        <v>564</v>
      </c>
      <c r="M514" s="87" t="s">
        <v>565</v>
      </c>
      <c r="N514" s="94">
        <v>358.66</v>
      </c>
      <c r="O514" s="94">
        <v>392.62</v>
      </c>
      <c r="P514" s="94">
        <v>46.17</v>
      </c>
      <c r="Q514" s="87" t="s">
        <v>6128</v>
      </c>
      <c r="R514" s="87" t="s">
        <v>6129</v>
      </c>
      <c r="S514" s="87" t="s">
        <v>4393</v>
      </c>
      <c r="T514" s="87" t="s">
        <v>6130</v>
      </c>
      <c r="U514" s="87" t="s">
        <v>6131</v>
      </c>
      <c r="V514" s="87" t="s">
        <v>6132</v>
      </c>
      <c r="W514" s="87" t="s">
        <v>6133</v>
      </c>
      <c r="X514" s="87" t="s">
        <v>6134</v>
      </c>
      <c r="Y514" s="87" t="s">
        <v>6135</v>
      </c>
      <c r="Z514" s="87" t="s">
        <v>4130</v>
      </c>
    </row>
    <row r="515" spans="1:26" x14ac:dyDescent="0.25">
      <c r="A515" s="87" t="s">
        <v>2356</v>
      </c>
      <c r="B515" s="87" t="s">
        <v>2357</v>
      </c>
      <c r="C515" s="87" t="s">
        <v>2330</v>
      </c>
      <c r="D515" s="87" t="s">
        <v>66</v>
      </c>
      <c r="E515" s="96">
        <v>41656.792384259257</v>
      </c>
      <c r="F515" s="96">
        <v>45308.792384259257</v>
      </c>
      <c r="G515" s="87" t="s">
        <v>70</v>
      </c>
      <c r="H515" s="96">
        <v>45308</v>
      </c>
      <c r="I515" s="87" t="s">
        <v>71</v>
      </c>
      <c r="J515" s="87" t="s">
        <v>72</v>
      </c>
      <c r="K515" s="87" t="s">
        <v>2359</v>
      </c>
      <c r="L515" s="87" t="s">
        <v>78</v>
      </c>
      <c r="M515" s="87" t="s">
        <v>2360</v>
      </c>
      <c r="N515" s="94">
        <v>359.22</v>
      </c>
      <c r="O515" s="94">
        <v>401.12</v>
      </c>
      <c r="P515" s="94">
        <v>46.7</v>
      </c>
      <c r="Q515" s="87" t="s">
        <v>4780</v>
      </c>
      <c r="R515" s="87" t="s">
        <v>4781</v>
      </c>
      <c r="S515" s="87" t="s">
        <v>4101</v>
      </c>
      <c r="T515" s="87" t="s">
        <v>504</v>
      </c>
      <c r="U515" s="87" t="s">
        <v>4148</v>
      </c>
      <c r="V515" s="87" t="s">
        <v>4782</v>
      </c>
      <c r="W515" s="87" t="s">
        <v>78</v>
      </c>
      <c r="X515" s="87" t="s">
        <v>4783</v>
      </c>
      <c r="Y515" s="87" t="s">
        <v>4784</v>
      </c>
      <c r="Z515" s="87" t="s">
        <v>4123</v>
      </c>
    </row>
    <row r="516" spans="1:26" x14ac:dyDescent="0.25">
      <c r="A516" s="87" t="s">
        <v>1479</v>
      </c>
      <c r="B516" s="87" t="s">
        <v>1480</v>
      </c>
      <c r="C516" s="87" t="s">
        <v>281</v>
      </c>
      <c r="D516" s="87" t="s">
        <v>1397</v>
      </c>
      <c r="E516" s="96">
        <v>41750.509606481479</v>
      </c>
      <c r="F516" s="96">
        <v>45403.509606481479</v>
      </c>
      <c r="G516" s="87" t="s">
        <v>70</v>
      </c>
      <c r="H516" s="96">
        <v>45403</v>
      </c>
      <c r="I516" s="87" t="s">
        <v>71</v>
      </c>
      <c r="J516" s="87" t="s">
        <v>104</v>
      </c>
      <c r="K516" s="87" t="s">
        <v>1481</v>
      </c>
      <c r="L516" s="87" t="s">
        <v>78</v>
      </c>
      <c r="M516" s="87" t="s">
        <v>1483</v>
      </c>
      <c r="N516" s="94">
        <v>359.36</v>
      </c>
      <c r="O516" s="94">
        <v>413.22</v>
      </c>
      <c r="P516" s="94">
        <v>98.79</v>
      </c>
      <c r="Q516" s="87" t="s">
        <v>4687</v>
      </c>
      <c r="R516" s="87" t="s">
        <v>4688</v>
      </c>
      <c r="S516" s="87" t="s">
        <v>4101</v>
      </c>
      <c r="T516" s="87" t="s">
        <v>504</v>
      </c>
      <c r="U516" s="87" t="s">
        <v>4148</v>
      </c>
      <c r="V516" s="87" t="s">
        <v>4689</v>
      </c>
      <c r="W516" s="87" t="s">
        <v>4690</v>
      </c>
      <c r="X516" s="87" t="s">
        <v>4691</v>
      </c>
      <c r="Y516" s="87" t="s">
        <v>4868</v>
      </c>
      <c r="Z516" s="87" t="s">
        <v>4138</v>
      </c>
    </row>
    <row r="517" spans="1:26" x14ac:dyDescent="0.25">
      <c r="A517" s="87" t="s">
        <v>3794</v>
      </c>
      <c r="B517" s="87" t="s">
        <v>3695</v>
      </c>
      <c r="C517" s="87" t="s">
        <v>65</v>
      </c>
      <c r="D517" s="87" t="s">
        <v>1303</v>
      </c>
      <c r="E517" s="96">
        <v>40638.551504629628</v>
      </c>
      <c r="F517" s="96">
        <v>53422.551504629628</v>
      </c>
      <c r="G517" s="87" t="s">
        <v>70</v>
      </c>
      <c r="H517" s="96">
        <v>45296</v>
      </c>
      <c r="I517" s="87" t="s">
        <v>91</v>
      </c>
      <c r="J517" s="87" t="s">
        <v>1223</v>
      </c>
      <c r="K517" s="87" t="s">
        <v>3796</v>
      </c>
      <c r="L517" s="87" t="s">
        <v>78</v>
      </c>
      <c r="M517" s="87" t="s">
        <v>3942</v>
      </c>
      <c r="N517" s="94">
        <v>360</v>
      </c>
      <c r="O517" s="94">
        <v>360</v>
      </c>
      <c r="P517" s="94">
        <v>18</v>
      </c>
      <c r="Q517" s="87" t="s">
        <v>4383</v>
      </c>
      <c r="R517" s="87" t="s">
        <v>4384</v>
      </c>
      <c r="S517" s="87" t="s">
        <v>4101</v>
      </c>
      <c r="T517" s="87" t="s">
        <v>4385</v>
      </c>
      <c r="U517" s="87" t="s">
        <v>4386</v>
      </c>
      <c r="V517" s="87" t="s">
        <v>4387</v>
      </c>
      <c r="W517" s="87" t="s">
        <v>4388</v>
      </c>
      <c r="X517" s="87" t="s">
        <v>4389</v>
      </c>
      <c r="Y517" s="87" t="s">
        <v>6121</v>
      </c>
      <c r="Z517" s="87" t="s">
        <v>4417</v>
      </c>
    </row>
    <row r="518" spans="1:26" x14ac:dyDescent="0.25">
      <c r="A518" s="87" t="s">
        <v>1324</v>
      </c>
      <c r="B518" s="87" t="s">
        <v>1325</v>
      </c>
      <c r="C518" s="87" t="s">
        <v>281</v>
      </c>
      <c r="D518" s="87" t="s">
        <v>1303</v>
      </c>
      <c r="E518" s="96">
        <v>41568.487569444442</v>
      </c>
      <c r="F518" s="96">
        <v>48508.487569444442</v>
      </c>
      <c r="G518" s="87" t="s">
        <v>1312</v>
      </c>
      <c r="H518" s="96">
        <v>45288</v>
      </c>
      <c r="I518" s="87" t="s">
        <v>91</v>
      </c>
      <c r="J518" s="87" t="s">
        <v>514</v>
      </c>
      <c r="K518" s="87" t="s">
        <v>1327</v>
      </c>
      <c r="L518" s="87" t="s">
        <v>78</v>
      </c>
      <c r="M518" s="87" t="s">
        <v>1329</v>
      </c>
      <c r="N518" s="94">
        <v>360</v>
      </c>
      <c r="O518" s="94">
        <v>360</v>
      </c>
      <c r="P518" s="94">
        <v>6.75</v>
      </c>
      <c r="Q518" s="87" t="s">
        <v>4748</v>
      </c>
      <c r="R518" s="87" t="s">
        <v>4749</v>
      </c>
      <c r="S518" s="87" t="s">
        <v>4101</v>
      </c>
      <c r="T518" s="87" t="s">
        <v>504</v>
      </c>
      <c r="U518" s="87" t="s">
        <v>4187</v>
      </c>
      <c r="V518" s="87" t="s">
        <v>4750</v>
      </c>
      <c r="W518" s="87" t="s">
        <v>4751</v>
      </c>
      <c r="X518" s="87" t="s">
        <v>4752</v>
      </c>
      <c r="Y518" s="87" t="s">
        <v>4753</v>
      </c>
      <c r="Z518" s="87" t="s">
        <v>4492</v>
      </c>
    </row>
    <row r="519" spans="1:26" x14ac:dyDescent="0.25">
      <c r="A519" s="87" t="s">
        <v>350</v>
      </c>
      <c r="B519" s="87" t="s">
        <v>351</v>
      </c>
      <c r="C519" s="87" t="s">
        <v>281</v>
      </c>
      <c r="D519" s="87" t="s">
        <v>66</v>
      </c>
      <c r="E519" s="96">
        <v>42064.512175925927</v>
      </c>
      <c r="F519" s="96">
        <v>45352.512175925927</v>
      </c>
      <c r="G519" s="87" t="s">
        <v>70</v>
      </c>
      <c r="H519" s="96">
        <v>45352</v>
      </c>
      <c r="I519" s="87" t="s">
        <v>71</v>
      </c>
      <c r="J519" s="87" t="s">
        <v>72</v>
      </c>
      <c r="K519" s="87" t="s">
        <v>352</v>
      </c>
      <c r="L519" s="87" t="s">
        <v>78</v>
      </c>
      <c r="M519" s="87" t="s">
        <v>354</v>
      </c>
      <c r="N519" s="94">
        <v>360.1</v>
      </c>
      <c r="O519" s="94">
        <v>395.02</v>
      </c>
      <c r="P519" s="94">
        <v>52.18</v>
      </c>
      <c r="Q519" s="87" t="s">
        <v>5098</v>
      </c>
      <c r="R519" s="87" t="s">
        <v>5099</v>
      </c>
      <c r="S519" s="87" t="s">
        <v>4101</v>
      </c>
      <c r="T519" s="87" t="s">
        <v>504</v>
      </c>
      <c r="U519" s="87" t="s">
        <v>2293</v>
      </c>
      <c r="V519" s="87" t="s">
        <v>5100</v>
      </c>
      <c r="W519" s="87" t="s">
        <v>5101</v>
      </c>
      <c r="X519" s="87" t="s">
        <v>5102</v>
      </c>
      <c r="Y519" s="87" t="s">
        <v>5103</v>
      </c>
      <c r="Z519" s="87" t="s">
        <v>4106</v>
      </c>
    </row>
    <row r="520" spans="1:26" x14ac:dyDescent="0.25">
      <c r="A520" s="87" t="s">
        <v>628</v>
      </c>
      <c r="B520" s="87" t="s">
        <v>406</v>
      </c>
      <c r="C520" s="87" t="s">
        <v>281</v>
      </c>
      <c r="D520" s="87" t="s">
        <v>66</v>
      </c>
      <c r="E520" s="96">
        <v>44418.557870370372</v>
      </c>
      <c r="F520" s="96">
        <v>45514.557870370372</v>
      </c>
      <c r="G520" s="87" t="s">
        <v>70</v>
      </c>
      <c r="H520" s="96">
        <v>45514</v>
      </c>
      <c r="I520" s="87" t="s">
        <v>71</v>
      </c>
      <c r="J520" s="87" t="s">
        <v>104</v>
      </c>
      <c r="K520" s="87" t="s">
        <v>629</v>
      </c>
      <c r="L520" s="87" t="s">
        <v>78</v>
      </c>
      <c r="M520" s="87" t="s">
        <v>631</v>
      </c>
      <c r="N520" s="94">
        <v>360.12</v>
      </c>
      <c r="O520" s="94">
        <v>395.78</v>
      </c>
      <c r="P520" s="94">
        <v>52.18</v>
      </c>
      <c r="Q520" s="87" t="s">
        <v>5583</v>
      </c>
      <c r="R520" s="87" t="s">
        <v>5584</v>
      </c>
      <c r="S520" s="87" t="s">
        <v>4101</v>
      </c>
      <c r="T520" s="87" t="s">
        <v>504</v>
      </c>
      <c r="U520" s="87" t="s">
        <v>4120</v>
      </c>
      <c r="V520" s="87" t="s">
        <v>5357</v>
      </c>
      <c r="W520" s="87" t="s">
        <v>5585</v>
      </c>
      <c r="X520" s="87" t="s">
        <v>5586</v>
      </c>
      <c r="Y520" s="87" t="s">
        <v>6481</v>
      </c>
      <c r="Z520" s="87" t="s">
        <v>4106</v>
      </c>
    </row>
    <row r="521" spans="1:26" x14ac:dyDescent="0.25">
      <c r="A521" s="87" t="s">
        <v>446</v>
      </c>
      <c r="B521" s="87" t="s">
        <v>447</v>
      </c>
      <c r="C521" s="87" t="s">
        <v>281</v>
      </c>
      <c r="D521" s="87" t="s">
        <v>66</v>
      </c>
      <c r="E521" s="96">
        <v>43374.441006944442</v>
      </c>
      <c r="F521" s="96">
        <v>45566.441006944442</v>
      </c>
      <c r="G521" s="87" t="s">
        <v>70</v>
      </c>
      <c r="H521" s="96">
        <v>45566</v>
      </c>
      <c r="I521" s="87" t="s">
        <v>71</v>
      </c>
      <c r="J521" s="87" t="s">
        <v>104</v>
      </c>
      <c r="K521" s="87" t="s">
        <v>448</v>
      </c>
      <c r="L521" s="87" t="s">
        <v>78</v>
      </c>
      <c r="M521" s="87" t="s">
        <v>449</v>
      </c>
      <c r="N521" s="94">
        <v>360.26</v>
      </c>
      <c r="O521" s="94">
        <v>394.93</v>
      </c>
      <c r="P521" s="94">
        <v>52.24</v>
      </c>
      <c r="Q521" s="87" t="s">
        <v>5816</v>
      </c>
      <c r="R521" s="87" t="s">
        <v>5411</v>
      </c>
      <c r="S521" s="87" t="s">
        <v>5412</v>
      </c>
      <c r="T521" s="87" t="s">
        <v>5817</v>
      </c>
      <c r="U521" s="87" t="s">
        <v>5414</v>
      </c>
      <c r="V521" s="87" t="s">
        <v>5415</v>
      </c>
      <c r="W521" s="87" t="s">
        <v>5818</v>
      </c>
      <c r="X521" s="87" t="s">
        <v>5819</v>
      </c>
      <c r="Y521" s="87" t="s">
        <v>5820</v>
      </c>
      <c r="Z521" s="87" t="s">
        <v>4248</v>
      </c>
    </row>
    <row r="522" spans="1:26" x14ac:dyDescent="0.25">
      <c r="A522" s="87" t="s">
        <v>1234</v>
      </c>
      <c r="B522" s="87" t="s">
        <v>1235</v>
      </c>
      <c r="C522" s="87" t="s">
        <v>281</v>
      </c>
      <c r="D522" s="87" t="s">
        <v>1176</v>
      </c>
      <c r="E522" s="96">
        <v>41718.348078703704</v>
      </c>
      <c r="F522" s="96">
        <v>45371.348078703704</v>
      </c>
      <c r="G522" s="87" t="s">
        <v>70</v>
      </c>
      <c r="H522" s="96">
        <v>45371</v>
      </c>
      <c r="I522" s="87" t="s">
        <v>71</v>
      </c>
      <c r="J522" s="87" t="s">
        <v>104</v>
      </c>
      <c r="K522" s="87" t="s">
        <v>1236</v>
      </c>
      <c r="L522" s="87" t="s">
        <v>78</v>
      </c>
      <c r="M522" s="87" t="s">
        <v>1238</v>
      </c>
      <c r="N522" s="94">
        <v>360.89</v>
      </c>
      <c r="O522" s="94">
        <v>365.3</v>
      </c>
      <c r="P522" s="94">
        <v>72.180000000000007</v>
      </c>
      <c r="Q522" s="87" t="s">
        <v>4846</v>
      </c>
      <c r="R522" s="87" t="s">
        <v>4842</v>
      </c>
      <c r="S522" s="87" t="s">
        <v>4101</v>
      </c>
      <c r="T522" s="87" t="s">
        <v>504</v>
      </c>
      <c r="U522" s="87" t="s">
        <v>4187</v>
      </c>
      <c r="V522" s="87" t="s">
        <v>4110</v>
      </c>
      <c r="W522" s="87" t="s">
        <v>4847</v>
      </c>
      <c r="X522" s="87" t="s">
        <v>4848</v>
      </c>
      <c r="Y522" s="87" t="s">
        <v>4849</v>
      </c>
      <c r="Z522" s="87" t="s">
        <v>4138</v>
      </c>
    </row>
    <row r="523" spans="1:26" x14ac:dyDescent="0.25">
      <c r="A523" s="87" t="s">
        <v>2726</v>
      </c>
      <c r="B523" s="87" t="s">
        <v>2368</v>
      </c>
      <c r="C523" s="87" t="s">
        <v>2330</v>
      </c>
      <c r="D523" s="87" t="s">
        <v>1397</v>
      </c>
      <c r="E523" s="96">
        <v>41948.449849537035</v>
      </c>
      <c r="F523" s="96">
        <v>45601.449849537035</v>
      </c>
      <c r="G523" s="87" t="s">
        <v>70</v>
      </c>
      <c r="H523" s="96">
        <v>45601</v>
      </c>
      <c r="I523" s="87" t="s">
        <v>71</v>
      </c>
      <c r="J523" s="87" t="s">
        <v>104</v>
      </c>
      <c r="K523" s="87" t="s">
        <v>2727</v>
      </c>
      <c r="L523" s="87" t="s">
        <v>2728</v>
      </c>
      <c r="M523" s="87" t="s">
        <v>2729</v>
      </c>
      <c r="N523" s="94">
        <v>361.35</v>
      </c>
      <c r="O523" s="94">
        <v>415.51</v>
      </c>
      <c r="P523" s="94">
        <v>90.34</v>
      </c>
      <c r="Q523" s="87" t="s">
        <v>4877</v>
      </c>
      <c r="R523" s="87" t="s">
        <v>4878</v>
      </c>
      <c r="S523" s="87" t="s">
        <v>4393</v>
      </c>
      <c r="T523" s="87" t="s">
        <v>4879</v>
      </c>
      <c r="U523" s="87" t="s">
        <v>4880</v>
      </c>
      <c r="V523" s="87" t="s">
        <v>4110</v>
      </c>
      <c r="W523" s="87" t="s">
        <v>4881</v>
      </c>
      <c r="X523" s="87" t="s">
        <v>4882</v>
      </c>
      <c r="Y523" s="87" t="s">
        <v>4883</v>
      </c>
      <c r="Z523" s="87" t="s">
        <v>4106</v>
      </c>
    </row>
    <row r="524" spans="1:26" x14ac:dyDescent="0.25">
      <c r="A524" s="87" t="s">
        <v>256</v>
      </c>
      <c r="B524" s="87" t="s">
        <v>246</v>
      </c>
      <c r="C524" s="87" t="s">
        <v>281</v>
      </c>
      <c r="D524" s="87" t="s">
        <v>248</v>
      </c>
      <c r="E524" s="96">
        <v>45040.339328703703</v>
      </c>
      <c r="F524" s="96">
        <v>45406.493136574078</v>
      </c>
      <c r="G524" s="87" t="s">
        <v>70</v>
      </c>
      <c r="H524" s="96">
        <v>45406</v>
      </c>
      <c r="I524" s="87" t="s">
        <v>71</v>
      </c>
      <c r="J524" s="87" t="s">
        <v>104</v>
      </c>
      <c r="K524" s="87" t="s">
        <v>252</v>
      </c>
      <c r="L524" s="87" t="s">
        <v>78</v>
      </c>
      <c r="M524" s="87" t="s">
        <v>1393</v>
      </c>
      <c r="N524" s="94">
        <v>361.6</v>
      </c>
      <c r="O524" s="94">
        <v>485.61</v>
      </c>
      <c r="P524" s="94">
        <v>115.71</v>
      </c>
      <c r="Q524" s="87" t="s">
        <v>6887</v>
      </c>
      <c r="R524" s="87" t="s">
        <v>6888</v>
      </c>
      <c r="S524" s="87" t="s">
        <v>4101</v>
      </c>
      <c r="T524" s="87" t="s">
        <v>504</v>
      </c>
      <c r="U524" s="87" t="s">
        <v>4148</v>
      </c>
      <c r="V524" s="87" t="s">
        <v>4110</v>
      </c>
      <c r="W524" s="87" t="s">
        <v>6456</v>
      </c>
      <c r="X524" s="87" t="s">
        <v>6889</v>
      </c>
      <c r="Y524" s="87" t="s">
        <v>6890</v>
      </c>
      <c r="Z524" s="87" t="s">
        <v>4138</v>
      </c>
    </row>
    <row r="525" spans="1:26" x14ac:dyDescent="0.25">
      <c r="A525" s="87" t="s">
        <v>880</v>
      </c>
      <c r="B525" s="87" t="s">
        <v>881</v>
      </c>
      <c r="C525" s="87" t="s">
        <v>281</v>
      </c>
      <c r="D525" s="87" t="s">
        <v>66</v>
      </c>
      <c r="E525" s="96">
        <v>44986.623749999999</v>
      </c>
      <c r="F525" s="96">
        <v>45352.38890046296</v>
      </c>
      <c r="G525" s="87" t="s">
        <v>70</v>
      </c>
      <c r="H525" s="96">
        <v>45352</v>
      </c>
      <c r="I525" s="87" t="s">
        <v>71</v>
      </c>
      <c r="J525" s="87" t="s">
        <v>104</v>
      </c>
      <c r="K525" s="87" t="s">
        <v>882</v>
      </c>
      <c r="L525" s="87" t="s">
        <v>78</v>
      </c>
      <c r="M525" s="87" t="s">
        <v>884</v>
      </c>
      <c r="N525" s="94">
        <v>362.04</v>
      </c>
      <c r="O525" s="94">
        <v>396.04</v>
      </c>
      <c r="P525" s="94">
        <v>86.88</v>
      </c>
      <c r="Q525" s="87" t="s">
        <v>6689</v>
      </c>
      <c r="R525" s="87" t="s">
        <v>6690</v>
      </c>
      <c r="S525" s="87" t="s">
        <v>4101</v>
      </c>
      <c r="T525" s="87" t="s">
        <v>504</v>
      </c>
      <c r="U525" s="87" t="s">
        <v>4187</v>
      </c>
      <c r="V525" s="87" t="s">
        <v>6691</v>
      </c>
      <c r="W525" s="87" t="s">
        <v>6692</v>
      </c>
      <c r="X525" s="87" t="s">
        <v>6693</v>
      </c>
      <c r="Y525" s="87" t="s">
        <v>6694</v>
      </c>
      <c r="Z525" s="87" t="s">
        <v>4106</v>
      </c>
    </row>
    <row r="526" spans="1:26" x14ac:dyDescent="0.25">
      <c r="A526" s="87" t="s">
        <v>2422</v>
      </c>
      <c r="B526" s="87" t="s">
        <v>2423</v>
      </c>
      <c r="C526" s="87" t="s">
        <v>2330</v>
      </c>
      <c r="D526" s="87" t="s">
        <v>66</v>
      </c>
      <c r="E526" s="96">
        <v>42510</v>
      </c>
      <c r="F526" s="96">
        <v>45432</v>
      </c>
      <c r="G526" s="87" t="s">
        <v>70</v>
      </c>
      <c r="H526" s="96">
        <v>45432</v>
      </c>
      <c r="I526" s="87" t="s">
        <v>71</v>
      </c>
      <c r="J526" s="87" t="s">
        <v>104</v>
      </c>
      <c r="K526" s="87" t="s">
        <v>2424</v>
      </c>
      <c r="L526" s="87" t="s">
        <v>78</v>
      </c>
      <c r="M526" s="87" t="s">
        <v>2426</v>
      </c>
      <c r="N526" s="94">
        <v>362.19</v>
      </c>
      <c r="O526" s="94">
        <v>397.92</v>
      </c>
      <c r="P526" s="94">
        <v>43.46</v>
      </c>
      <c r="Q526" s="87" t="s">
        <v>5327</v>
      </c>
      <c r="R526" s="87" t="s">
        <v>5328</v>
      </c>
      <c r="S526" s="87" t="s">
        <v>4101</v>
      </c>
      <c r="T526" s="87" t="s">
        <v>504</v>
      </c>
      <c r="U526" s="87" t="s">
        <v>4133</v>
      </c>
      <c r="V526" s="87" t="s">
        <v>5329</v>
      </c>
      <c r="W526" s="87" t="s">
        <v>5330</v>
      </c>
      <c r="X526" s="87" t="s">
        <v>5331</v>
      </c>
      <c r="Y526" s="87" t="s">
        <v>5332</v>
      </c>
      <c r="Z526" s="87" t="s">
        <v>4123</v>
      </c>
    </row>
    <row r="527" spans="1:26" x14ac:dyDescent="0.25">
      <c r="A527" s="87" t="s">
        <v>2680</v>
      </c>
      <c r="B527" s="87" t="s">
        <v>2681</v>
      </c>
      <c r="C527" s="87" t="s">
        <v>2330</v>
      </c>
      <c r="D527" s="87" t="s">
        <v>1397</v>
      </c>
      <c r="E527" s="96">
        <v>41667.445254629631</v>
      </c>
      <c r="F527" s="96">
        <v>45319.445254629631</v>
      </c>
      <c r="G527" s="87" t="s">
        <v>70</v>
      </c>
      <c r="H527" s="96">
        <v>45319</v>
      </c>
      <c r="I527" s="87" t="s">
        <v>71</v>
      </c>
      <c r="J527" s="87" t="s">
        <v>72</v>
      </c>
      <c r="K527" s="87" t="s">
        <v>2682</v>
      </c>
      <c r="L527" s="87" t="s">
        <v>78</v>
      </c>
      <c r="M527" s="87" t="s">
        <v>2683</v>
      </c>
      <c r="N527" s="94">
        <v>362.2</v>
      </c>
      <c r="O527" s="94">
        <v>435.38</v>
      </c>
      <c r="P527" s="94">
        <v>90.56</v>
      </c>
      <c r="Q527" s="87" t="s">
        <v>4790</v>
      </c>
      <c r="R527" s="87" t="s">
        <v>4791</v>
      </c>
      <c r="S527" s="87" t="s">
        <v>4438</v>
      </c>
      <c r="T527" s="87" t="s">
        <v>4792</v>
      </c>
      <c r="U527" s="87" t="s">
        <v>4440</v>
      </c>
      <c r="V527" s="87" t="s">
        <v>4718</v>
      </c>
      <c r="W527" s="87" t="s">
        <v>4793</v>
      </c>
      <c r="X527" s="87" t="s">
        <v>4794</v>
      </c>
      <c r="Y527" s="87" t="s">
        <v>4795</v>
      </c>
      <c r="Z527" s="87" t="s">
        <v>4181</v>
      </c>
    </row>
    <row r="528" spans="1:26" x14ac:dyDescent="0.25">
      <c r="A528" s="87" t="s">
        <v>3564</v>
      </c>
      <c r="B528" s="87" t="s">
        <v>3513</v>
      </c>
      <c r="C528" s="87" t="s">
        <v>281</v>
      </c>
      <c r="D528" s="87" t="s">
        <v>66</v>
      </c>
      <c r="E528" s="96">
        <v>44983.527314814812</v>
      </c>
      <c r="F528" s="96">
        <v>45348.612326388888</v>
      </c>
      <c r="G528" s="87" t="s">
        <v>70</v>
      </c>
      <c r="H528" s="96">
        <v>45348</v>
      </c>
      <c r="I528" s="87" t="s">
        <v>71</v>
      </c>
      <c r="J528" s="87" t="s">
        <v>104</v>
      </c>
      <c r="K528" s="87" t="s">
        <v>3565</v>
      </c>
      <c r="L528" s="87" t="s">
        <v>78</v>
      </c>
      <c r="M528" s="87" t="s">
        <v>4048</v>
      </c>
      <c r="N528" s="94">
        <v>363.62</v>
      </c>
      <c r="O528" s="94">
        <v>399.13</v>
      </c>
      <c r="P528" s="94">
        <v>87.26</v>
      </c>
      <c r="Q528" s="87" t="s">
        <v>4544</v>
      </c>
      <c r="R528" s="87" t="s">
        <v>4545</v>
      </c>
      <c r="S528" s="87" t="s">
        <v>4101</v>
      </c>
      <c r="T528" s="87" t="s">
        <v>504</v>
      </c>
      <c r="U528" s="87" t="s">
        <v>4367</v>
      </c>
      <c r="V528" s="87" t="s">
        <v>4546</v>
      </c>
      <c r="W528" s="87" t="s">
        <v>4547</v>
      </c>
      <c r="X528" s="87" t="s">
        <v>4548</v>
      </c>
      <c r="Y528" s="87" t="s">
        <v>4549</v>
      </c>
      <c r="Z528" s="87" t="s">
        <v>4138</v>
      </c>
    </row>
    <row r="529" spans="1:26" x14ac:dyDescent="0.25">
      <c r="A529" s="87" t="s">
        <v>694</v>
      </c>
      <c r="B529" s="87" t="s">
        <v>695</v>
      </c>
      <c r="C529" s="87" t="s">
        <v>281</v>
      </c>
      <c r="D529" s="87" t="s">
        <v>66</v>
      </c>
      <c r="E529" s="96">
        <v>44652</v>
      </c>
      <c r="F529" s="96">
        <v>45305.519409722219</v>
      </c>
      <c r="G529" s="87" t="s">
        <v>70</v>
      </c>
      <c r="H529" s="96">
        <v>45305</v>
      </c>
      <c r="I529" s="87" t="s">
        <v>71</v>
      </c>
      <c r="J529" s="87" t="s">
        <v>104</v>
      </c>
      <c r="K529" s="87" t="s">
        <v>697</v>
      </c>
      <c r="L529" s="87" t="s">
        <v>78</v>
      </c>
      <c r="M529" s="87" t="s">
        <v>699</v>
      </c>
      <c r="N529" s="94">
        <v>363.77</v>
      </c>
      <c r="O529" s="94">
        <v>399.53</v>
      </c>
      <c r="P529" s="94">
        <v>72.75</v>
      </c>
      <c r="Q529" s="87" t="s">
        <v>6562</v>
      </c>
      <c r="R529" s="87" t="s">
        <v>6563</v>
      </c>
      <c r="S529" s="87" t="s">
        <v>4101</v>
      </c>
      <c r="T529" s="87" t="s">
        <v>504</v>
      </c>
      <c r="U529" s="87" t="s">
        <v>4187</v>
      </c>
      <c r="V529" s="87" t="s">
        <v>6564</v>
      </c>
      <c r="W529" s="87" t="s">
        <v>6565</v>
      </c>
      <c r="X529" s="87" t="s">
        <v>6566</v>
      </c>
      <c r="Y529" s="87" t="s">
        <v>6567</v>
      </c>
      <c r="Z529" s="87" t="s">
        <v>4138</v>
      </c>
    </row>
    <row r="530" spans="1:26" x14ac:dyDescent="0.25">
      <c r="A530" s="87" t="s">
        <v>2696</v>
      </c>
      <c r="B530" s="87" t="s">
        <v>1480</v>
      </c>
      <c r="C530" s="87" t="s">
        <v>2330</v>
      </c>
      <c r="D530" s="87" t="s">
        <v>1397</v>
      </c>
      <c r="E530" s="96">
        <v>41749.508043981485</v>
      </c>
      <c r="F530" s="96">
        <v>45402.508043981485</v>
      </c>
      <c r="G530" s="87" t="s">
        <v>70</v>
      </c>
      <c r="H530" s="96">
        <v>45402</v>
      </c>
      <c r="I530" s="87" t="s">
        <v>71</v>
      </c>
      <c r="J530" s="87" t="s">
        <v>104</v>
      </c>
      <c r="K530" s="87" t="s">
        <v>2697</v>
      </c>
      <c r="L530" s="87" t="s">
        <v>78</v>
      </c>
      <c r="M530" s="87" t="s">
        <v>2699</v>
      </c>
      <c r="N530" s="94">
        <v>364.54</v>
      </c>
      <c r="O530" s="94">
        <v>415.39</v>
      </c>
      <c r="P530" s="94">
        <v>91.14</v>
      </c>
      <c r="Q530" s="87" t="s">
        <v>4687</v>
      </c>
      <c r="R530" s="87" t="s">
        <v>4688</v>
      </c>
      <c r="S530" s="87" t="s">
        <v>4101</v>
      </c>
      <c r="T530" s="87" t="s">
        <v>504</v>
      </c>
      <c r="U530" s="87" t="s">
        <v>4148</v>
      </c>
      <c r="V530" s="87" t="s">
        <v>4689</v>
      </c>
      <c r="W530" s="87" t="s">
        <v>4690</v>
      </c>
      <c r="X530" s="87" t="s">
        <v>4691</v>
      </c>
      <c r="Y530" s="87" t="s">
        <v>4868</v>
      </c>
      <c r="Z530" s="87" t="s">
        <v>4138</v>
      </c>
    </row>
    <row r="531" spans="1:26" x14ac:dyDescent="0.25">
      <c r="A531" s="87" t="s">
        <v>3550</v>
      </c>
      <c r="B531" s="87" t="s">
        <v>3499</v>
      </c>
      <c r="C531" s="87" t="s">
        <v>2330</v>
      </c>
      <c r="D531" s="87" t="s">
        <v>1397</v>
      </c>
      <c r="E531" s="96">
        <v>41732.714745370373</v>
      </c>
      <c r="F531" s="96">
        <v>45385.714745370373</v>
      </c>
      <c r="G531" s="87" t="s">
        <v>70</v>
      </c>
      <c r="H531" s="96">
        <v>45385</v>
      </c>
      <c r="I531" s="87" t="s">
        <v>71</v>
      </c>
      <c r="J531" s="87" t="s">
        <v>104</v>
      </c>
      <c r="K531" s="87" t="s">
        <v>3551</v>
      </c>
      <c r="L531" s="87" t="s">
        <v>3552</v>
      </c>
      <c r="M531" s="87" t="s">
        <v>3965</v>
      </c>
      <c r="N531" s="94">
        <v>365.54</v>
      </c>
      <c r="O531" s="94">
        <v>423.66</v>
      </c>
      <c r="P531" s="94">
        <v>91.38</v>
      </c>
      <c r="Q531" s="87" t="s">
        <v>4855</v>
      </c>
      <c r="R531" s="87" t="s">
        <v>4856</v>
      </c>
      <c r="S531" s="87" t="s">
        <v>4438</v>
      </c>
      <c r="T531" s="87" t="s">
        <v>4439</v>
      </c>
      <c r="U531" s="87" t="s">
        <v>4857</v>
      </c>
      <c r="V531" s="87" t="s">
        <v>4858</v>
      </c>
      <c r="W531" s="87" t="s">
        <v>4859</v>
      </c>
      <c r="X531" s="87" t="s">
        <v>4860</v>
      </c>
      <c r="Y531" s="87" t="s">
        <v>4861</v>
      </c>
      <c r="Z531" s="87" t="s">
        <v>4138</v>
      </c>
    </row>
    <row r="532" spans="1:26" x14ac:dyDescent="0.25">
      <c r="A532" s="87" t="s">
        <v>3603</v>
      </c>
      <c r="B532" s="87" t="s">
        <v>3604</v>
      </c>
      <c r="C532" s="87" t="s">
        <v>281</v>
      </c>
      <c r="D532" s="87" t="s">
        <v>66</v>
      </c>
      <c r="E532" s="96">
        <v>45048.680138888885</v>
      </c>
      <c r="F532" s="96">
        <v>45414.680138888885</v>
      </c>
      <c r="G532" s="87" t="s">
        <v>70</v>
      </c>
      <c r="H532" s="96">
        <v>45413</v>
      </c>
      <c r="I532" s="87" t="s">
        <v>71</v>
      </c>
      <c r="J532" s="87" t="s">
        <v>104</v>
      </c>
      <c r="K532" s="87" t="s">
        <v>3605</v>
      </c>
      <c r="L532" s="87" t="s">
        <v>78</v>
      </c>
      <c r="M532" s="87" t="s">
        <v>4091</v>
      </c>
      <c r="N532" s="94">
        <v>365.69</v>
      </c>
      <c r="O532" s="94">
        <v>401.53</v>
      </c>
      <c r="P532" s="94">
        <v>73.13</v>
      </c>
      <c r="Q532" s="87" t="s">
        <v>6639</v>
      </c>
      <c r="R532" s="87" t="s">
        <v>6640</v>
      </c>
      <c r="S532" s="87" t="s">
        <v>4101</v>
      </c>
      <c r="T532" s="87" t="s">
        <v>504</v>
      </c>
      <c r="U532" s="87" t="s">
        <v>4126</v>
      </c>
      <c r="V532" s="87" t="s">
        <v>4342</v>
      </c>
      <c r="W532" s="87" t="s">
        <v>6641</v>
      </c>
      <c r="X532" s="87" t="s">
        <v>6642</v>
      </c>
      <c r="Y532" s="87" t="s">
        <v>6643</v>
      </c>
      <c r="Z532" s="87" t="s">
        <v>4138</v>
      </c>
    </row>
    <row r="533" spans="1:26" x14ac:dyDescent="0.25">
      <c r="A533" s="87" t="s">
        <v>3041</v>
      </c>
      <c r="B533" s="87" t="s">
        <v>3042</v>
      </c>
      <c r="C533" s="87" t="s">
        <v>2970</v>
      </c>
      <c r="D533" s="87" t="s">
        <v>2150</v>
      </c>
      <c r="E533" s="96">
        <v>44728.569293981483</v>
      </c>
      <c r="F533" s="96">
        <v>45459.569293981483</v>
      </c>
      <c r="G533" s="87" t="s">
        <v>70</v>
      </c>
      <c r="H533" s="96">
        <v>45276</v>
      </c>
      <c r="I533" s="87" t="s">
        <v>91</v>
      </c>
      <c r="J533" s="87" t="s">
        <v>72</v>
      </c>
      <c r="K533" s="87" t="s">
        <v>3044</v>
      </c>
      <c r="L533" s="87" t="s">
        <v>78</v>
      </c>
      <c r="M533" s="87" t="s">
        <v>3045</v>
      </c>
      <c r="N533" s="94">
        <v>365.75</v>
      </c>
      <c r="O533" s="94">
        <v>407.43</v>
      </c>
      <c r="P533" s="94">
        <v>73.150000000000006</v>
      </c>
      <c r="Q533" s="87" t="s">
        <v>6587</v>
      </c>
      <c r="R533" s="87" t="s">
        <v>6588</v>
      </c>
      <c r="S533" s="87" t="s">
        <v>4101</v>
      </c>
      <c r="T533" s="87" t="s">
        <v>4282</v>
      </c>
      <c r="U533" s="87" t="s">
        <v>4283</v>
      </c>
      <c r="V533" s="87" t="s">
        <v>6589</v>
      </c>
      <c r="W533" s="87" t="s">
        <v>6590</v>
      </c>
      <c r="X533" s="87" t="s">
        <v>6591</v>
      </c>
      <c r="Y533" s="87" t="s">
        <v>78</v>
      </c>
      <c r="Z533" s="87" t="s">
        <v>78</v>
      </c>
    </row>
    <row r="534" spans="1:26" x14ac:dyDescent="0.25">
      <c r="A534" s="87" t="s">
        <v>2892</v>
      </c>
      <c r="B534" s="87" t="s">
        <v>2893</v>
      </c>
      <c r="C534" s="87" t="s">
        <v>532</v>
      </c>
      <c r="D534" s="87" t="s">
        <v>262</v>
      </c>
      <c r="E534" s="96">
        <v>42024.573252314818</v>
      </c>
      <c r="F534" s="96">
        <v>45353.573252314818</v>
      </c>
      <c r="G534" s="87" t="s">
        <v>70</v>
      </c>
      <c r="H534" s="96">
        <v>45353</v>
      </c>
      <c r="I534" s="87" t="s">
        <v>71</v>
      </c>
      <c r="J534" s="87" t="s">
        <v>104</v>
      </c>
      <c r="K534" s="87" t="s">
        <v>2894</v>
      </c>
      <c r="L534" s="87" t="s">
        <v>2895</v>
      </c>
      <c r="M534" s="87" t="s">
        <v>2896</v>
      </c>
      <c r="N534" s="94">
        <v>370.4</v>
      </c>
      <c r="O534" s="94">
        <v>417.16</v>
      </c>
      <c r="P534" s="94">
        <v>74.08</v>
      </c>
      <c r="Q534" s="87" t="s">
        <v>5077</v>
      </c>
      <c r="R534" s="87" t="s">
        <v>5078</v>
      </c>
      <c r="S534" s="87" t="s">
        <v>4724</v>
      </c>
      <c r="T534" s="87" t="s">
        <v>5079</v>
      </c>
      <c r="U534" s="87" t="s">
        <v>5080</v>
      </c>
      <c r="V534" s="87" t="s">
        <v>5081</v>
      </c>
      <c r="W534" s="87" t="s">
        <v>5082</v>
      </c>
      <c r="X534" s="87" t="s">
        <v>5083</v>
      </c>
      <c r="Y534" s="87" t="s">
        <v>5084</v>
      </c>
      <c r="Z534" s="87" t="s">
        <v>4570</v>
      </c>
    </row>
    <row r="535" spans="1:26" x14ac:dyDescent="0.25">
      <c r="A535" s="87" t="s">
        <v>2140</v>
      </c>
      <c r="B535" s="87" t="s">
        <v>2141</v>
      </c>
      <c r="C535" s="87" t="s">
        <v>281</v>
      </c>
      <c r="D535" s="87" t="s">
        <v>262</v>
      </c>
      <c r="E535" s="96">
        <v>45033</v>
      </c>
      <c r="F535" s="96">
        <v>45295.524583333332</v>
      </c>
      <c r="G535" s="87" t="s">
        <v>70</v>
      </c>
      <c r="H535" s="96">
        <v>45295</v>
      </c>
      <c r="I535" s="87" t="s">
        <v>71</v>
      </c>
      <c r="J535" s="87" t="s">
        <v>104</v>
      </c>
      <c r="K535" s="87" t="s">
        <v>2142</v>
      </c>
      <c r="L535" s="87" t="s">
        <v>2143</v>
      </c>
      <c r="M535" s="87" t="s">
        <v>2145</v>
      </c>
      <c r="N535" s="94">
        <v>370.91</v>
      </c>
      <c r="O535" s="94">
        <v>473.89</v>
      </c>
      <c r="P535" s="94">
        <v>103.85</v>
      </c>
      <c r="Q535" s="87" t="s">
        <v>5934</v>
      </c>
      <c r="R535" s="87" t="s">
        <v>5935</v>
      </c>
      <c r="S535" s="87" t="s">
        <v>4101</v>
      </c>
      <c r="T535" s="87" t="s">
        <v>504</v>
      </c>
      <c r="U535" s="87" t="s">
        <v>4907</v>
      </c>
      <c r="V535" s="87" t="s">
        <v>5936</v>
      </c>
      <c r="W535" s="87" t="s">
        <v>5937</v>
      </c>
      <c r="X535" s="87" t="s">
        <v>5938</v>
      </c>
      <c r="Y535" s="87" t="s">
        <v>5939</v>
      </c>
      <c r="Z535" s="87" t="s">
        <v>4106</v>
      </c>
    </row>
    <row r="536" spans="1:26" x14ac:dyDescent="0.25">
      <c r="A536" s="87" t="s">
        <v>781</v>
      </c>
      <c r="B536" s="87" t="s">
        <v>782</v>
      </c>
      <c r="C536" s="87" t="s">
        <v>281</v>
      </c>
      <c r="D536" s="87" t="s">
        <v>66</v>
      </c>
      <c r="E536" s="96">
        <v>44927.559074074074</v>
      </c>
      <c r="F536" s="96">
        <v>45292.611458333333</v>
      </c>
      <c r="G536" s="87" t="s">
        <v>70</v>
      </c>
      <c r="H536" s="96">
        <v>45292</v>
      </c>
      <c r="I536" s="87" t="s">
        <v>71</v>
      </c>
      <c r="J536" s="87" t="s">
        <v>104</v>
      </c>
      <c r="K536" s="87" t="s">
        <v>783</v>
      </c>
      <c r="L536" s="87" t="s">
        <v>78</v>
      </c>
      <c r="M536" s="87" t="s">
        <v>785</v>
      </c>
      <c r="N536" s="94">
        <v>371.47</v>
      </c>
      <c r="O536" s="94">
        <v>407.57</v>
      </c>
      <c r="P536" s="94">
        <v>89.16</v>
      </c>
      <c r="Q536" s="87" t="s">
        <v>5319</v>
      </c>
      <c r="R536" s="87" t="s">
        <v>5320</v>
      </c>
      <c r="S536" s="87" t="s">
        <v>4101</v>
      </c>
      <c r="T536" s="87" t="s">
        <v>5321</v>
      </c>
      <c r="U536" s="87" t="s">
        <v>5322</v>
      </c>
      <c r="V536" s="87" t="s">
        <v>5323</v>
      </c>
      <c r="W536" s="87" t="s">
        <v>5324</v>
      </c>
      <c r="X536" s="87" t="s">
        <v>5325</v>
      </c>
      <c r="Y536" s="87" t="s">
        <v>5326</v>
      </c>
      <c r="Z536" s="87" t="s">
        <v>4138</v>
      </c>
    </row>
    <row r="537" spans="1:26" x14ac:dyDescent="0.25">
      <c r="A537" s="87" t="s">
        <v>2690</v>
      </c>
      <c r="B537" s="87" t="s">
        <v>2064</v>
      </c>
      <c r="C537" s="87" t="s">
        <v>2330</v>
      </c>
      <c r="D537" s="87" t="s">
        <v>1397</v>
      </c>
      <c r="E537" s="96">
        <v>41732.705555555556</v>
      </c>
      <c r="F537" s="96">
        <v>45385.705555555556</v>
      </c>
      <c r="G537" s="87" t="s">
        <v>70</v>
      </c>
      <c r="H537" s="96">
        <v>45385</v>
      </c>
      <c r="I537" s="87" t="s">
        <v>71</v>
      </c>
      <c r="J537" s="87" t="s">
        <v>104</v>
      </c>
      <c r="K537" s="87" t="s">
        <v>2692</v>
      </c>
      <c r="L537" s="87" t="s">
        <v>2693</v>
      </c>
      <c r="M537" s="87" t="s">
        <v>2694</v>
      </c>
      <c r="N537" s="94">
        <v>371.89</v>
      </c>
      <c r="O537" s="94">
        <v>438.27</v>
      </c>
      <c r="P537" s="94">
        <v>92.97</v>
      </c>
      <c r="Q537" s="87" t="s">
        <v>4862</v>
      </c>
      <c r="R537" s="87" t="s">
        <v>4863</v>
      </c>
      <c r="S537" s="87" t="s">
        <v>4274</v>
      </c>
      <c r="T537" s="87" t="s">
        <v>4275</v>
      </c>
      <c r="U537" s="87" t="s">
        <v>4864</v>
      </c>
      <c r="V537" s="87" t="s">
        <v>4110</v>
      </c>
      <c r="W537" s="87" t="s">
        <v>4865</v>
      </c>
      <c r="X537" s="87" t="s">
        <v>4866</v>
      </c>
      <c r="Y537" s="87" t="s">
        <v>4867</v>
      </c>
      <c r="Z537" s="87" t="s">
        <v>4123</v>
      </c>
    </row>
    <row r="538" spans="1:26" x14ac:dyDescent="0.25">
      <c r="A538" s="87" t="s">
        <v>3576</v>
      </c>
      <c r="B538" s="87" t="s">
        <v>3574</v>
      </c>
      <c r="C538" s="87" t="s">
        <v>2330</v>
      </c>
      <c r="D538" s="87" t="s">
        <v>1397</v>
      </c>
      <c r="E538" s="96">
        <v>44113</v>
      </c>
      <c r="F538" s="96">
        <v>45574.466481481482</v>
      </c>
      <c r="G538" s="87" t="s">
        <v>70</v>
      </c>
      <c r="H538" s="96">
        <v>45574</v>
      </c>
      <c r="I538" s="87" t="s">
        <v>71</v>
      </c>
      <c r="J538" s="87" t="s">
        <v>104</v>
      </c>
      <c r="K538" s="87" t="s">
        <v>3577</v>
      </c>
      <c r="L538" s="87" t="s">
        <v>78</v>
      </c>
      <c r="M538" s="87" t="s">
        <v>4040</v>
      </c>
      <c r="N538" s="94">
        <v>372.94</v>
      </c>
      <c r="O538" s="94">
        <v>437.33</v>
      </c>
      <c r="P538" s="94">
        <v>93.24</v>
      </c>
      <c r="Q538" s="87" t="s">
        <v>6301</v>
      </c>
      <c r="R538" s="87" t="s">
        <v>6221</v>
      </c>
      <c r="S538" s="87" t="s">
        <v>4101</v>
      </c>
      <c r="T538" s="87" t="s">
        <v>4215</v>
      </c>
      <c r="U538" s="87" t="s">
        <v>4216</v>
      </c>
      <c r="V538" s="87" t="s">
        <v>4110</v>
      </c>
      <c r="W538" s="87" t="s">
        <v>5064</v>
      </c>
      <c r="X538" s="87" t="s">
        <v>5065</v>
      </c>
      <c r="Y538" s="87" t="s">
        <v>6223</v>
      </c>
      <c r="Z538" s="87" t="s">
        <v>4106</v>
      </c>
    </row>
    <row r="539" spans="1:26" x14ac:dyDescent="0.25">
      <c r="A539" s="87" t="s">
        <v>1228</v>
      </c>
      <c r="B539" s="87" t="s">
        <v>1229</v>
      </c>
      <c r="C539" s="87" t="s">
        <v>281</v>
      </c>
      <c r="D539" s="87" t="s">
        <v>1176</v>
      </c>
      <c r="E539" s="96">
        <v>41718.345775462964</v>
      </c>
      <c r="F539" s="96">
        <v>45371.345775462964</v>
      </c>
      <c r="G539" s="87" t="s">
        <v>70</v>
      </c>
      <c r="H539" s="96">
        <v>45371</v>
      </c>
      <c r="I539" s="87" t="s">
        <v>71</v>
      </c>
      <c r="J539" s="87" t="s">
        <v>104</v>
      </c>
      <c r="K539" s="87" t="s">
        <v>1230</v>
      </c>
      <c r="L539" s="87" t="s">
        <v>78</v>
      </c>
      <c r="M539" s="87" t="s">
        <v>1232</v>
      </c>
      <c r="N539" s="94">
        <v>373</v>
      </c>
      <c r="O539" s="94">
        <v>380.39</v>
      </c>
      <c r="P539" s="94">
        <v>74.599999999999994</v>
      </c>
      <c r="Q539" s="87" t="s">
        <v>4841</v>
      </c>
      <c r="R539" s="87" t="s">
        <v>4842</v>
      </c>
      <c r="S539" s="87" t="s">
        <v>4101</v>
      </c>
      <c r="T539" s="87" t="s">
        <v>504</v>
      </c>
      <c r="U539" s="87" t="s">
        <v>4187</v>
      </c>
      <c r="V539" s="87" t="s">
        <v>4110</v>
      </c>
      <c r="W539" s="87" t="s">
        <v>4843</v>
      </c>
      <c r="X539" s="87" t="s">
        <v>4844</v>
      </c>
      <c r="Y539" s="87" t="s">
        <v>4845</v>
      </c>
      <c r="Z539" s="87" t="s">
        <v>4138</v>
      </c>
    </row>
    <row r="540" spans="1:26" x14ac:dyDescent="0.25">
      <c r="A540" s="87" t="s">
        <v>859</v>
      </c>
      <c r="B540" s="87" t="s">
        <v>860</v>
      </c>
      <c r="C540" s="87" t="s">
        <v>281</v>
      </c>
      <c r="D540" s="87" t="s">
        <v>66</v>
      </c>
      <c r="E540" s="96">
        <v>44953.361863425926</v>
      </c>
      <c r="F540" s="96">
        <v>45318.574918981481</v>
      </c>
      <c r="G540" s="87" t="s">
        <v>70</v>
      </c>
      <c r="H540" s="96">
        <v>45318</v>
      </c>
      <c r="I540" s="87" t="s">
        <v>71</v>
      </c>
      <c r="J540" s="87" t="s">
        <v>104</v>
      </c>
      <c r="K540" s="87" t="s">
        <v>861</v>
      </c>
      <c r="L540" s="87" t="s">
        <v>78</v>
      </c>
      <c r="M540" s="87" t="s">
        <v>863</v>
      </c>
      <c r="N540" s="94">
        <v>373.64</v>
      </c>
      <c r="O540" s="94">
        <v>408.55</v>
      </c>
      <c r="P540" s="94">
        <v>74.73</v>
      </c>
      <c r="Q540" s="87" t="s">
        <v>6808</v>
      </c>
      <c r="R540" s="87" t="s">
        <v>6325</v>
      </c>
      <c r="S540" s="87" t="s">
        <v>4101</v>
      </c>
      <c r="T540" s="87" t="s">
        <v>504</v>
      </c>
      <c r="U540" s="87" t="s">
        <v>4148</v>
      </c>
      <c r="V540" s="87" t="s">
        <v>4110</v>
      </c>
      <c r="W540" s="87" t="s">
        <v>6326</v>
      </c>
      <c r="X540" s="87" t="s">
        <v>6327</v>
      </c>
      <c r="Y540" s="87" t="s">
        <v>6328</v>
      </c>
      <c r="Z540" s="87" t="s">
        <v>4130</v>
      </c>
    </row>
    <row r="541" spans="1:26" x14ac:dyDescent="0.25">
      <c r="A541" s="87" t="s">
        <v>3573</v>
      </c>
      <c r="B541" s="87" t="s">
        <v>3574</v>
      </c>
      <c r="C541" s="87" t="s">
        <v>2330</v>
      </c>
      <c r="D541" s="87" t="s">
        <v>1397</v>
      </c>
      <c r="E541" s="96">
        <v>44094.603900462964</v>
      </c>
      <c r="F541" s="96">
        <v>45555.388333333336</v>
      </c>
      <c r="G541" s="87" t="s">
        <v>70</v>
      </c>
      <c r="H541" s="96">
        <v>45555</v>
      </c>
      <c r="I541" s="87" t="s">
        <v>71</v>
      </c>
      <c r="J541" s="87" t="s">
        <v>104</v>
      </c>
      <c r="K541" s="87" t="s">
        <v>1964</v>
      </c>
      <c r="L541" s="87" t="s">
        <v>78</v>
      </c>
      <c r="M541" s="87" t="s">
        <v>4017</v>
      </c>
      <c r="N541" s="94">
        <v>373.85</v>
      </c>
      <c r="O541" s="94">
        <v>434.49</v>
      </c>
      <c r="P541" s="94">
        <v>93.46</v>
      </c>
      <c r="Q541" s="87" t="s">
        <v>6301</v>
      </c>
      <c r="R541" s="87" t="s">
        <v>6221</v>
      </c>
      <c r="S541" s="87" t="s">
        <v>4101</v>
      </c>
      <c r="T541" s="87" t="s">
        <v>4215</v>
      </c>
      <c r="U541" s="87" t="s">
        <v>4216</v>
      </c>
      <c r="V541" s="87" t="s">
        <v>4110</v>
      </c>
      <c r="W541" s="87" t="s">
        <v>5064</v>
      </c>
      <c r="X541" s="87" t="s">
        <v>5065</v>
      </c>
      <c r="Y541" s="87" t="s">
        <v>5066</v>
      </c>
      <c r="Z541" s="87" t="s">
        <v>4130</v>
      </c>
    </row>
    <row r="542" spans="1:26" x14ac:dyDescent="0.25">
      <c r="A542" s="87" t="s">
        <v>933</v>
      </c>
      <c r="B542" s="87" t="s">
        <v>934</v>
      </c>
      <c r="C542" s="87" t="s">
        <v>281</v>
      </c>
      <c r="D542" s="87" t="s">
        <v>66</v>
      </c>
      <c r="E542" s="96">
        <v>45028.397337962961</v>
      </c>
      <c r="F542" s="96">
        <v>45394.307488425926</v>
      </c>
      <c r="G542" s="87" t="s">
        <v>70</v>
      </c>
      <c r="H542" s="96">
        <v>45394</v>
      </c>
      <c r="I542" s="87" t="s">
        <v>71</v>
      </c>
      <c r="J542" s="87" t="s">
        <v>104</v>
      </c>
      <c r="K542" s="87" t="s">
        <v>935</v>
      </c>
      <c r="L542" s="87" t="s">
        <v>78</v>
      </c>
      <c r="M542" s="87" t="s">
        <v>937</v>
      </c>
      <c r="N542" s="94">
        <v>374.84</v>
      </c>
      <c r="O542" s="94">
        <v>410.62</v>
      </c>
      <c r="P542" s="94">
        <v>82.46</v>
      </c>
      <c r="Q542" s="87" t="s">
        <v>6861</v>
      </c>
      <c r="R542" s="87" t="s">
        <v>6425</v>
      </c>
      <c r="S542" s="87" t="s">
        <v>6426</v>
      </c>
      <c r="T542" s="87" t="s">
        <v>6427</v>
      </c>
      <c r="U542" s="87" t="s">
        <v>6428</v>
      </c>
      <c r="V542" s="87" t="s">
        <v>6862</v>
      </c>
      <c r="W542" s="87" t="s">
        <v>6863</v>
      </c>
      <c r="X542" s="87" t="s">
        <v>6430</v>
      </c>
      <c r="Y542" s="87" t="s">
        <v>6431</v>
      </c>
      <c r="Z542" s="87" t="s">
        <v>4130</v>
      </c>
    </row>
    <row r="543" spans="1:26" x14ac:dyDescent="0.25">
      <c r="A543" s="87" t="s">
        <v>3594</v>
      </c>
      <c r="B543" s="87" t="s">
        <v>3595</v>
      </c>
      <c r="C543" s="87" t="s">
        <v>336</v>
      </c>
      <c r="D543" s="87" t="s">
        <v>1176</v>
      </c>
      <c r="E543" s="96">
        <v>43524.40966435185</v>
      </c>
      <c r="F543" s="96">
        <v>45323</v>
      </c>
      <c r="G543" s="87" t="s">
        <v>70</v>
      </c>
      <c r="H543" s="96">
        <v>45323</v>
      </c>
      <c r="I543" s="87" t="s">
        <v>91</v>
      </c>
      <c r="J543" s="87" t="s">
        <v>72</v>
      </c>
      <c r="K543" s="87" t="s">
        <v>3596</v>
      </c>
      <c r="L543" s="87" t="s">
        <v>78</v>
      </c>
      <c r="M543" s="87" t="s">
        <v>4020</v>
      </c>
      <c r="N543" s="94">
        <v>375.2</v>
      </c>
      <c r="O543" s="94">
        <v>385.48</v>
      </c>
      <c r="P543" s="94">
        <v>75.040000000000006</v>
      </c>
      <c r="Q543" s="87" t="s">
        <v>4571</v>
      </c>
      <c r="R543" s="87" t="s">
        <v>4572</v>
      </c>
      <c r="S543" s="87" t="s">
        <v>4101</v>
      </c>
      <c r="T543" s="87" t="s">
        <v>504</v>
      </c>
      <c r="U543" s="87" t="s">
        <v>4148</v>
      </c>
      <c r="V543" s="87" t="s">
        <v>4573</v>
      </c>
      <c r="W543" s="87" t="s">
        <v>4574</v>
      </c>
      <c r="X543" s="87" t="s">
        <v>4575</v>
      </c>
      <c r="Y543" s="87" t="s">
        <v>4576</v>
      </c>
      <c r="Z543" s="87" t="s">
        <v>4181</v>
      </c>
    </row>
    <row r="544" spans="1:26" x14ac:dyDescent="0.25">
      <c r="A544" s="87" t="s">
        <v>2876</v>
      </c>
      <c r="B544" s="87" t="s">
        <v>2877</v>
      </c>
      <c r="C544" s="87" t="s">
        <v>2330</v>
      </c>
      <c r="D544" s="87" t="s">
        <v>1397</v>
      </c>
      <c r="E544" s="96">
        <v>43324.653657407405</v>
      </c>
      <c r="F544" s="96">
        <v>45516.493518518517</v>
      </c>
      <c r="G544" s="87" t="s">
        <v>70</v>
      </c>
      <c r="H544" s="96">
        <v>45516</v>
      </c>
      <c r="I544" s="87" t="s">
        <v>71</v>
      </c>
      <c r="J544" s="87" t="s">
        <v>104</v>
      </c>
      <c r="K544" s="87" t="s">
        <v>2878</v>
      </c>
      <c r="L544" s="87" t="s">
        <v>78</v>
      </c>
      <c r="M544" s="87" t="s">
        <v>2880</v>
      </c>
      <c r="N544" s="94">
        <v>377.03</v>
      </c>
      <c r="O544" s="94">
        <v>437.12</v>
      </c>
      <c r="P544" s="94">
        <v>94.26</v>
      </c>
      <c r="Q544" s="87" t="s">
        <v>5788</v>
      </c>
      <c r="R544" s="87" t="s">
        <v>5789</v>
      </c>
      <c r="S544" s="87" t="s">
        <v>5790</v>
      </c>
      <c r="T544" s="87" t="s">
        <v>5791</v>
      </c>
      <c r="U544" s="87" t="s">
        <v>5792</v>
      </c>
      <c r="V544" s="87" t="s">
        <v>4110</v>
      </c>
      <c r="W544" s="87" t="s">
        <v>5793</v>
      </c>
      <c r="X544" s="87" t="s">
        <v>5794</v>
      </c>
      <c r="Y544" s="87" t="s">
        <v>5795</v>
      </c>
      <c r="Z544" s="87" t="s">
        <v>5796</v>
      </c>
    </row>
    <row r="545" spans="1:26" x14ac:dyDescent="0.25">
      <c r="A545" s="87" t="s">
        <v>420</v>
      </c>
      <c r="B545" s="87" t="s">
        <v>421</v>
      </c>
      <c r="C545" s="87" t="s">
        <v>423</v>
      </c>
      <c r="D545" s="87" t="s">
        <v>66</v>
      </c>
      <c r="E545" s="96">
        <v>43063.709467592591</v>
      </c>
      <c r="F545" s="96">
        <v>45620.709467592591</v>
      </c>
      <c r="G545" s="87" t="s">
        <v>70</v>
      </c>
      <c r="H545" s="96">
        <v>45620</v>
      </c>
      <c r="I545" s="87" t="s">
        <v>91</v>
      </c>
      <c r="J545" s="87" t="s">
        <v>104</v>
      </c>
      <c r="K545" s="87" t="s">
        <v>424</v>
      </c>
      <c r="L545" s="87" t="s">
        <v>78</v>
      </c>
      <c r="M545" s="87" t="s">
        <v>425</v>
      </c>
      <c r="N545" s="94">
        <v>378.25</v>
      </c>
      <c r="O545" s="94">
        <v>413.07</v>
      </c>
      <c r="P545" s="94">
        <v>37.82</v>
      </c>
      <c r="Q545" s="87" t="s">
        <v>5618</v>
      </c>
      <c r="R545" s="87" t="s">
        <v>5619</v>
      </c>
      <c r="S545" s="87" t="s">
        <v>4101</v>
      </c>
      <c r="T545" s="87" t="s">
        <v>504</v>
      </c>
      <c r="U545" s="87" t="s">
        <v>4148</v>
      </c>
      <c r="V545" s="87" t="s">
        <v>5357</v>
      </c>
      <c r="W545" s="87" t="s">
        <v>5620</v>
      </c>
      <c r="X545" s="87" t="s">
        <v>4778</v>
      </c>
      <c r="Y545" s="87" t="s">
        <v>78</v>
      </c>
      <c r="Z545" s="87" t="s">
        <v>78</v>
      </c>
    </row>
    <row r="546" spans="1:26" x14ac:dyDescent="0.25">
      <c r="A546" s="87" t="s">
        <v>1383</v>
      </c>
      <c r="B546" s="87" t="s">
        <v>1384</v>
      </c>
      <c r="C546" s="87" t="s">
        <v>281</v>
      </c>
      <c r="D546" s="87" t="s">
        <v>248</v>
      </c>
      <c r="E546" s="96">
        <v>43402.569108796299</v>
      </c>
      <c r="F546" s="96">
        <v>45594.569108796299</v>
      </c>
      <c r="G546" s="87" t="s">
        <v>70</v>
      </c>
      <c r="H546" s="96">
        <v>45594</v>
      </c>
      <c r="I546" s="87" t="s">
        <v>71</v>
      </c>
      <c r="J546" s="87" t="s">
        <v>104</v>
      </c>
      <c r="K546" s="87" t="s">
        <v>1386</v>
      </c>
      <c r="L546" s="87" t="s">
        <v>78</v>
      </c>
      <c r="M546" s="87" t="s">
        <v>1387</v>
      </c>
      <c r="N546" s="94">
        <v>378.26</v>
      </c>
      <c r="O546" s="94">
        <v>451.35</v>
      </c>
      <c r="P546" s="94">
        <v>81.33</v>
      </c>
      <c r="Q546" s="87" t="s">
        <v>5856</v>
      </c>
      <c r="R546" s="87" t="s">
        <v>5857</v>
      </c>
      <c r="S546" s="87" t="s">
        <v>4101</v>
      </c>
      <c r="T546" s="87" t="s">
        <v>504</v>
      </c>
      <c r="U546" s="87" t="s">
        <v>4126</v>
      </c>
      <c r="V546" s="87" t="s">
        <v>7010</v>
      </c>
      <c r="W546" s="87" t="s">
        <v>4761</v>
      </c>
      <c r="X546" s="87" t="s">
        <v>7011</v>
      </c>
      <c r="Y546" s="87" t="s">
        <v>5858</v>
      </c>
      <c r="Z546" s="87" t="s">
        <v>4130</v>
      </c>
    </row>
    <row r="547" spans="1:26" x14ac:dyDescent="0.25">
      <c r="A547" s="87" t="s">
        <v>2635</v>
      </c>
      <c r="B547" s="87" t="s">
        <v>2636</v>
      </c>
      <c r="C547" s="87" t="s">
        <v>2330</v>
      </c>
      <c r="D547" s="87" t="s">
        <v>1397</v>
      </c>
      <c r="E547" s="96">
        <v>41535.425254629627</v>
      </c>
      <c r="F547" s="96">
        <v>45553.425254629627</v>
      </c>
      <c r="G547" s="87" t="s">
        <v>70</v>
      </c>
      <c r="H547" s="96">
        <v>45553</v>
      </c>
      <c r="I547" s="87" t="s">
        <v>71</v>
      </c>
      <c r="J547" s="87" t="s">
        <v>104</v>
      </c>
      <c r="K547" s="87" t="s">
        <v>2637</v>
      </c>
      <c r="L547" s="87" t="s">
        <v>78</v>
      </c>
      <c r="M547" s="87" t="s">
        <v>2639</v>
      </c>
      <c r="N547" s="94">
        <v>379.64</v>
      </c>
      <c r="O547" s="94">
        <v>441.25</v>
      </c>
      <c r="P547" s="94">
        <v>94.91</v>
      </c>
      <c r="Q547" s="87" t="s">
        <v>4662</v>
      </c>
      <c r="R547" s="87" t="s">
        <v>4663</v>
      </c>
      <c r="S547" s="87" t="s">
        <v>4101</v>
      </c>
      <c r="T547" s="87" t="s">
        <v>504</v>
      </c>
      <c r="U547" s="87" t="s">
        <v>4203</v>
      </c>
      <c r="V547" s="87" t="s">
        <v>4664</v>
      </c>
      <c r="W547" s="87" t="s">
        <v>4665</v>
      </c>
      <c r="X547" s="87" t="s">
        <v>4666</v>
      </c>
      <c r="Y547" s="87" t="s">
        <v>4667</v>
      </c>
      <c r="Z547" s="87" t="s">
        <v>4106</v>
      </c>
    </row>
    <row r="548" spans="1:26" x14ac:dyDescent="0.25">
      <c r="A548" s="87" t="s">
        <v>2670</v>
      </c>
      <c r="B548" s="87" t="s">
        <v>150</v>
      </c>
      <c r="C548" s="87" t="s">
        <v>2330</v>
      </c>
      <c r="D548" s="87" t="s">
        <v>1397</v>
      </c>
      <c r="E548" s="96">
        <v>41564.598935185182</v>
      </c>
      <c r="F548" s="96">
        <v>45582.598935185182</v>
      </c>
      <c r="G548" s="87" t="s">
        <v>70</v>
      </c>
      <c r="H548" s="96">
        <v>45582</v>
      </c>
      <c r="I548" s="87" t="s">
        <v>71</v>
      </c>
      <c r="J548" s="87" t="s">
        <v>104</v>
      </c>
      <c r="K548" s="87" t="s">
        <v>2671</v>
      </c>
      <c r="L548" s="87" t="s">
        <v>78</v>
      </c>
      <c r="M548" s="87" t="s">
        <v>2673</v>
      </c>
      <c r="N548" s="94">
        <v>379.64</v>
      </c>
      <c r="O548" s="94">
        <v>449.79</v>
      </c>
      <c r="P548" s="94">
        <v>94.91</v>
      </c>
      <c r="Q548" s="87" t="s">
        <v>4701</v>
      </c>
      <c r="R548" s="87" t="s">
        <v>4702</v>
      </c>
      <c r="S548" s="87" t="s">
        <v>4101</v>
      </c>
      <c r="T548" s="87" t="s">
        <v>504</v>
      </c>
      <c r="U548" s="87" t="s">
        <v>4133</v>
      </c>
      <c r="V548" s="87" t="s">
        <v>4703</v>
      </c>
      <c r="W548" s="87" t="s">
        <v>4703</v>
      </c>
      <c r="X548" s="87" t="s">
        <v>4704</v>
      </c>
      <c r="Y548" s="87" t="s">
        <v>4264</v>
      </c>
      <c r="Z548" s="87" t="s">
        <v>4265</v>
      </c>
    </row>
    <row r="549" spans="1:26" x14ac:dyDescent="0.25">
      <c r="A549" s="87" t="s">
        <v>553</v>
      </c>
      <c r="B549" s="87" t="s">
        <v>554</v>
      </c>
      <c r="C549" s="87" t="s">
        <v>121</v>
      </c>
      <c r="D549" s="87" t="s">
        <v>66</v>
      </c>
      <c r="E549" s="96">
        <v>43713.374895833331</v>
      </c>
      <c r="F549" s="96">
        <v>45540.374895833331</v>
      </c>
      <c r="G549" s="87" t="s">
        <v>70</v>
      </c>
      <c r="H549" s="96">
        <v>45540</v>
      </c>
      <c r="I549" s="87" t="s">
        <v>71</v>
      </c>
      <c r="J549" s="87" t="s">
        <v>104</v>
      </c>
      <c r="K549" s="87" t="s">
        <v>555</v>
      </c>
      <c r="L549" s="87" t="s">
        <v>78</v>
      </c>
      <c r="M549" s="87" t="s">
        <v>556</v>
      </c>
      <c r="N549" s="94">
        <v>381.37</v>
      </c>
      <c r="O549" s="94">
        <v>417.98</v>
      </c>
      <c r="P549" s="94">
        <v>49.57</v>
      </c>
      <c r="Q549" s="87" t="s">
        <v>6089</v>
      </c>
      <c r="R549" s="87" t="s">
        <v>6090</v>
      </c>
      <c r="S549" s="87" t="s">
        <v>6091</v>
      </c>
      <c r="T549" s="87" t="s">
        <v>6092</v>
      </c>
      <c r="U549" s="87" t="s">
        <v>6093</v>
      </c>
      <c r="V549" s="87" t="s">
        <v>6094</v>
      </c>
      <c r="W549" s="87" t="s">
        <v>6095</v>
      </c>
      <c r="X549" s="87" t="s">
        <v>6096</v>
      </c>
      <c r="Y549" s="87" t="s">
        <v>6097</v>
      </c>
      <c r="Z549" s="87" t="s">
        <v>4106</v>
      </c>
    </row>
    <row r="550" spans="1:26" x14ac:dyDescent="0.25">
      <c r="A550" s="87" t="s">
        <v>3762</v>
      </c>
      <c r="B550" s="87" t="s">
        <v>3451</v>
      </c>
      <c r="C550" s="87" t="s">
        <v>2330</v>
      </c>
      <c r="D550" s="87" t="s">
        <v>1126</v>
      </c>
      <c r="E550" s="96">
        <v>43399.760601851849</v>
      </c>
      <c r="F550" s="96">
        <v>45591.760601851849</v>
      </c>
      <c r="G550" s="87" t="s">
        <v>70</v>
      </c>
      <c r="H550" s="96">
        <v>45591</v>
      </c>
      <c r="I550" s="87" t="s">
        <v>71</v>
      </c>
      <c r="J550" s="87" t="s">
        <v>104</v>
      </c>
      <c r="K550" s="87" t="s">
        <v>3764</v>
      </c>
      <c r="L550" s="87" t="s">
        <v>78</v>
      </c>
      <c r="M550" s="87" t="s">
        <v>4006</v>
      </c>
      <c r="N550" s="94">
        <v>382.37</v>
      </c>
      <c r="O550" s="94">
        <v>423.03</v>
      </c>
      <c r="P550" s="94">
        <v>38.24</v>
      </c>
      <c r="Q550" s="87" t="s">
        <v>4458</v>
      </c>
      <c r="R550" s="87" t="s">
        <v>4459</v>
      </c>
      <c r="S550" s="87" t="s">
        <v>4460</v>
      </c>
      <c r="T550" s="87" t="s">
        <v>4461</v>
      </c>
      <c r="U550" s="87" t="s">
        <v>4462</v>
      </c>
      <c r="V550" s="87" t="s">
        <v>4463</v>
      </c>
      <c r="W550" s="87" t="s">
        <v>78</v>
      </c>
      <c r="X550" s="87" t="s">
        <v>4464</v>
      </c>
      <c r="Y550" s="87" t="s">
        <v>4465</v>
      </c>
      <c r="Z550" s="87" t="s">
        <v>4130</v>
      </c>
    </row>
    <row r="551" spans="1:26" x14ac:dyDescent="0.25">
      <c r="A551" s="87" t="s">
        <v>2393</v>
      </c>
      <c r="B551" s="87" t="s">
        <v>2394</v>
      </c>
      <c r="C551" s="87" t="s">
        <v>2330</v>
      </c>
      <c r="D551" s="87" t="s">
        <v>66</v>
      </c>
      <c r="E551" s="96">
        <v>42036.452106481483</v>
      </c>
      <c r="F551" s="96">
        <v>45323.452106481483</v>
      </c>
      <c r="G551" s="87" t="s">
        <v>70</v>
      </c>
      <c r="H551" s="96">
        <v>45323</v>
      </c>
      <c r="I551" s="87" t="s">
        <v>71</v>
      </c>
      <c r="J551" s="87" t="s">
        <v>104</v>
      </c>
      <c r="K551" s="87" t="s">
        <v>2396</v>
      </c>
      <c r="L551" s="87" t="s">
        <v>78</v>
      </c>
      <c r="M551" s="87" t="s">
        <v>2397</v>
      </c>
      <c r="N551" s="94">
        <v>382.38</v>
      </c>
      <c r="O551" s="94">
        <v>419.23</v>
      </c>
      <c r="P551" s="94">
        <v>45.89</v>
      </c>
      <c r="Q551" s="87" t="s">
        <v>5085</v>
      </c>
      <c r="R551" s="87" t="s">
        <v>5086</v>
      </c>
      <c r="S551" s="87" t="s">
        <v>4274</v>
      </c>
      <c r="T551" s="87" t="s">
        <v>5087</v>
      </c>
      <c r="U551" s="87" t="s">
        <v>5088</v>
      </c>
      <c r="V551" s="87" t="s">
        <v>5089</v>
      </c>
      <c r="W551" s="87" t="s">
        <v>5090</v>
      </c>
      <c r="X551" s="87" t="s">
        <v>5091</v>
      </c>
      <c r="Y551" s="87" t="s">
        <v>5092</v>
      </c>
      <c r="Z551" s="87" t="s">
        <v>4181</v>
      </c>
    </row>
    <row r="552" spans="1:26" x14ac:dyDescent="0.25">
      <c r="A552" s="87" t="s">
        <v>845</v>
      </c>
      <c r="B552" s="87" t="s">
        <v>846</v>
      </c>
      <c r="C552" s="87" t="s">
        <v>281</v>
      </c>
      <c r="D552" s="87" t="s">
        <v>66</v>
      </c>
      <c r="E552" s="96">
        <v>44970.663553240738</v>
      </c>
      <c r="F552" s="96">
        <v>45335.491215277776</v>
      </c>
      <c r="G552" s="87" t="s">
        <v>70</v>
      </c>
      <c r="H552" s="96">
        <v>45335</v>
      </c>
      <c r="I552" s="87" t="s">
        <v>71</v>
      </c>
      <c r="J552" s="87" t="s">
        <v>104</v>
      </c>
      <c r="K552" s="87" t="s">
        <v>847</v>
      </c>
      <c r="L552" s="87" t="s">
        <v>78</v>
      </c>
      <c r="M552" s="87" t="s">
        <v>849</v>
      </c>
      <c r="N552" s="94">
        <v>382.87</v>
      </c>
      <c r="O552" s="94">
        <v>418.72</v>
      </c>
      <c r="P552" s="94">
        <v>91.88</v>
      </c>
      <c r="Q552" s="87" t="s">
        <v>6795</v>
      </c>
      <c r="R552" s="87" t="s">
        <v>6796</v>
      </c>
      <c r="S552" s="87" t="s">
        <v>4707</v>
      </c>
      <c r="T552" s="87" t="s">
        <v>6797</v>
      </c>
      <c r="U552" s="87" t="s">
        <v>6798</v>
      </c>
      <c r="V552" s="87" t="s">
        <v>4552</v>
      </c>
      <c r="W552" s="87" t="s">
        <v>78</v>
      </c>
      <c r="X552" s="87" t="s">
        <v>6799</v>
      </c>
      <c r="Y552" s="87" t="s">
        <v>6800</v>
      </c>
      <c r="Z552" s="87" t="s">
        <v>4181</v>
      </c>
    </row>
    <row r="553" spans="1:26" x14ac:dyDescent="0.25">
      <c r="A553" s="87" t="s">
        <v>3345</v>
      </c>
      <c r="B553" s="87" t="s">
        <v>2860</v>
      </c>
      <c r="C553" s="87" t="s">
        <v>2330</v>
      </c>
      <c r="D553" s="87" t="s">
        <v>2274</v>
      </c>
      <c r="E553" s="96">
        <v>43306.556666666664</v>
      </c>
      <c r="F553" s="96">
        <v>45498.528078703705</v>
      </c>
      <c r="G553" s="87" t="s">
        <v>70</v>
      </c>
      <c r="H553" s="96">
        <v>45285</v>
      </c>
      <c r="I553" s="87" t="s">
        <v>71</v>
      </c>
      <c r="J553" s="87" t="s">
        <v>514</v>
      </c>
      <c r="K553" s="87" t="s">
        <v>3346</v>
      </c>
      <c r="L553" s="87" t="s">
        <v>78</v>
      </c>
      <c r="M553" s="87" t="s">
        <v>3348</v>
      </c>
      <c r="N553" s="94">
        <v>383.51</v>
      </c>
      <c r="O553" s="94">
        <v>431.49</v>
      </c>
      <c r="P553" s="94">
        <v>76.7</v>
      </c>
      <c r="Q553" s="87" t="s">
        <v>5706</v>
      </c>
      <c r="R553" s="87" t="s">
        <v>5707</v>
      </c>
      <c r="S553" s="87" t="s">
        <v>4101</v>
      </c>
      <c r="T553" s="87" t="s">
        <v>504</v>
      </c>
      <c r="U553" s="87" t="s">
        <v>4133</v>
      </c>
      <c r="V553" s="87" t="s">
        <v>5708</v>
      </c>
      <c r="W553" s="87" t="s">
        <v>5709</v>
      </c>
      <c r="X553" s="87" t="s">
        <v>5710</v>
      </c>
      <c r="Y553" s="87" t="s">
        <v>5711</v>
      </c>
      <c r="Z553" s="87" t="s">
        <v>4130</v>
      </c>
    </row>
    <row r="554" spans="1:26" x14ac:dyDescent="0.25">
      <c r="A554" s="87" t="s">
        <v>864</v>
      </c>
      <c r="B554" s="87" t="s">
        <v>865</v>
      </c>
      <c r="C554" s="87" t="s">
        <v>281</v>
      </c>
      <c r="D554" s="87" t="s">
        <v>66</v>
      </c>
      <c r="E554" s="96">
        <v>44972.564120370371</v>
      </c>
      <c r="F554" s="96">
        <v>45337.317928240744</v>
      </c>
      <c r="G554" s="87" t="s">
        <v>70</v>
      </c>
      <c r="H554" s="96">
        <v>45337</v>
      </c>
      <c r="I554" s="87" t="s">
        <v>71</v>
      </c>
      <c r="J554" s="87" t="s">
        <v>104</v>
      </c>
      <c r="K554" s="87" t="s">
        <v>866</v>
      </c>
      <c r="L554" s="87" t="s">
        <v>78</v>
      </c>
      <c r="M554" s="87" t="s">
        <v>868</v>
      </c>
      <c r="N554" s="94">
        <v>384.17</v>
      </c>
      <c r="O554" s="94">
        <v>421.91</v>
      </c>
      <c r="P554" s="94">
        <v>92.2</v>
      </c>
      <c r="Q554" s="87" t="s">
        <v>5656</v>
      </c>
      <c r="R554" s="87" t="s">
        <v>5657</v>
      </c>
      <c r="S554" s="87" t="s">
        <v>4101</v>
      </c>
      <c r="T554" s="87" t="s">
        <v>504</v>
      </c>
      <c r="U554" s="87" t="s">
        <v>4120</v>
      </c>
      <c r="V554" s="87" t="s">
        <v>5658</v>
      </c>
      <c r="W554" s="87" t="s">
        <v>78</v>
      </c>
      <c r="X554" s="87" t="s">
        <v>5659</v>
      </c>
      <c r="Y554" s="87" t="s">
        <v>5660</v>
      </c>
      <c r="Z554" s="87" t="s">
        <v>4145</v>
      </c>
    </row>
    <row r="555" spans="1:26" x14ac:dyDescent="0.25">
      <c r="A555" s="87" t="s">
        <v>2438</v>
      </c>
      <c r="B555" s="87" t="s">
        <v>2439</v>
      </c>
      <c r="C555" s="87" t="s">
        <v>2330</v>
      </c>
      <c r="D555" s="87" t="s">
        <v>66</v>
      </c>
      <c r="E555" s="96">
        <v>43584.351377314815</v>
      </c>
      <c r="F555" s="96">
        <v>45411.351377314815</v>
      </c>
      <c r="G555" s="87" t="s">
        <v>70</v>
      </c>
      <c r="H555" s="96">
        <v>45411</v>
      </c>
      <c r="I555" s="87" t="s">
        <v>71</v>
      </c>
      <c r="J555" s="87" t="s">
        <v>104</v>
      </c>
      <c r="K555" s="87" t="s">
        <v>2440</v>
      </c>
      <c r="L555" s="87" t="s">
        <v>78</v>
      </c>
      <c r="M555" s="87" t="s">
        <v>2441</v>
      </c>
      <c r="N555" s="94">
        <v>384.37</v>
      </c>
      <c r="O555" s="94">
        <v>422.63</v>
      </c>
      <c r="P555" s="94">
        <v>46.12</v>
      </c>
      <c r="Q555" s="87" t="s">
        <v>5999</v>
      </c>
      <c r="R555" s="87" t="s">
        <v>6000</v>
      </c>
      <c r="S555" s="87" t="s">
        <v>6001</v>
      </c>
      <c r="T555" s="87" t="s">
        <v>6002</v>
      </c>
      <c r="U555" s="87" t="s">
        <v>6003</v>
      </c>
      <c r="V555" s="87" t="s">
        <v>5517</v>
      </c>
      <c r="W555" s="87" t="s">
        <v>6004</v>
      </c>
      <c r="X555" s="87" t="s">
        <v>6005</v>
      </c>
      <c r="Y555" s="87" t="s">
        <v>6006</v>
      </c>
      <c r="Z555" s="87" t="s">
        <v>4417</v>
      </c>
    </row>
    <row r="556" spans="1:26" x14ac:dyDescent="0.25">
      <c r="A556" s="87" t="s">
        <v>3187</v>
      </c>
      <c r="B556" s="87" t="s">
        <v>3188</v>
      </c>
      <c r="C556" s="87" t="s">
        <v>65</v>
      </c>
      <c r="D556" s="87" t="s">
        <v>2274</v>
      </c>
      <c r="E556" s="96">
        <v>37362</v>
      </c>
      <c r="F556" s="96">
        <v>45398</v>
      </c>
      <c r="G556" s="87" t="s">
        <v>78</v>
      </c>
      <c r="H556" s="96">
        <v>45398</v>
      </c>
      <c r="I556" s="87" t="s">
        <v>91</v>
      </c>
      <c r="J556" s="87" t="s">
        <v>104</v>
      </c>
      <c r="K556" s="87" t="s">
        <v>3189</v>
      </c>
      <c r="L556" s="87" t="s">
        <v>78</v>
      </c>
      <c r="M556" s="87" t="s">
        <v>3192</v>
      </c>
      <c r="N556" s="94">
        <v>384.58</v>
      </c>
      <c r="O556" s="94">
        <v>425.54</v>
      </c>
      <c r="P556" s="94">
        <v>76.92</v>
      </c>
      <c r="Q556" s="87" t="s">
        <v>4185</v>
      </c>
      <c r="R556" s="87" t="s">
        <v>4186</v>
      </c>
      <c r="S556" s="87" t="s">
        <v>4101</v>
      </c>
      <c r="T556" s="87" t="s">
        <v>504</v>
      </c>
      <c r="U556" s="87" t="s">
        <v>4187</v>
      </c>
      <c r="V556" s="87" t="s">
        <v>4188</v>
      </c>
      <c r="W556" s="87" t="s">
        <v>4189</v>
      </c>
      <c r="X556" s="87" t="s">
        <v>4190</v>
      </c>
      <c r="Y556" s="87" t="s">
        <v>4191</v>
      </c>
      <c r="Z556" s="87" t="s">
        <v>4138</v>
      </c>
    </row>
    <row r="557" spans="1:26" x14ac:dyDescent="0.25">
      <c r="A557" s="87" t="s">
        <v>1896</v>
      </c>
      <c r="B557" s="87" t="s">
        <v>1897</v>
      </c>
      <c r="C557" s="87" t="s">
        <v>532</v>
      </c>
      <c r="D557" s="87" t="s">
        <v>1397</v>
      </c>
      <c r="E557" s="96">
        <v>39600</v>
      </c>
      <c r="F557" s="96">
        <v>45444</v>
      </c>
      <c r="G557" s="87" t="s">
        <v>78</v>
      </c>
      <c r="H557" s="96">
        <v>45444</v>
      </c>
      <c r="I557" s="87" t="s">
        <v>91</v>
      </c>
      <c r="J557" s="87" t="s">
        <v>104</v>
      </c>
      <c r="K557" s="87" t="s">
        <v>1898</v>
      </c>
      <c r="L557" s="87" t="s">
        <v>78</v>
      </c>
      <c r="M557" s="87" t="s">
        <v>1899</v>
      </c>
      <c r="N557" s="94">
        <v>385.28</v>
      </c>
      <c r="O557" s="94">
        <v>435.58</v>
      </c>
      <c r="P557" s="94">
        <v>96.32</v>
      </c>
      <c r="Q557" s="87" t="s">
        <v>4303</v>
      </c>
      <c r="R557" s="87" t="s">
        <v>4304</v>
      </c>
      <c r="S557" s="87" t="s">
        <v>4101</v>
      </c>
      <c r="T557" s="87" t="s">
        <v>4305</v>
      </c>
      <c r="U557" s="87" t="s">
        <v>4109</v>
      </c>
      <c r="V557" s="87" t="s">
        <v>4306</v>
      </c>
      <c r="W557" s="87" t="s">
        <v>4307</v>
      </c>
      <c r="X557" s="87" t="s">
        <v>4308</v>
      </c>
      <c r="Y557" s="87" t="s">
        <v>78</v>
      </c>
      <c r="Z557" s="87" t="s">
        <v>78</v>
      </c>
    </row>
    <row r="558" spans="1:26" x14ac:dyDescent="0.25">
      <c r="A558" s="87" t="s">
        <v>840</v>
      </c>
      <c r="B558" s="87" t="s">
        <v>841</v>
      </c>
      <c r="C558" s="87" t="s">
        <v>281</v>
      </c>
      <c r="D558" s="87" t="s">
        <v>66</v>
      </c>
      <c r="E558" s="96">
        <v>44968.814467592594</v>
      </c>
      <c r="F558" s="96">
        <v>45333.53365740741</v>
      </c>
      <c r="G558" s="87" t="s">
        <v>70</v>
      </c>
      <c r="H558" s="96">
        <v>45333</v>
      </c>
      <c r="I558" s="87" t="s">
        <v>71</v>
      </c>
      <c r="J558" s="87" t="s">
        <v>104</v>
      </c>
      <c r="K558" s="87" t="s">
        <v>842</v>
      </c>
      <c r="L558" s="87" t="s">
        <v>78</v>
      </c>
      <c r="M558" s="87" t="s">
        <v>844</v>
      </c>
      <c r="N558" s="94">
        <v>385.93</v>
      </c>
      <c r="O558" s="94">
        <v>422.04</v>
      </c>
      <c r="P558" s="94">
        <v>92.62</v>
      </c>
      <c r="Q558" s="87" t="s">
        <v>5645</v>
      </c>
      <c r="R558" s="87" t="s">
        <v>5646</v>
      </c>
      <c r="S558" s="87" t="s">
        <v>4101</v>
      </c>
      <c r="T558" s="87" t="s">
        <v>504</v>
      </c>
      <c r="U558" s="87" t="s">
        <v>4148</v>
      </c>
      <c r="V558" s="87" t="s">
        <v>5647</v>
      </c>
      <c r="W558" s="87" t="s">
        <v>78</v>
      </c>
      <c r="X558" s="87" t="s">
        <v>5648</v>
      </c>
      <c r="Y558" s="87" t="s">
        <v>5649</v>
      </c>
      <c r="Z558" s="87" t="s">
        <v>4106</v>
      </c>
    </row>
    <row r="559" spans="1:26" x14ac:dyDescent="0.25">
      <c r="A559" s="87" t="s">
        <v>794</v>
      </c>
      <c r="B559" s="87" t="s">
        <v>795</v>
      </c>
      <c r="C559" s="87" t="s">
        <v>281</v>
      </c>
      <c r="D559" s="87" t="s">
        <v>66</v>
      </c>
      <c r="E559" s="96">
        <v>44927.583287037036</v>
      </c>
      <c r="F559" s="96">
        <v>45292.308263888888</v>
      </c>
      <c r="G559" s="87" t="s">
        <v>70</v>
      </c>
      <c r="H559" s="96">
        <v>45292</v>
      </c>
      <c r="I559" s="87" t="s">
        <v>71</v>
      </c>
      <c r="J559" s="87" t="s">
        <v>104</v>
      </c>
      <c r="K559" s="87" t="s">
        <v>796</v>
      </c>
      <c r="L559" s="87" t="s">
        <v>78</v>
      </c>
      <c r="M559" s="87" t="s">
        <v>798</v>
      </c>
      <c r="N559" s="94">
        <v>390.78</v>
      </c>
      <c r="O559" s="94">
        <v>429.04</v>
      </c>
      <c r="P559" s="94">
        <v>93.78</v>
      </c>
      <c r="Q559" s="87" t="s">
        <v>6756</v>
      </c>
      <c r="R559" s="87" t="s">
        <v>6757</v>
      </c>
      <c r="S559" s="87" t="s">
        <v>4393</v>
      </c>
      <c r="T559" s="87" t="s">
        <v>4879</v>
      </c>
      <c r="U559" s="87" t="s">
        <v>4880</v>
      </c>
      <c r="V559" s="87" t="s">
        <v>6758</v>
      </c>
      <c r="W559" s="87" t="s">
        <v>6759</v>
      </c>
      <c r="X559" s="87" t="s">
        <v>6760</v>
      </c>
      <c r="Y559" s="87" t="s">
        <v>6761</v>
      </c>
      <c r="Z559" s="87" t="s">
        <v>6762</v>
      </c>
    </row>
    <row r="560" spans="1:26" x14ac:dyDescent="0.25">
      <c r="A560" s="87" t="s">
        <v>2346</v>
      </c>
      <c r="B560" s="87" t="s">
        <v>2347</v>
      </c>
      <c r="C560" s="87" t="s">
        <v>2330</v>
      </c>
      <c r="D560" s="87" t="s">
        <v>66</v>
      </c>
      <c r="E560" s="96">
        <v>41548.609930555554</v>
      </c>
      <c r="F560" s="96">
        <v>45566.609930555554</v>
      </c>
      <c r="G560" s="87" t="s">
        <v>70</v>
      </c>
      <c r="H560" s="96">
        <v>45566</v>
      </c>
      <c r="I560" s="87" t="s">
        <v>71</v>
      </c>
      <c r="J560" s="87" t="s">
        <v>104</v>
      </c>
      <c r="K560" s="87" t="s">
        <v>2348</v>
      </c>
      <c r="L560" s="87" t="s">
        <v>78</v>
      </c>
      <c r="M560" s="87" t="s">
        <v>2350</v>
      </c>
      <c r="N560" s="94">
        <v>394.8</v>
      </c>
      <c r="O560" s="94">
        <v>432.97</v>
      </c>
      <c r="P560" s="94">
        <v>47.38</v>
      </c>
      <c r="Q560" s="87" t="s">
        <v>4249</v>
      </c>
      <c r="R560" s="87" t="s">
        <v>4250</v>
      </c>
      <c r="S560" s="87" t="s">
        <v>4101</v>
      </c>
      <c r="T560" s="87" t="s">
        <v>504</v>
      </c>
      <c r="U560" s="87" t="s">
        <v>4133</v>
      </c>
      <c r="V560" s="87" t="s">
        <v>4251</v>
      </c>
      <c r="W560" s="87" t="s">
        <v>4252</v>
      </c>
      <c r="X560" s="87" t="s">
        <v>4253</v>
      </c>
      <c r="Y560" s="87" t="s">
        <v>4254</v>
      </c>
      <c r="Z560" s="87" t="s">
        <v>4236</v>
      </c>
    </row>
    <row r="561" spans="1:26" x14ac:dyDescent="0.25">
      <c r="A561" s="87" t="s">
        <v>714</v>
      </c>
      <c r="B561" s="87" t="s">
        <v>715</v>
      </c>
      <c r="C561" s="87" t="s">
        <v>281</v>
      </c>
      <c r="D561" s="87" t="s">
        <v>66</v>
      </c>
      <c r="E561" s="96">
        <v>44824.479212962964</v>
      </c>
      <c r="F561" s="96">
        <v>45555.544733796298</v>
      </c>
      <c r="G561" s="87" t="s">
        <v>70</v>
      </c>
      <c r="H561" s="96">
        <v>45555</v>
      </c>
      <c r="I561" s="87" t="s">
        <v>71</v>
      </c>
      <c r="J561" s="87" t="s">
        <v>104</v>
      </c>
      <c r="K561" s="87" t="s">
        <v>717</v>
      </c>
      <c r="L561" s="87" t="s">
        <v>78</v>
      </c>
      <c r="M561" s="87" t="s">
        <v>719</v>
      </c>
      <c r="N561" s="94">
        <v>395.32</v>
      </c>
      <c r="O561" s="94">
        <v>432.04</v>
      </c>
      <c r="P561" s="94">
        <v>57.28</v>
      </c>
      <c r="Q561" s="87" t="s">
        <v>6609</v>
      </c>
      <c r="R561" s="87" t="s">
        <v>6610</v>
      </c>
      <c r="S561" s="87" t="s">
        <v>4101</v>
      </c>
      <c r="T561" s="87" t="s">
        <v>504</v>
      </c>
      <c r="U561" s="87" t="s">
        <v>4120</v>
      </c>
      <c r="V561" s="87" t="s">
        <v>4110</v>
      </c>
      <c r="W561" s="87" t="s">
        <v>6611</v>
      </c>
      <c r="X561" s="87" t="s">
        <v>6612</v>
      </c>
      <c r="Y561" s="87" t="s">
        <v>6613</v>
      </c>
      <c r="Z561" s="87" t="s">
        <v>4302</v>
      </c>
    </row>
    <row r="562" spans="1:26" x14ac:dyDescent="0.25">
      <c r="A562" s="87" t="s">
        <v>334</v>
      </c>
      <c r="B562" s="87" t="s">
        <v>335</v>
      </c>
      <c r="C562" s="87" t="s">
        <v>336</v>
      </c>
      <c r="D562" s="87" t="s">
        <v>66</v>
      </c>
      <c r="E562" s="96">
        <v>42631.48715277778</v>
      </c>
      <c r="F562" s="96">
        <v>45536</v>
      </c>
      <c r="G562" s="87" t="s">
        <v>70</v>
      </c>
      <c r="H562" s="96">
        <v>45536</v>
      </c>
      <c r="I562" s="87" t="s">
        <v>91</v>
      </c>
      <c r="J562" s="87" t="s">
        <v>104</v>
      </c>
      <c r="K562" s="87" t="s">
        <v>337</v>
      </c>
      <c r="L562" s="87" t="s">
        <v>338</v>
      </c>
      <c r="M562" s="87" t="s">
        <v>339</v>
      </c>
      <c r="N562" s="94">
        <v>397.5</v>
      </c>
      <c r="O562" s="94">
        <v>434.01</v>
      </c>
      <c r="P562" s="94">
        <v>39.75</v>
      </c>
      <c r="Q562" s="87" t="s">
        <v>5398</v>
      </c>
      <c r="R562" s="87" t="s">
        <v>5399</v>
      </c>
      <c r="S562" s="87" t="s">
        <v>4101</v>
      </c>
      <c r="T562" s="87" t="s">
        <v>504</v>
      </c>
      <c r="U562" s="87" t="s">
        <v>4223</v>
      </c>
      <c r="V562" s="87" t="s">
        <v>4110</v>
      </c>
      <c r="W562" s="87" t="s">
        <v>78</v>
      </c>
      <c r="X562" s="87" t="s">
        <v>5400</v>
      </c>
      <c r="Y562" s="87" t="s">
        <v>78</v>
      </c>
      <c r="Z562" s="87" t="s">
        <v>78</v>
      </c>
    </row>
    <row r="563" spans="1:26" x14ac:dyDescent="0.25">
      <c r="A563" s="87" t="s">
        <v>3553</v>
      </c>
      <c r="B563" s="87" t="s">
        <v>3554</v>
      </c>
      <c r="C563" s="87" t="s">
        <v>281</v>
      </c>
      <c r="D563" s="87" t="s">
        <v>2037</v>
      </c>
      <c r="E563" s="96">
        <v>44678.442800925928</v>
      </c>
      <c r="F563" s="96">
        <v>45409.442800925928</v>
      </c>
      <c r="G563" s="87" t="s">
        <v>70</v>
      </c>
      <c r="H563" s="96">
        <v>45409</v>
      </c>
      <c r="I563" s="87" t="s">
        <v>71</v>
      </c>
      <c r="J563" s="87" t="s">
        <v>104</v>
      </c>
      <c r="K563" s="87" t="s">
        <v>3556</v>
      </c>
      <c r="L563" s="87" t="s">
        <v>3557</v>
      </c>
      <c r="M563" s="87" t="s">
        <v>4088</v>
      </c>
      <c r="N563" s="94">
        <v>398.21</v>
      </c>
      <c r="O563" s="94">
        <v>454.56</v>
      </c>
      <c r="P563" s="94">
        <v>89.6</v>
      </c>
      <c r="Q563" s="87" t="s">
        <v>6573</v>
      </c>
      <c r="R563" s="87" t="s">
        <v>6574</v>
      </c>
      <c r="S563" s="87" t="s">
        <v>4460</v>
      </c>
      <c r="T563" s="87" t="s">
        <v>5691</v>
      </c>
      <c r="U563" s="87" t="s">
        <v>5552</v>
      </c>
      <c r="V563" s="87" t="s">
        <v>4110</v>
      </c>
      <c r="W563" s="87" t="s">
        <v>78</v>
      </c>
      <c r="X563" s="87" t="s">
        <v>4839</v>
      </c>
      <c r="Y563" s="87" t="s">
        <v>6575</v>
      </c>
      <c r="Z563" s="87" t="s">
        <v>5694</v>
      </c>
    </row>
    <row r="564" spans="1:26" x14ac:dyDescent="0.25">
      <c r="A564" s="87" t="s">
        <v>711</v>
      </c>
      <c r="B564" s="87" t="s">
        <v>676</v>
      </c>
      <c r="C564" s="87" t="s">
        <v>281</v>
      </c>
      <c r="D564" s="87" t="s">
        <v>66</v>
      </c>
      <c r="E564" s="96">
        <v>44767.627893518518</v>
      </c>
      <c r="F564" s="96">
        <v>45498.627893518518</v>
      </c>
      <c r="G564" s="87" t="s">
        <v>70</v>
      </c>
      <c r="H564" s="96">
        <v>45498</v>
      </c>
      <c r="I564" s="87" t="s">
        <v>71</v>
      </c>
      <c r="J564" s="87" t="s">
        <v>104</v>
      </c>
      <c r="K564" s="87" t="s">
        <v>712</v>
      </c>
      <c r="L564" s="87" t="s">
        <v>78</v>
      </c>
      <c r="M564" s="87" t="s">
        <v>713</v>
      </c>
      <c r="N564" s="94">
        <v>399</v>
      </c>
      <c r="O564" s="94">
        <v>437.28</v>
      </c>
      <c r="P564" s="94">
        <v>57.86</v>
      </c>
      <c r="Q564" s="87" t="s">
        <v>6539</v>
      </c>
      <c r="R564" s="87" t="s">
        <v>6540</v>
      </c>
      <c r="S564" s="87" t="s">
        <v>4579</v>
      </c>
      <c r="T564" s="87" t="s">
        <v>6541</v>
      </c>
      <c r="U564" s="87" t="s">
        <v>6542</v>
      </c>
      <c r="V564" s="87" t="s">
        <v>6543</v>
      </c>
      <c r="W564" s="87" t="s">
        <v>6543</v>
      </c>
      <c r="X564" s="87" t="s">
        <v>6544</v>
      </c>
      <c r="Y564" s="87" t="s">
        <v>6545</v>
      </c>
      <c r="Z564" s="87" t="s">
        <v>4130</v>
      </c>
    </row>
    <row r="565" spans="1:26" x14ac:dyDescent="0.25">
      <c r="A565" s="87" t="s">
        <v>1611</v>
      </c>
      <c r="B565" s="87" t="s">
        <v>1612</v>
      </c>
      <c r="C565" s="87" t="s">
        <v>281</v>
      </c>
      <c r="D565" s="87" t="s">
        <v>1397</v>
      </c>
      <c r="E565" s="96">
        <v>42582.411319444444</v>
      </c>
      <c r="F565" s="96">
        <v>45504.411319444444</v>
      </c>
      <c r="G565" s="87" t="s">
        <v>70</v>
      </c>
      <c r="H565" s="96">
        <v>45504</v>
      </c>
      <c r="I565" s="87" t="s">
        <v>71</v>
      </c>
      <c r="J565" s="87" t="s">
        <v>104</v>
      </c>
      <c r="K565" s="87" t="s">
        <v>1613</v>
      </c>
      <c r="L565" s="87" t="s">
        <v>1614</v>
      </c>
      <c r="M565" s="87" t="s">
        <v>1616</v>
      </c>
      <c r="N565" s="94">
        <v>399.29</v>
      </c>
      <c r="O565" s="94">
        <v>472.5</v>
      </c>
      <c r="P565" s="94">
        <v>109.76</v>
      </c>
      <c r="Q565" s="87" t="s">
        <v>5386</v>
      </c>
      <c r="R565" s="87" t="s">
        <v>5387</v>
      </c>
      <c r="S565" s="87" t="s">
        <v>4101</v>
      </c>
      <c r="T565" s="87" t="s">
        <v>504</v>
      </c>
      <c r="U565" s="87" t="s">
        <v>4148</v>
      </c>
      <c r="V565" s="87" t="s">
        <v>5388</v>
      </c>
      <c r="W565" s="87" t="s">
        <v>5389</v>
      </c>
      <c r="X565" s="87" t="s">
        <v>5390</v>
      </c>
      <c r="Y565" s="87" t="s">
        <v>5391</v>
      </c>
      <c r="Z565" s="87" t="s">
        <v>4138</v>
      </c>
    </row>
    <row r="566" spans="1:26" x14ac:dyDescent="0.25">
      <c r="A566" s="87" t="s">
        <v>3015</v>
      </c>
      <c r="B566" s="87" t="s">
        <v>3016</v>
      </c>
      <c r="C566" s="87" t="s">
        <v>2330</v>
      </c>
      <c r="D566" s="87" t="s">
        <v>1397</v>
      </c>
      <c r="E566" s="96">
        <v>43739.687106481484</v>
      </c>
      <c r="F566" s="96">
        <v>45566.519155092596</v>
      </c>
      <c r="G566" s="87" t="s">
        <v>70</v>
      </c>
      <c r="H566" s="96">
        <v>45566</v>
      </c>
      <c r="I566" s="87" t="s">
        <v>71</v>
      </c>
      <c r="J566" s="87" t="s">
        <v>104</v>
      </c>
      <c r="K566" s="87" t="s">
        <v>3017</v>
      </c>
      <c r="L566" s="87" t="s">
        <v>78</v>
      </c>
      <c r="M566" s="87" t="s">
        <v>3019</v>
      </c>
      <c r="N566" s="94">
        <v>399.77</v>
      </c>
      <c r="O566" s="94">
        <v>462.21</v>
      </c>
      <c r="P566" s="94">
        <v>99.94</v>
      </c>
      <c r="Q566" s="87" t="s">
        <v>4391</v>
      </c>
      <c r="R566" s="87" t="s">
        <v>4392</v>
      </c>
      <c r="S566" s="87" t="s">
        <v>4393</v>
      </c>
      <c r="T566" s="87" t="s">
        <v>4394</v>
      </c>
      <c r="U566" s="87" t="s">
        <v>4395</v>
      </c>
      <c r="V566" s="87" t="s">
        <v>4110</v>
      </c>
      <c r="W566" s="87" t="s">
        <v>4396</v>
      </c>
      <c r="X566" s="87" t="s">
        <v>4397</v>
      </c>
      <c r="Y566" s="87" t="s">
        <v>4398</v>
      </c>
      <c r="Z566" s="87" t="s">
        <v>4130</v>
      </c>
    </row>
    <row r="567" spans="1:26" x14ac:dyDescent="0.25">
      <c r="A567" s="87" t="s">
        <v>1394</v>
      </c>
      <c r="B567" s="87" t="s">
        <v>638</v>
      </c>
      <c r="C567" s="87" t="s">
        <v>281</v>
      </c>
      <c r="D567" s="87" t="s">
        <v>1397</v>
      </c>
      <c r="E567" s="96">
        <v>33696</v>
      </c>
      <c r="F567" s="96">
        <v>45384</v>
      </c>
      <c r="G567" s="87" t="s">
        <v>78</v>
      </c>
      <c r="H567" s="96">
        <v>45384</v>
      </c>
      <c r="I567" s="87" t="s">
        <v>71</v>
      </c>
      <c r="J567" s="87" t="s">
        <v>104</v>
      </c>
      <c r="K567" s="87" t="s">
        <v>1399</v>
      </c>
      <c r="L567" s="87" t="s">
        <v>78</v>
      </c>
      <c r="M567" s="87" t="s">
        <v>1400</v>
      </c>
      <c r="N567" s="94">
        <v>401</v>
      </c>
      <c r="O567" s="94">
        <v>458.15</v>
      </c>
      <c r="P567" s="94">
        <v>110.27</v>
      </c>
      <c r="Q567" s="87" t="s">
        <v>4131</v>
      </c>
      <c r="R567" s="87" t="s">
        <v>4132</v>
      </c>
      <c r="S567" s="87" t="s">
        <v>4101</v>
      </c>
      <c r="T567" s="87" t="s">
        <v>504</v>
      </c>
      <c r="U567" s="87" t="s">
        <v>4133</v>
      </c>
      <c r="V567" s="87" t="s">
        <v>4134</v>
      </c>
      <c r="W567" s="87" t="s">
        <v>4135</v>
      </c>
      <c r="X567" s="87" t="s">
        <v>4136</v>
      </c>
      <c r="Y567" s="87" t="s">
        <v>4137</v>
      </c>
      <c r="Z567" s="87" t="s">
        <v>4138</v>
      </c>
    </row>
    <row r="568" spans="1:26" x14ac:dyDescent="0.25">
      <c r="A568" s="87" t="s">
        <v>3706</v>
      </c>
      <c r="B568" s="87" t="s">
        <v>3505</v>
      </c>
      <c r="C568" s="87" t="s">
        <v>281</v>
      </c>
      <c r="D568" s="87" t="s">
        <v>66</v>
      </c>
      <c r="E568" s="96">
        <v>44138</v>
      </c>
      <c r="F568" s="96">
        <v>45599.618171296293</v>
      </c>
      <c r="G568" s="87" t="s">
        <v>70</v>
      </c>
      <c r="H568" s="96">
        <v>45599</v>
      </c>
      <c r="I568" s="87" t="s">
        <v>71</v>
      </c>
      <c r="J568" s="87" t="s">
        <v>104</v>
      </c>
      <c r="K568" s="87" t="s">
        <v>3707</v>
      </c>
      <c r="L568" s="87" t="s">
        <v>78</v>
      </c>
      <c r="M568" s="87" t="s">
        <v>4018</v>
      </c>
      <c r="N568" s="94">
        <v>401.07</v>
      </c>
      <c r="O568" s="94">
        <v>439.55</v>
      </c>
      <c r="P568" s="94">
        <v>48.13</v>
      </c>
      <c r="Q568" s="87" t="s">
        <v>5726</v>
      </c>
      <c r="R568" s="87" t="s">
        <v>5727</v>
      </c>
      <c r="S568" s="87" t="s">
        <v>4101</v>
      </c>
      <c r="T568" s="87" t="s">
        <v>504</v>
      </c>
      <c r="U568" s="87" t="s">
        <v>4120</v>
      </c>
      <c r="V568" s="87" t="s">
        <v>4342</v>
      </c>
      <c r="W568" s="87" t="s">
        <v>5728</v>
      </c>
      <c r="X568" s="87" t="s">
        <v>5729</v>
      </c>
      <c r="Y568" s="87" t="s">
        <v>5730</v>
      </c>
      <c r="Z568" s="87" t="s">
        <v>4417</v>
      </c>
    </row>
    <row r="569" spans="1:26" x14ac:dyDescent="0.25">
      <c r="A569" s="87" t="s">
        <v>3317</v>
      </c>
      <c r="B569" s="87" t="s">
        <v>773</v>
      </c>
      <c r="C569" s="87" t="s">
        <v>2330</v>
      </c>
      <c r="D569" s="87" t="s">
        <v>2274</v>
      </c>
      <c r="E569" s="96">
        <v>41985.535960648151</v>
      </c>
      <c r="F569" s="96">
        <v>45272.535960648151</v>
      </c>
      <c r="G569" s="87" t="s">
        <v>70</v>
      </c>
      <c r="H569" s="96">
        <v>45272</v>
      </c>
      <c r="I569" s="87" t="s">
        <v>71</v>
      </c>
      <c r="J569" s="87" t="s">
        <v>104</v>
      </c>
      <c r="K569" s="87" t="s">
        <v>3319</v>
      </c>
      <c r="L569" s="87" t="s">
        <v>78</v>
      </c>
      <c r="M569" s="87" t="s">
        <v>3321</v>
      </c>
      <c r="N569" s="94">
        <v>401.14</v>
      </c>
      <c r="O569" s="94">
        <v>433.82</v>
      </c>
      <c r="P569" s="94">
        <v>80.23</v>
      </c>
      <c r="Q569" s="87" t="s">
        <v>5047</v>
      </c>
      <c r="R569" s="87" t="s">
        <v>5048</v>
      </c>
      <c r="S569" s="87" t="s">
        <v>4101</v>
      </c>
      <c r="T569" s="87" t="s">
        <v>504</v>
      </c>
      <c r="U569" s="87" t="s">
        <v>4223</v>
      </c>
      <c r="V569" s="87" t="s">
        <v>5049</v>
      </c>
      <c r="W569" s="87" t="s">
        <v>5050</v>
      </c>
      <c r="X569" s="87" t="s">
        <v>5051</v>
      </c>
      <c r="Y569" s="87" t="s">
        <v>5052</v>
      </c>
      <c r="Z569" s="87" t="s">
        <v>4130</v>
      </c>
    </row>
    <row r="570" spans="1:26" x14ac:dyDescent="0.25">
      <c r="A570" s="87" t="s">
        <v>919</v>
      </c>
      <c r="B570" s="87" t="s">
        <v>482</v>
      </c>
      <c r="C570" s="87" t="s">
        <v>281</v>
      </c>
      <c r="D570" s="87" t="s">
        <v>66</v>
      </c>
      <c r="E570" s="96">
        <v>45019.555393518516</v>
      </c>
      <c r="F570" s="96">
        <v>45385.312928240739</v>
      </c>
      <c r="G570" s="87" t="s">
        <v>70</v>
      </c>
      <c r="H570" s="96">
        <v>45385</v>
      </c>
      <c r="I570" s="87" t="s">
        <v>71</v>
      </c>
      <c r="J570" s="87" t="s">
        <v>104</v>
      </c>
      <c r="K570" s="87" t="s">
        <v>920</v>
      </c>
      <c r="L570" s="87" t="s">
        <v>78</v>
      </c>
      <c r="M570" s="87" t="s">
        <v>922</v>
      </c>
      <c r="N570" s="94">
        <v>402.03</v>
      </c>
      <c r="O570" s="94">
        <v>439.64</v>
      </c>
      <c r="P570" s="94">
        <v>96.48</v>
      </c>
      <c r="Q570" s="87" t="s">
        <v>5924</v>
      </c>
      <c r="R570" s="87" t="s">
        <v>5925</v>
      </c>
      <c r="S570" s="87" t="s">
        <v>4101</v>
      </c>
      <c r="T570" s="87" t="s">
        <v>504</v>
      </c>
      <c r="U570" s="87" t="s">
        <v>4120</v>
      </c>
      <c r="V570" s="87" t="s">
        <v>5926</v>
      </c>
      <c r="W570" s="87" t="s">
        <v>5927</v>
      </c>
      <c r="X570" s="87" t="s">
        <v>5928</v>
      </c>
      <c r="Y570" s="87" t="s">
        <v>6855</v>
      </c>
      <c r="Z570" s="87" t="s">
        <v>6856</v>
      </c>
    </row>
    <row r="571" spans="1:26" x14ac:dyDescent="0.25">
      <c r="A571" s="87" t="s">
        <v>3142</v>
      </c>
      <c r="B571" s="87" t="s">
        <v>3143</v>
      </c>
      <c r="C571" s="87" t="s">
        <v>2330</v>
      </c>
      <c r="D571" s="87" t="s">
        <v>1397</v>
      </c>
      <c r="E571" s="96">
        <v>44687.596678240741</v>
      </c>
      <c r="F571" s="96">
        <v>45418.596678240741</v>
      </c>
      <c r="G571" s="87" t="s">
        <v>70</v>
      </c>
      <c r="H571" s="96">
        <v>45418</v>
      </c>
      <c r="I571" s="87" t="s">
        <v>71</v>
      </c>
      <c r="J571" s="87" t="s">
        <v>104</v>
      </c>
      <c r="K571" s="87" t="s">
        <v>3144</v>
      </c>
      <c r="L571" s="87" t="s">
        <v>3145</v>
      </c>
      <c r="M571" s="87" t="s">
        <v>3146</v>
      </c>
      <c r="N571" s="94">
        <v>402.96</v>
      </c>
      <c r="O571" s="94">
        <v>475.92</v>
      </c>
      <c r="P571" s="94">
        <v>100.74</v>
      </c>
      <c r="Q571" s="87" t="s">
        <v>6578</v>
      </c>
      <c r="R571" s="87" t="s">
        <v>3145</v>
      </c>
      <c r="S571" s="87" t="s">
        <v>4101</v>
      </c>
      <c r="T571" s="87" t="s">
        <v>504</v>
      </c>
      <c r="U571" s="87" t="s">
        <v>4412</v>
      </c>
      <c r="V571" s="87" t="s">
        <v>6579</v>
      </c>
      <c r="W571" s="87" t="s">
        <v>78</v>
      </c>
      <c r="X571" s="87" t="s">
        <v>6580</v>
      </c>
      <c r="Y571" s="87" t="s">
        <v>6581</v>
      </c>
      <c r="Z571" s="87" t="s">
        <v>4106</v>
      </c>
    </row>
    <row r="572" spans="1:26" x14ac:dyDescent="0.25">
      <c r="A572" s="87" t="s">
        <v>3685</v>
      </c>
      <c r="B572" s="87" t="s">
        <v>3451</v>
      </c>
      <c r="C572" s="87" t="s">
        <v>281</v>
      </c>
      <c r="D572" s="87" t="s">
        <v>1126</v>
      </c>
      <c r="E572" s="96">
        <v>42475</v>
      </c>
      <c r="F572" s="96">
        <v>45397</v>
      </c>
      <c r="G572" s="87" t="s">
        <v>70</v>
      </c>
      <c r="H572" s="96">
        <v>45397</v>
      </c>
      <c r="I572" s="87" t="s">
        <v>71</v>
      </c>
      <c r="J572" s="87" t="s">
        <v>104</v>
      </c>
      <c r="K572" s="87" t="s">
        <v>3686</v>
      </c>
      <c r="L572" s="87" t="s">
        <v>78</v>
      </c>
      <c r="M572" s="87" t="s">
        <v>3991</v>
      </c>
      <c r="N572" s="94">
        <v>403.47</v>
      </c>
      <c r="O572" s="94">
        <v>444.56</v>
      </c>
      <c r="P572" s="94">
        <v>50.44</v>
      </c>
      <c r="Q572" s="87" t="s">
        <v>4458</v>
      </c>
      <c r="R572" s="87" t="s">
        <v>4459</v>
      </c>
      <c r="S572" s="87" t="s">
        <v>4460</v>
      </c>
      <c r="T572" s="87" t="s">
        <v>4461</v>
      </c>
      <c r="U572" s="87" t="s">
        <v>4462</v>
      </c>
      <c r="V572" s="87" t="s">
        <v>4463</v>
      </c>
      <c r="W572" s="87" t="s">
        <v>78</v>
      </c>
      <c r="X572" s="87" t="s">
        <v>4464</v>
      </c>
      <c r="Y572" s="87" t="s">
        <v>4465</v>
      </c>
      <c r="Z572" s="87" t="s">
        <v>4130</v>
      </c>
    </row>
    <row r="573" spans="1:26" x14ac:dyDescent="0.25">
      <c r="A573" s="87" t="s">
        <v>2926</v>
      </c>
      <c r="B573" s="87" t="s">
        <v>2927</v>
      </c>
      <c r="C573" s="87" t="s">
        <v>2330</v>
      </c>
      <c r="D573" s="87" t="s">
        <v>1397</v>
      </c>
      <c r="E573" s="96">
        <v>43463.617152777777</v>
      </c>
      <c r="F573" s="96">
        <v>45289.500613425924</v>
      </c>
      <c r="G573" s="87" t="s">
        <v>70</v>
      </c>
      <c r="H573" s="96">
        <v>45289</v>
      </c>
      <c r="I573" s="87" t="s">
        <v>71</v>
      </c>
      <c r="J573" s="87" t="s">
        <v>104</v>
      </c>
      <c r="K573" s="87" t="s">
        <v>2928</v>
      </c>
      <c r="L573" s="87" t="s">
        <v>2929</v>
      </c>
      <c r="M573" s="87" t="s">
        <v>2931</v>
      </c>
      <c r="N573" s="94">
        <v>403.53</v>
      </c>
      <c r="O573" s="94">
        <v>463.71</v>
      </c>
      <c r="P573" s="94">
        <v>100.88</v>
      </c>
      <c r="Q573" s="87" t="s">
        <v>5910</v>
      </c>
      <c r="R573" s="87" t="s">
        <v>5911</v>
      </c>
      <c r="S573" s="87" t="s">
        <v>4316</v>
      </c>
      <c r="T573" s="87" t="s">
        <v>5912</v>
      </c>
      <c r="U573" s="87" t="s">
        <v>5913</v>
      </c>
      <c r="V573" s="87" t="s">
        <v>5914</v>
      </c>
      <c r="W573" s="87" t="s">
        <v>5915</v>
      </c>
      <c r="X573" s="87" t="s">
        <v>5916</v>
      </c>
      <c r="Y573" s="87" t="s">
        <v>5917</v>
      </c>
      <c r="Z573" s="87" t="s">
        <v>4106</v>
      </c>
    </row>
    <row r="574" spans="1:26" x14ac:dyDescent="0.25">
      <c r="A574" s="87" t="s">
        <v>3327</v>
      </c>
      <c r="B574" s="87" t="s">
        <v>2324</v>
      </c>
      <c r="C574" s="87" t="s">
        <v>2330</v>
      </c>
      <c r="D574" s="87" t="s">
        <v>2274</v>
      </c>
      <c r="E574" s="96">
        <v>42464.346006944441</v>
      </c>
      <c r="F574" s="96">
        <v>45386.346006944441</v>
      </c>
      <c r="G574" s="87" t="s">
        <v>70</v>
      </c>
      <c r="H574" s="96">
        <v>45386</v>
      </c>
      <c r="I574" s="87" t="s">
        <v>71</v>
      </c>
      <c r="J574" s="87" t="s">
        <v>104</v>
      </c>
      <c r="K574" s="87" t="s">
        <v>3328</v>
      </c>
      <c r="L574" s="87" t="s">
        <v>78</v>
      </c>
      <c r="M574" s="87" t="s">
        <v>3330</v>
      </c>
      <c r="N574" s="94">
        <v>404.56</v>
      </c>
      <c r="O574" s="94">
        <v>437.52</v>
      </c>
      <c r="P574" s="94">
        <v>80.91</v>
      </c>
      <c r="Q574" s="87" t="s">
        <v>5292</v>
      </c>
      <c r="R574" s="87" t="s">
        <v>5293</v>
      </c>
      <c r="S574" s="87" t="s">
        <v>4101</v>
      </c>
      <c r="T574" s="87" t="s">
        <v>504</v>
      </c>
      <c r="U574" s="87" t="s">
        <v>4187</v>
      </c>
      <c r="V574" s="87" t="s">
        <v>5294</v>
      </c>
      <c r="W574" s="87" t="s">
        <v>5295</v>
      </c>
      <c r="X574" s="87" t="s">
        <v>5296</v>
      </c>
      <c r="Y574" s="87" t="s">
        <v>5297</v>
      </c>
      <c r="Z574" s="87" t="s">
        <v>4138</v>
      </c>
    </row>
    <row r="575" spans="1:26" x14ac:dyDescent="0.25">
      <c r="A575" s="87" t="s">
        <v>1502</v>
      </c>
      <c r="B575" s="87" t="s">
        <v>1503</v>
      </c>
      <c r="C575" s="87" t="s">
        <v>3598</v>
      </c>
      <c r="D575" s="87" t="s">
        <v>1176</v>
      </c>
      <c r="E575" s="96">
        <v>43728.622303240743</v>
      </c>
      <c r="F575" s="96">
        <v>45536</v>
      </c>
      <c r="G575" s="87" t="s">
        <v>70</v>
      </c>
      <c r="H575" s="96">
        <v>45352</v>
      </c>
      <c r="I575" s="87" t="s">
        <v>91</v>
      </c>
      <c r="J575" s="87" t="s">
        <v>72</v>
      </c>
      <c r="K575" s="87" t="s">
        <v>1504</v>
      </c>
      <c r="L575" s="87" t="s">
        <v>78</v>
      </c>
      <c r="M575" s="87" t="s">
        <v>1505</v>
      </c>
      <c r="N575" s="94">
        <v>404.75</v>
      </c>
      <c r="O575" s="94">
        <v>417.93</v>
      </c>
      <c r="P575" s="94">
        <v>80.95</v>
      </c>
      <c r="Q575" s="87" t="s">
        <v>6107</v>
      </c>
      <c r="R575" s="87" t="s">
        <v>6108</v>
      </c>
      <c r="S575" s="87" t="s">
        <v>4101</v>
      </c>
      <c r="T575" s="87" t="s">
        <v>504</v>
      </c>
      <c r="U575" s="87" t="s">
        <v>4133</v>
      </c>
      <c r="V575" s="87" t="s">
        <v>6109</v>
      </c>
      <c r="W575" s="87" t="s">
        <v>6110</v>
      </c>
      <c r="X575" s="87" t="s">
        <v>6111</v>
      </c>
      <c r="Y575" s="87" t="s">
        <v>78</v>
      </c>
      <c r="Z575" s="87" t="s">
        <v>4123</v>
      </c>
    </row>
    <row r="576" spans="1:26" x14ac:dyDescent="0.25">
      <c r="A576" s="87" t="s">
        <v>2751</v>
      </c>
      <c r="B576" s="87" t="s">
        <v>145</v>
      </c>
      <c r="C576" s="87" t="s">
        <v>2330</v>
      </c>
      <c r="D576" s="87" t="s">
        <v>1397</v>
      </c>
      <c r="E576" s="96">
        <v>42106.448310185187</v>
      </c>
      <c r="F576" s="96">
        <v>45394.448310185187</v>
      </c>
      <c r="G576" s="87" t="s">
        <v>70</v>
      </c>
      <c r="H576" s="96">
        <v>45394</v>
      </c>
      <c r="I576" s="87" t="s">
        <v>71</v>
      </c>
      <c r="J576" s="87" t="s">
        <v>104</v>
      </c>
      <c r="K576" s="87" t="s">
        <v>2752</v>
      </c>
      <c r="L576" s="87" t="s">
        <v>78</v>
      </c>
      <c r="M576" s="87" t="s">
        <v>2754</v>
      </c>
      <c r="N576" s="94">
        <v>408.23</v>
      </c>
      <c r="O576" s="94">
        <v>475.79</v>
      </c>
      <c r="P576" s="94">
        <v>102.06</v>
      </c>
      <c r="Q576" s="87" t="s">
        <v>4159</v>
      </c>
      <c r="R576" s="87" t="s">
        <v>4160</v>
      </c>
      <c r="S576" s="87" t="s">
        <v>4101</v>
      </c>
      <c r="T576" s="87" t="s">
        <v>504</v>
      </c>
      <c r="U576" s="87" t="s">
        <v>4148</v>
      </c>
      <c r="V576" s="87" t="s">
        <v>4161</v>
      </c>
      <c r="W576" s="87" t="s">
        <v>4162</v>
      </c>
      <c r="X576" s="87" t="s">
        <v>4163</v>
      </c>
      <c r="Y576" s="87" t="s">
        <v>4164</v>
      </c>
      <c r="Z576" s="87" t="s">
        <v>4138</v>
      </c>
    </row>
    <row r="577" spans="1:26" x14ac:dyDescent="0.25">
      <c r="A577" s="87" t="s">
        <v>729</v>
      </c>
      <c r="B577" s="87" t="s">
        <v>730</v>
      </c>
      <c r="C577" s="87" t="s">
        <v>281</v>
      </c>
      <c r="D577" s="87" t="s">
        <v>66</v>
      </c>
      <c r="E577" s="96">
        <v>44836.352407407408</v>
      </c>
      <c r="F577" s="96">
        <v>45567.546458333331</v>
      </c>
      <c r="G577" s="87" t="s">
        <v>70</v>
      </c>
      <c r="H577" s="96">
        <v>45567</v>
      </c>
      <c r="I577" s="87" t="s">
        <v>71</v>
      </c>
      <c r="J577" s="87" t="s">
        <v>104</v>
      </c>
      <c r="K577" s="87" t="s">
        <v>731</v>
      </c>
      <c r="L577" s="87" t="s">
        <v>78</v>
      </c>
      <c r="M577" s="87" t="s">
        <v>733</v>
      </c>
      <c r="N577" s="94">
        <v>409.85</v>
      </c>
      <c r="O577" s="94">
        <v>450.12</v>
      </c>
      <c r="P577" s="94">
        <v>59.43</v>
      </c>
      <c r="Q577" s="87" t="s">
        <v>6644</v>
      </c>
      <c r="R577" s="87" t="s">
        <v>6645</v>
      </c>
      <c r="S577" s="87" t="s">
        <v>4393</v>
      </c>
      <c r="T577" s="87" t="s">
        <v>6646</v>
      </c>
      <c r="U577" s="87" t="s">
        <v>6647</v>
      </c>
      <c r="V577" s="87" t="s">
        <v>4110</v>
      </c>
      <c r="W577" s="87" t="s">
        <v>6648</v>
      </c>
      <c r="X577" s="87" t="s">
        <v>6649</v>
      </c>
      <c r="Y577" s="87" t="s">
        <v>6650</v>
      </c>
      <c r="Z577" s="87" t="s">
        <v>4585</v>
      </c>
    </row>
    <row r="578" spans="1:26" x14ac:dyDescent="0.25">
      <c r="A578" s="87" t="s">
        <v>3733</v>
      </c>
      <c r="B578" s="87" t="s">
        <v>3451</v>
      </c>
      <c r="C578" s="87" t="s">
        <v>2330</v>
      </c>
      <c r="D578" s="87" t="s">
        <v>1126</v>
      </c>
      <c r="E578" s="96">
        <v>42027.713784722226</v>
      </c>
      <c r="F578" s="96">
        <v>45314.539953703701</v>
      </c>
      <c r="G578" s="87" t="s">
        <v>70</v>
      </c>
      <c r="H578" s="96">
        <v>45314</v>
      </c>
      <c r="I578" s="87" t="s">
        <v>71</v>
      </c>
      <c r="J578" s="87" t="s">
        <v>104</v>
      </c>
      <c r="K578" s="87" t="s">
        <v>3734</v>
      </c>
      <c r="L578" s="87" t="s">
        <v>78</v>
      </c>
      <c r="M578" s="87" t="s">
        <v>3974</v>
      </c>
      <c r="N578" s="94">
        <v>409.96</v>
      </c>
      <c r="O578" s="94">
        <v>451.72</v>
      </c>
      <c r="P578" s="94">
        <v>41</v>
      </c>
      <c r="Q578" s="87" t="s">
        <v>4458</v>
      </c>
      <c r="R578" s="87" t="s">
        <v>4459</v>
      </c>
      <c r="S578" s="87" t="s">
        <v>4460</v>
      </c>
      <c r="T578" s="87" t="s">
        <v>4461</v>
      </c>
      <c r="U578" s="87" t="s">
        <v>4462</v>
      </c>
      <c r="V578" s="87" t="s">
        <v>4463</v>
      </c>
      <c r="W578" s="87" t="s">
        <v>78</v>
      </c>
      <c r="X578" s="87" t="s">
        <v>4464</v>
      </c>
      <c r="Y578" s="87" t="s">
        <v>4465</v>
      </c>
      <c r="Z578" s="87" t="s">
        <v>4130</v>
      </c>
    </row>
    <row r="579" spans="1:26" x14ac:dyDescent="0.25">
      <c r="A579" s="87" t="s">
        <v>1660</v>
      </c>
      <c r="B579" s="87" t="s">
        <v>1661</v>
      </c>
      <c r="C579" s="87" t="s">
        <v>281</v>
      </c>
      <c r="D579" s="87" t="s">
        <v>1397</v>
      </c>
      <c r="E579" s="96">
        <v>42993.557013888887</v>
      </c>
      <c r="F579" s="96">
        <v>45487.557013888887</v>
      </c>
      <c r="G579" s="87" t="s">
        <v>70</v>
      </c>
      <c r="H579" s="96">
        <v>45487</v>
      </c>
      <c r="I579" s="87" t="s">
        <v>71</v>
      </c>
      <c r="J579" s="87" t="s">
        <v>104</v>
      </c>
      <c r="K579" s="87" t="s">
        <v>1662</v>
      </c>
      <c r="L579" s="87" t="s">
        <v>1663</v>
      </c>
      <c r="M579" s="87" t="s">
        <v>1665</v>
      </c>
      <c r="N579" s="94">
        <v>410.87</v>
      </c>
      <c r="O579" s="94">
        <v>483.14</v>
      </c>
      <c r="P579" s="94">
        <v>112.95</v>
      </c>
      <c r="Q579" s="87" t="s">
        <v>5592</v>
      </c>
      <c r="R579" s="87" t="s">
        <v>5593</v>
      </c>
      <c r="S579" s="87" t="s">
        <v>4101</v>
      </c>
      <c r="T579" s="87" t="s">
        <v>504</v>
      </c>
      <c r="U579" s="87" t="s">
        <v>4120</v>
      </c>
      <c r="V579" s="87" t="s">
        <v>5594</v>
      </c>
      <c r="W579" s="87" t="s">
        <v>5595</v>
      </c>
      <c r="X579" s="87" t="s">
        <v>5596</v>
      </c>
      <c r="Y579" s="87" t="s">
        <v>5597</v>
      </c>
      <c r="Z579" s="87" t="s">
        <v>4138</v>
      </c>
    </row>
    <row r="580" spans="1:26" x14ac:dyDescent="0.25">
      <c r="A580" s="87" t="s">
        <v>1081</v>
      </c>
      <c r="B580" s="87" t="s">
        <v>1082</v>
      </c>
      <c r="C580" s="87" t="s">
        <v>281</v>
      </c>
      <c r="D580" s="87" t="s">
        <v>1077</v>
      </c>
      <c r="E580" s="96">
        <v>44020.385937500003</v>
      </c>
      <c r="F580" s="96">
        <v>45481.385937500003</v>
      </c>
      <c r="G580" s="87" t="s">
        <v>70</v>
      </c>
      <c r="H580" s="96">
        <v>45481</v>
      </c>
      <c r="I580" s="87" t="s">
        <v>71</v>
      </c>
      <c r="J580" s="87" t="s">
        <v>104</v>
      </c>
      <c r="K580" s="87" t="s">
        <v>1084</v>
      </c>
      <c r="L580" s="87" t="s">
        <v>78</v>
      </c>
      <c r="M580" s="87" t="s">
        <v>1085</v>
      </c>
      <c r="N580" s="94">
        <v>411.38</v>
      </c>
      <c r="O580" s="94">
        <v>449.88</v>
      </c>
      <c r="P580" s="94">
        <v>51.38</v>
      </c>
      <c r="Q580" s="87" t="s">
        <v>6266</v>
      </c>
      <c r="R580" s="87" t="s">
        <v>6267</v>
      </c>
      <c r="S580" s="87" t="s">
        <v>4101</v>
      </c>
      <c r="T580" s="87" t="s">
        <v>4305</v>
      </c>
      <c r="U580" s="87" t="s">
        <v>4203</v>
      </c>
      <c r="V580" s="87" t="s">
        <v>6268</v>
      </c>
      <c r="W580" s="87" t="s">
        <v>78</v>
      </c>
      <c r="X580" s="87" t="s">
        <v>6269</v>
      </c>
      <c r="Y580" s="87" t="s">
        <v>6270</v>
      </c>
      <c r="Z580" s="87" t="s">
        <v>4145</v>
      </c>
    </row>
    <row r="581" spans="1:26" x14ac:dyDescent="0.25">
      <c r="A581" s="87" t="s">
        <v>904</v>
      </c>
      <c r="B581" s="87" t="s">
        <v>905</v>
      </c>
      <c r="C581" s="87" t="s">
        <v>281</v>
      </c>
      <c r="D581" s="87" t="s">
        <v>66</v>
      </c>
      <c r="E581" s="96">
        <v>45013.741365740738</v>
      </c>
      <c r="F581" s="96">
        <v>45379.334074074075</v>
      </c>
      <c r="G581" s="87" t="s">
        <v>70</v>
      </c>
      <c r="H581" s="96">
        <v>45379</v>
      </c>
      <c r="I581" s="87" t="s">
        <v>71</v>
      </c>
      <c r="J581" s="87" t="s">
        <v>72</v>
      </c>
      <c r="K581" s="87" t="s">
        <v>906</v>
      </c>
      <c r="L581" s="87" t="s">
        <v>78</v>
      </c>
      <c r="M581" s="87" t="s">
        <v>908</v>
      </c>
      <c r="N581" s="94">
        <v>412.14</v>
      </c>
      <c r="O581" s="94">
        <v>449.88</v>
      </c>
      <c r="P581" s="94">
        <v>98.92</v>
      </c>
      <c r="Q581" s="87" t="s">
        <v>6844</v>
      </c>
      <c r="R581" s="87" t="s">
        <v>6845</v>
      </c>
      <c r="S581" s="87" t="s">
        <v>4101</v>
      </c>
      <c r="T581" s="87" t="s">
        <v>504</v>
      </c>
      <c r="U581" s="87" t="s">
        <v>4367</v>
      </c>
      <c r="V581" s="87" t="s">
        <v>4110</v>
      </c>
      <c r="W581" s="87" t="s">
        <v>6846</v>
      </c>
      <c r="X581" s="87" t="s">
        <v>6847</v>
      </c>
      <c r="Y581" s="87" t="s">
        <v>6848</v>
      </c>
      <c r="Z581" s="87" t="s">
        <v>4236</v>
      </c>
    </row>
    <row r="582" spans="1:26" x14ac:dyDescent="0.25">
      <c r="A582" s="87" t="s">
        <v>623</v>
      </c>
      <c r="B582" s="87" t="s">
        <v>624</v>
      </c>
      <c r="C582" s="87" t="s">
        <v>281</v>
      </c>
      <c r="D582" s="87" t="s">
        <v>66</v>
      </c>
      <c r="E582" s="96">
        <v>44350.489965277775</v>
      </c>
      <c r="F582" s="96">
        <v>45446.489965277775</v>
      </c>
      <c r="G582" s="87" t="s">
        <v>70</v>
      </c>
      <c r="H582" s="96">
        <v>45446</v>
      </c>
      <c r="I582" s="87" t="s">
        <v>71</v>
      </c>
      <c r="J582" s="87" t="s">
        <v>104</v>
      </c>
      <c r="K582" s="87" t="s">
        <v>626</v>
      </c>
      <c r="L582" s="87" t="s">
        <v>78</v>
      </c>
      <c r="M582" s="87" t="s">
        <v>627</v>
      </c>
      <c r="N582" s="94">
        <v>412.93</v>
      </c>
      <c r="O582" s="94">
        <v>451</v>
      </c>
      <c r="P582" s="94">
        <v>59.83</v>
      </c>
      <c r="Q582" s="87" t="s">
        <v>4984</v>
      </c>
      <c r="R582" s="87" t="s">
        <v>4985</v>
      </c>
      <c r="S582" s="87" t="s">
        <v>4101</v>
      </c>
      <c r="T582" s="87" t="s">
        <v>504</v>
      </c>
      <c r="U582" s="87" t="s">
        <v>4203</v>
      </c>
      <c r="V582" s="87" t="s">
        <v>4986</v>
      </c>
      <c r="W582" s="87" t="s">
        <v>4987</v>
      </c>
      <c r="X582" s="87" t="s">
        <v>4988</v>
      </c>
      <c r="Y582" s="87" t="s">
        <v>4989</v>
      </c>
      <c r="Z582" s="87" t="s">
        <v>4106</v>
      </c>
    </row>
    <row r="583" spans="1:26" x14ac:dyDescent="0.25">
      <c r="A583" s="87" t="s">
        <v>209</v>
      </c>
      <c r="B583" s="87" t="s">
        <v>210</v>
      </c>
      <c r="C583" s="87" t="s">
        <v>200</v>
      </c>
      <c r="D583" s="87" t="s">
        <v>66</v>
      </c>
      <c r="E583" s="96">
        <v>42727.719097222223</v>
      </c>
      <c r="F583" s="96">
        <v>45283.719097222223</v>
      </c>
      <c r="G583" s="87" t="s">
        <v>70</v>
      </c>
      <c r="H583" s="96">
        <v>45283</v>
      </c>
      <c r="I583" s="87" t="s">
        <v>71</v>
      </c>
      <c r="J583" s="87" t="s">
        <v>72</v>
      </c>
      <c r="K583" s="87" t="s">
        <v>211</v>
      </c>
      <c r="L583" s="87" t="s">
        <v>78</v>
      </c>
      <c r="M583" s="87" t="s">
        <v>212</v>
      </c>
      <c r="N583" s="94">
        <v>418.9</v>
      </c>
      <c r="O583" s="94">
        <v>460.76</v>
      </c>
      <c r="P583" s="94">
        <v>46.08</v>
      </c>
      <c r="Q583" s="87" t="s">
        <v>5461</v>
      </c>
      <c r="R583" s="87" t="s">
        <v>5462</v>
      </c>
      <c r="S583" s="87" t="s">
        <v>4101</v>
      </c>
      <c r="T583" s="87" t="s">
        <v>504</v>
      </c>
      <c r="U583" s="87" t="s">
        <v>4126</v>
      </c>
      <c r="V583" s="87" t="s">
        <v>5463</v>
      </c>
      <c r="W583" s="87" t="s">
        <v>5464</v>
      </c>
      <c r="X583" s="87" t="s">
        <v>5465</v>
      </c>
      <c r="Y583" s="87" t="s">
        <v>5466</v>
      </c>
      <c r="Z583" s="87" t="s">
        <v>4130</v>
      </c>
    </row>
    <row r="584" spans="1:26" x14ac:dyDescent="0.25">
      <c r="A584" s="87" t="s">
        <v>895</v>
      </c>
      <c r="B584" s="87" t="s">
        <v>891</v>
      </c>
      <c r="C584" s="87" t="s">
        <v>281</v>
      </c>
      <c r="D584" s="87" t="s">
        <v>66</v>
      </c>
      <c r="E584" s="96">
        <v>44997.345347222225</v>
      </c>
      <c r="F584" s="96">
        <v>45363.401319444441</v>
      </c>
      <c r="G584" s="87" t="s">
        <v>70</v>
      </c>
      <c r="H584" s="96">
        <v>45363</v>
      </c>
      <c r="I584" s="87" t="s">
        <v>71</v>
      </c>
      <c r="J584" s="87" t="s">
        <v>104</v>
      </c>
      <c r="K584" s="87" t="s">
        <v>896</v>
      </c>
      <c r="L584" s="87" t="s">
        <v>78</v>
      </c>
      <c r="M584" s="87" t="s">
        <v>898</v>
      </c>
      <c r="N584" s="94">
        <v>421.08</v>
      </c>
      <c r="O584" s="94">
        <v>459.79</v>
      </c>
      <c r="P584" s="94">
        <v>101.06</v>
      </c>
      <c r="Q584" s="87" t="s">
        <v>6821</v>
      </c>
      <c r="R584" s="87" t="s">
        <v>6822</v>
      </c>
      <c r="S584" s="87" t="s">
        <v>4101</v>
      </c>
      <c r="T584" s="87" t="s">
        <v>4194</v>
      </c>
      <c r="U584" s="87" t="s">
        <v>4195</v>
      </c>
      <c r="V584" s="87" t="s">
        <v>5357</v>
      </c>
      <c r="W584" s="87" t="s">
        <v>6823</v>
      </c>
      <c r="X584" s="87" t="s">
        <v>6824</v>
      </c>
      <c r="Y584" s="87" t="s">
        <v>6826</v>
      </c>
      <c r="Z584" s="87" t="s">
        <v>4585</v>
      </c>
    </row>
    <row r="585" spans="1:26" x14ac:dyDescent="0.25">
      <c r="A585" s="87" t="s">
        <v>2382</v>
      </c>
      <c r="B585" s="87" t="s">
        <v>1331</v>
      </c>
      <c r="C585" s="87" t="s">
        <v>2330</v>
      </c>
      <c r="D585" s="87" t="s">
        <v>66</v>
      </c>
      <c r="E585" s="96">
        <v>41913</v>
      </c>
      <c r="F585" s="96">
        <v>45566.556585648148</v>
      </c>
      <c r="G585" s="87" t="s">
        <v>70</v>
      </c>
      <c r="H585" s="96">
        <v>45566</v>
      </c>
      <c r="I585" s="87" t="s">
        <v>71</v>
      </c>
      <c r="J585" s="87" t="s">
        <v>104</v>
      </c>
      <c r="K585" s="87" t="s">
        <v>2385</v>
      </c>
      <c r="L585" s="87" t="s">
        <v>78</v>
      </c>
      <c r="M585" s="87" t="s">
        <v>2387</v>
      </c>
      <c r="N585" s="94">
        <v>423.63</v>
      </c>
      <c r="O585" s="94">
        <v>464.64</v>
      </c>
      <c r="P585" s="94">
        <v>50.84</v>
      </c>
      <c r="Q585" s="87" t="s">
        <v>4979</v>
      </c>
      <c r="R585" s="87" t="s">
        <v>4980</v>
      </c>
      <c r="S585" s="87" t="s">
        <v>4101</v>
      </c>
      <c r="T585" s="87" t="s">
        <v>504</v>
      </c>
      <c r="U585" s="87" t="s">
        <v>4120</v>
      </c>
      <c r="V585" s="87" t="s">
        <v>4342</v>
      </c>
      <c r="W585" s="87" t="s">
        <v>4981</v>
      </c>
      <c r="X585" s="87" t="s">
        <v>4982</v>
      </c>
      <c r="Y585" s="87" t="s">
        <v>4983</v>
      </c>
      <c r="Z585" s="87" t="s">
        <v>4200</v>
      </c>
    </row>
    <row r="586" spans="1:26" x14ac:dyDescent="0.25">
      <c r="A586" s="87" t="s">
        <v>2771</v>
      </c>
      <c r="B586" s="87" t="s">
        <v>2772</v>
      </c>
      <c r="C586" s="87" t="s">
        <v>2330</v>
      </c>
      <c r="D586" s="87" t="s">
        <v>1397</v>
      </c>
      <c r="E586" s="96">
        <v>42348.551168981481</v>
      </c>
      <c r="F586" s="96">
        <v>45270.551168981481</v>
      </c>
      <c r="G586" s="87" t="s">
        <v>70</v>
      </c>
      <c r="H586" s="96">
        <v>45270</v>
      </c>
      <c r="I586" s="87" t="s">
        <v>71</v>
      </c>
      <c r="J586" s="87" t="s">
        <v>104</v>
      </c>
      <c r="K586" s="87" t="s">
        <v>2774</v>
      </c>
      <c r="L586" s="87" t="s">
        <v>2775</v>
      </c>
      <c r="M586" s="87" t="s">
        <v>2777</v>
      </c>
      <c r="N586" s="94">
        <v>423.63</v>
      </c>
      <c r="O586" s="94">
        <v>495.64</v>
      </c>
      <c r="P586" s="94">
        <v>105.91</v>
      </c>
      <c r="Q586" s="87" t="s">
        <v>5237</v>
      </c>
      <c r="R586" s="87" t="s">
        <v>5238</v>
      </c>
      <c r="S586" s="87" t="s">
        <v>4101</v>
      </c>
      <c r="T586" s="87" t="s">
        <v>504</v>
      </c>
      <c r="U586" s="87" t="s">
        <v>4126</v>
      </c>
      <c r="V586" s="87" t="s">
        <v>5239</v>
      </c>
      <c r="W586" s="87" t="s">
        <v>78</v>
      </c>
      <c r="X586" s="87" t="s">
        <v>5240</v>
      </c>
      <c r="Y586" s="87" t="s">
        <v>5241</v>
      </c>
      <c r="Z586" s="87" t="s">
        <v>4106</v>
      </c>
    </row>
    <row r="587" spans="1:26" x14ac:dyDescent="0.25">
      <c r="A587" s="87" t="s">
        <v>213</v>
      </c>
      <c r="B587" s="87" t="s">
        <v>214</v>
      </c>
      <c r="C587" s="87" t="s">
        <v>200</v>
      </c>
      <c r="D587" s="87" t="s">
        <v>66</v>
      </c>
      <c r="E587" s="96">
        <v>43074.739965277775</v>
      </c>
      <c r="F587" s="96">
        <v>45265.617511574077</v>
      </c>
      <c r="G587" s="87" t="s">
        <v>70</v>
      </c>
      <c r="H587" s="96">
        <v>45265</v>
      </c>
      <c r="I587" s="87" t="s">
        <v>215</v>
      </c>
      <c r="J587" s="87" t="s">
        <v>72</v>
      </c>
      <c r="K587" s="87" t="s">
        <v>216</v>
      </c>
      <c r="L587" s="87" t="s">
        <v>78</v>
      </c>
      <c r="M587" s="87" t="s">
        <v>218</v>
      </c>
      <c r="N587" s="94">
        <v>424.28</v>
      </c>
      <c r="O587" s="94">
        <v>468.08</v>
      </c>
      <c r="P587" s="94">
        <v>46.67</v>
      </c>
      <c r="Q587" s="87" t="s">
        <v>5612</v>
      </c>
      <c r="R587" s="87" t="s">
        <v>5613</v>
      </c>
      <c r="S587" s="87" t="s">
        <v>4101</v>
      </c>
      <c r="T587" s="87" t="s">
        <v>504</v>
      </c>
      <c r="U587" s="87" t="s">
        <v>4907</v>
      </c>
      <c r="V587" s="87" t="s">
        <v>5614</v>
      </c>
      <c r="W587" s="87" t="s">
        <v>78</v>
      </c>
      <c r="X587" s="87" t="s">
        <v>5615</v>
      </c>
      <c r="Y587" s="87" t="s">
        <v>5616</v>
      </c>
      <c r="Z587" s="87" t="s">
        <v>4138</v>
      </c>
    </row>
    <row r="588" spans="1:26" x14ac:dyDescent="0.25">
      <c r="A588" s="87" t="s">
        <v>3567</v>
      </c>
      <c r="B588" s="87" t="s">
        <v>3513</v>
      </c>
      <c r="C588" s="87" t="s">
        <v>281</v>
      </c>
      <c r="D588" s="87" t="s">
        <v>262</v>
      </c>
      <c r="E588" s="96">
        <v>41565.431006944447</v>
      </c>
      <c r="F588" s="96">
        <v>45583.431006944447</v>
      </c>
      <c r="G588" s="87" t="s">
        <v>70</v>
      </c>
      <c r="H588" s="96">
        <v>45583</v>
      </c>
      <c r="I588" s="87" t="s">
        <v>71</v>
      </c>
      <c r="J588" s="87" t="s">
        <v>104</v>
      </c>
      <c r="K588" s="87" t="s">
        <v>3570</v>
      </c>
      <c r="L588" s="87" t="s">
        <v>78</v>
      </c>
      <c r="M588" s="87" t="s">
        <v>3956</v>
      </c>
      <c r="N588" s="94">
        <v>425.67</v>
      </c>
      <c r="O588" s="94">
        <v>513.70000000000005</v>
      </c>
      <c r="P588" s="94">
        <v>95.73</v>
      </c>
      <c r="Q588" s="87" t="s">
        <v>4544</v>
      </c>
      <c r="R588" s="87" t="s">
        <v>4545</v>
      </c>
      <c r="S588" s="87" t="s">
        <v>4101</v>
      </c>
      <c r="T588" s="87" t="s">
        <v>504</v>
      </c>
      <c r="U588" s="87" t="s">
        <v>4367</v>
      </c>
      <c r="V588" s="87" t="s">
        <v>4546</v>
      </c>
      <c r="W588" s="87" t="s">
        <v>4547</v>
      </c>
      <c r="X588" s="87" t="s">
        <v>4548</v>
      </c>
      <c r="Y588" s="87" t="s">
        <v>4549</v>
      </c>
      <c r="Z588" s="87" t="s">
        <v>4138</v>
      </c>
    </row>
    <row r="589" spans="1:26" x14ac:dyDescent="0.25">
      <c r="A589" s="87" t="s">
        <v>179</v>
      </c>
      <c r="B589" s="87" t="s">
        <v>180</v>
      </c>
      <c r="C589" s="87" t="s">
        <v>102</v>
      </c>
      <c r="D589" s="87" t="s">
        <v>169</v>
      </c>
      <c r="E589" s="96">
        <v>41178.581550925926</v>
      </c>
      <c r="F589" s="96">
        <v>45561.581550925926</v>
      </c>
      <c r="G589" s="87" t="s">
        <v>70</v>
      </c>
      <c r="H589" s="96">
        <v>45561</v>
      </c>
      <c r="I589" s="87" t="s">
        <v>71</v>
      </c>
      <c r="J589" s="87" t="s">
        <v>104</v>
      </c>
      <c r="K589" s="87" t="s">
        <v>183</v>
      </c>
      <c r="L589" s="87" t="s">
        <v>78</v>
      </c>
      <c r="M589" s="87" t="s">
        <v>185</v>
      </c>
      <c r="N589" s="94">
        <v>427.18</v>
      </c>
      <c r="O589" s="94">
        <v>461.99</v>
      </c>
      <c r="P589" s="94">
        <v>128.16</v>
      </c>
      <c r="Q589" s="87" t="s">
        <v>4499</v>
      </c>
      <c r="R589" s="87" t="s">
        <v>4500</v>
      </c>
      <c r="S589" s="87" t="s">
        <v>4101</v>
      </c>
      <c r="T589" s="87" t="s">
        <v>504</v>
      </c>
      <c r="U589" s="87" t="s">
        <v>4223</v>
      </c>
      <c r="V589" s="87" t="s">
        <v>4110</v>
      </c>
      <c r="W589" s="87" t="s">
        <v>4501</v>
      </c>
      <c r="X589" s="87" t="s">
        <v>4502</v>
      </c>
      <c r="Y589" s="87" t="s">
        <v>4503</v>
      </c>
      <c r="Z589" s="87" t="s">
        <v>4138</v>
      </c>
    </row>
    <row r="590" spans="1:26" x14ac:dyDescent="0.25">
      <c r="A590" s="87" t="s">
        <v>772</v>
      </c>
      <c r="B590" s="87" t="s">
        <v>773</v>
      </c>
      <c r="C590" s="87" t="s">
        <v>281</v>
      </c>
      <c r="D590" s="87" t="s">
        <v>66</v>
      </c>
      <c r="E590" s="96">
        <v>44883.544803240744</v>
      </c>
      <c r="F590" s="96">
        <v>45614.544803240744</v>
      </c>
      <c r="G590" s="87" t="s">
        <v>70</v>
      </c>
      <c r="H590" s="96">
        <v>45614</v>
      </c>
      <c r="I590" s="87" t="s">
        <v>71</v>
      </c>
      <c r="J590" s="87" t="s">
        <v>104</v>
      </c>
      <c r="K590" s="87" t="s">
        <v>774</v>
      </c>
      <c r="L590" s="87" t="s">
        <v>78</v>
      </c>
      <c r="M590" s="87" t="s">
        <v>775</v>
      </c>
      <c r="N590" s="94">
        <v>428.9</v>
      </c>
      <c r="O590" s="94">
        <v>470.61</v>
      </c>
      <c r="P590" s="94">
        <v>85.78</v>
      </c>
      <c r="Q590" s="87" t="s">
        <v>5047</v>
      </c>
      <c r="R590" s="87" t="s">
        <v>5048</v>
      </c>
      <c r="S590" s="87" t="s">
        <v>4101</v>
      </c>
      <c r="T590" s="87" t="s">
        <v>504</v>
      </c>
      <c r="U590" s="87" t="s">
        <v>4223</v>
      </c>
      <c r="V590" s="87" t="s">
        <v>5049</v>
      </c>
      <c r="W590" s="87" t="s">
        <v>5050</v>
      </c>
      <c r="X590" s="87" t="s">
        <v>5051</v>
      </c>
      <c r="Y590" s="87" t="s">
        <v>5052</v>
      </c>
      <c r="Z590" s="87" t="s">
        <v>4130</v>
      </c>
    </row>
    <row r="591" spans="1:26" x14ac:dyDescent="0.25">
      <c r="A591" s="87" t="s">
        <v>2334</v>
      </c>
      <c r="B591" s="87" t="s">
        <v>2335</v>
      </c>
      <c r="C591" s="87" t="s">
        <v>2330</v>
      </c>
      <c r="D591" s="87" t="s">
        <v>66</v>
      </c>
      <c r="E591" s="96">
        <v>41518.486643518518</v>
      </c>
      <c r="F591" s="96">
        <v>45536.486643518518</v>
      </c>
      <c r="G591" s="87" t="s">
        <v>70</v>
      </c>
      <c r="H591" s="96">
        <v>45536</v>
      </c>
      <c r="I591" s="87" t="s">
        <v>71</v>
      </c>
      <c r="J591" s="87" t="s">
        <v>104</v>
      </c>
      <c r="K591" s="87" t="s">
        <v>2337</v>
      </c>
      <c r="L591" s="87" t="s">
        <v>78</v>
      </c>
      <c r="M591" s="87" t="s">
        <v>2339</v>
      </c>
      <c r="N591" s="94">
        <v>430.71</v>
      </c>
      <c r="O591" s="94">
        <v>471.76</v>
      </c>
      <c r="P591" s="94">
        <v>51.69</v>
      </c>
      <c r="Q591" s="87" t="s">
        <v>4656</v>
      </c>
      <c r="R591" s="87" t="s">
        <v>4657</v>
      </c>
      <c r="S591" s="87" t="s">
        <v>4101</v>
      </c>
      <c r="T591" s="87" t="s">
        <v>4215</v>
      </c>
      <c r="U591" s="87" t="s">
        <v>4216</v>
      </c>
      <c r="V591" s="87" t="s">
        <v>4658</v>
      </c>
      <c r="W591" s="87" t="s">
        <v>4659</v>
      </c>
      <c r="X591" s="87" t="s">
        <v>4660</v>
      </c>
      <c r="Y591" s="87" t="s">
        <v>4661</v>
      </c>
      <c r="Z591" s="87" t="s">
        <v>4106</v>
      </c>
    </row>
    <row r="592" spans="1:26" x14ac:dyDescent="0.25">
      <c r="A592" s="87" t="s">
        <v>928</v>
      </c>
      <c r="B592" s="87" t="s">
        <v>929</v>
      </c>
      <c r="C592" s="87" t="s">
        <v>281</v>
      </c>
      <c r="D592" s="87" t="s">
        <v>66</v>
      </c>
      <c r="E592" s="96">
        <v>44996.528032407405</v>
      </c>
      <c r="F592" s="96">
        <v>45362.376805555556</v>
      </c>
      <c r="G592" s="87" t="s">
        <v>70</v>
      </c>
      <c r="H592" s="96">
        <v>45362</v>
      </c>
      <c r="I592" s="87" t="s">
        <v>71</v>
      </c>
      <c r="J592" s="87" t="s">
        <v>104</v>
      </c>
      <c r="K592" s="87" t="s">
        <v>930</v>
      </c>
      <c r="L592" s="87" t="s">
        <v>78</v>
      </c>
      <c r="M592" s="87" t="s">
        <v>932</v>
      </c>
      <c r="N592" s="94">
        <v>434.09</v>
      </c>
      <c r="O592" s="94">
        <v>474.47</v>
      </c>
      <c r="P592" s="94">
        <v>104.18</v>
      </c>
      <c r="Q592" s="87" t="s">
        <v>5166</v>
      </c>
      <c r="R592" s="87" t="s">
        <v>5167</v>
      </c>
      <c r="S592" s="87" t="s">
        <v>4438</v>
      </c>
      <c r="T592" s="87" t="s">
        <v>5168</v>
      </c>
      <c r="U592" s="87" t="s">
        <v>5169</v>
      </c>
      <c r="V592" s="87" t="s">
        <v>5170</v>
      </c>
      <c r="W592" s="87" t="s">
        <v>5171</v>
      </c>
      <c r="X592" s="87" t="s">
        <v>5172</v>
      </c>
      <c r="Y592" s="87" t="s">
        <v>5173</v>
      </c>
      <c r="Z592" s="87" t="s">
        <v>4302</v>
      </c>
    </row>
    <row r="593" spans="1:26" x14ac:dyDescent="0.25">
      <c r="A593" s="87" t="s">
        <v>657</v>
      </c>
      <c r="B593" s="87" t="s">
        <v>658</v>
      </c>
      <c r="C593" s="87" t="s">
        <v>281</v>
      </c>
      <c r="D593" s="87" t="s">
        <v>66</v>
      </c>
      <c r="E593" s="96">
        <v>44570.311342592591</v>
      </c>
      <c r="F593" s="96">
        <v>45300.311342592591</v>
      </c>
      <c r="G593" s="87" t="s">
        <v>70</v>
      </c>
      <c r="H593" s="96">
        <v>45300</v>
      </c>
      <c r="I593" s="87" t="s">
        <v>71</v>
      </c>
      <c r="J593" s="87" t="s">
        <v>104</v>
      </c>
      <c r="K593" s="87" t="s">
        <v>659</v>
      </c>
      <c r="L593" s="87" t="s">
        <v>78</v>
      </c>
      <c r="M593" s="87" t="s">
        <v>660</v>
      </c>
      <c r="N593" s="94">
        <v>434.41</v>
      </c>
      <c r="O593" s="94">
        <v>475.61</v>
      </c>
      <c r="P593" s="94">
        <v>62.95</v>
      </c>
      <c r="Q593" s="87" t="s">
        <v>6529</v>
      </c>
      <c r="R593" s="87" t="s">
        <v>6530</v>
      </c>
      <c r="S593" s="87" t="s">
        <v>4564</v>
      </c>
      <c r="T593" s="87" t="s">
        <v>6531</v>
      </c>
      <c r="U593" s="87" t="s">
        <v>6532</v>
      </c>
      <c r="V593" s="87" t="s">
        <v>4110</v>
      </c>
      <c r="W593" s="87" t="s">
        <v>78</v>
      </c>
      <c r="X593" s="87" t="s">
        <v>78</v>
      </c>
      <c r="Y593" s="87" t="s">
        <v>6533</v>
      </c>
      <c r="Z593" s="87" t="s">
        <v>4106</v>
      </c>
    </row>
    <row r="594" spans="1:26" x14ac:dyDescent="0.25">
      <c r="A594" s="87" t="s">
        <v>383</v>
      </c>
      <c r="B594" s="87" t="s">
        <v>384</v>
      </c>
      <c r="C594" s="87" t="s">
        <v>281</v>
      </c>
      <c r="D594" s="87" t="s">
        <v>66</v>
      </c>
      <c r="E594" s="96">
        <v>42677.461921296293</v>
      </c>
      <c r="F594" s="96">
        <v>45599.357557870368</v>
      </c>
      <c r="G594" s="87" t="s">
        <v>70</v>
      </c>
      <c r="H594" s="96">
        <v>45599</v>
      </c>
      <c r="I594" s="87" t="s">
        <v>71</v>
      </c>
      <c r="J594" s="87" t="s">
        <v>104</v>
      </c>
      <c r="K594" s="87" t="s">
        <v>386</v>
      </c>
      <c r="L594" s="87" t="s">
        <v>78</v>
      </c>
      <c r="M594" s="87" t="s">
        <v>388</v>
      </c>
      <c r="N594" s="94">
        <v>435.6</v>
      </c>
      <c r="O594" s="94">
        <v>476.14</v>
      </c>
      <c r="P594" s="94">
        <v>52.27</v>
      </c>
      <c r="Q594" s="87" t="s">
        <v>5072</v>
      </c>
      <c r="R594" s="87" t="s">
        <v>5073</v>
      </c>
      <c r="S594" s="87" t="s">
        <v>4101</v>
      </c>
      <c r="T594" s="87" t="s">
        <v>504</v>
      </c>
      <c r="U594" s="87" t="s">
        <v>4148</v>
      </c>
      <c r="V594" s="87" t="s">
        <v>5074</v>
      </c>
      <c r="W594" s="87" t="s">
        <v>5074</v>
      </c>
      <c r="X594" s="87" t="s">
        <v>5075</v>
      </c>
      <c r="Y594" s="87" t="s">
        <v>5076</v>
      </c>
      <c r="Z594" s="87" t="s">
        <v>4181</v>
      </c>
    </row>
    <row r="595" spans="1:26" x14ac:dyDescent="0.25">
      <c r="A595" s="87" t="s">
        <v>1195</v>
      </c>
      <c r="B595" s="87" t="s">
        <v>1191</v>
      </c>
      <c r="C595" s="87" t="s">
        <v>281</v>
      </c>
      <c r="D595" s="87" t="s">
        <v>1176</v>
      </c>
      <c r="E595" s="96">
        <v>40909</v>
      </c>
      <c r="F595" s="96">
        <v>45292</v>
      </c>
      <c r="G595" s="87" t="s">
        <v>70</v>
      </c>
      <c r="H595" s="96">
        <v>45292</v>
      </c>
      <c r="I595" s="87" t="s">
        <v>71</v>
      </c>
      <c r="J595" s="87" t="s">
        <v>104</v>
      </c>
      <c r="K595" s="87" t="s">
        <v>1196</v>
      </c>
      <c r="L595" s="87" t="s">
        <v>78</v>
      </c>
      <c r="M595" s="87" t="s">
        <v>1198</v>
      </c>
      <c r="N595" s="94">
        <v>441</v>
      </c>
      <c r="O595" s="94">
        <v>452.64</v>
      </c>
      <c r="P595" s="94">
        <v>99.22</v>
      </c>
      <c r="Q595" s="87" t="s">
        <v>4426</v>
      </c>
      <c r="R595" s="87" t="s">
        <v>4424</v>
      </c>
      <c r="S595" s="87" t="s">
        <v>4101</v>
      </c>
      <c r="T595" s="87" t="s">
        <v>504</v>
      </c>
      <c r="U595" s="87" t="s">
        <v>4120</v>
      </c>
      <c r="V595" s="87" t="s">
        <v>4427</v>
      </c>
      <c r="W595" s="87" t="s">
        <v>4428</v>
      </c>
      <c r="X595" s="87" t="s">
        <v>4429</v>
      </c>
      <c r="Y595" s="87" t="s">
        <v>4425</v>
      </c>
      <c r="Z595" s="87" t="s">
        <v>4138</v>
      </c>
    </row>
    <row r="596" spans="1:26" x14ac:dyDescent="0.25">
      <c r="A596" s="87" t="s">
        <v>3307</v>
      </c>
      <c r="B596" s="87" t="s">
        <v>3308</v>
      </c>
      <c r="C596" s="87" t="s">
        <v>2330</v>
      </c>
      <c r="D596" s="87" t="s">
        <v>2274</v>
      </c>
      <c r="E596" s="96">
        <v>41710.779293981483</v>
      </c>
      <c r="F596" s="96">
        <v>45363.779293981483</v>
      </c>
      <c r="G596" s="87" t="s">
        <v>70</v>
      </c>
      <c r="H596" s="96">
        <v>45363</v>
      </c>
      <c r="I596" s="87" t="s">
        <v>71</v>
      </c>
      <c r="J596" s="87" t="s">
        <v>104</v>
      </c>
      <c r="K596" s="87" t="s">
        <v>3309</v>
      </c>
      <c r="L596" s="87" t="s">
        <v>78</v>
      </c>
      <c r="M596" s="87" t="s">
        <v>3311</v>
      </c>
      <c r="N596" s="94">
        <v>443.77</v>
      </c>
      <c r="O596" s="94">
        <v>477.16</v>
      </c>
      <c r="P596" s="94">
        <v>88.75</v>
      </c>
      <c r="Q596" s="87" t="s">
        <v>4818</v>
      </c>
      <c r="R596" s="87" t="s">
        <v>4819</v>
      </c>
      <c r="S596" s="87" t="s">
        <v>4101</v>
      </c>
      <c r="T596" s="87" t="s">
        <v>504</v>
      </c>
      <c r="U596" s="87" t="s">
        <v>4126</v>
      </c>
      <c r="V596" s="87" t="s">
        <v>4820</v>
      </c>
      <c r="W596" s="87" t="s">
        <v>4821</v>
      </c>
      <c r="X596" s="87" t="s">
        <v>4822</v>
      </c>
      <c r="Y596" s="87" t="s">
        <v>4823</v>
      </c>
      <c r="Z596" s="87" t="s">
        <v>4106</v>
      </c>
    </row>
    <row r="597" spans="1:26" x14ac:dyDescent="0.25">
      <c r="A597" s="87" t="s">
        <v>1617</v>
      </c>
      <c r="B597" s="87" t="s">
        <v>1618</v>
      </c>
      <c r="C597" s="87" t="s">
        <v>281</v>
      </c>
      <c r="D597" s="87" t="s">
        <v>1397</v>
      </c>
      <c r="E597" s="96">
        <v>42647.357025462959</v>
      </c>
      <c r="F597" s="96">
        <v>45569.357025462959</v>
      </c>
      <c r="G597" s="87" t="s">
        <v>70</v>
      </c>
      <c r="H597" s="96">
        <v>45569</v>
      </c>
      <c r="I597" s="87" t="s">
        <v>71</v>
      </c>
      <c r="J597" s="87" t="s">
        <v>104</v>
      </c>
      <c r="K597" s="87" t="s">
        <v>1620</v>
      </c>
      <c r="L597" s="87" t="s">
        <v>78</v>
      </c>
      <c r="M597" s="87" t="s">
        <v>1622</v>
      </c>
      <c r="N597" s="94">
        <v>444.77</v>
      </c>
      <c r="O597" s="94">
        <v>510.55</v>
      </c>
      <c r="P597" s="94">
        <v>122.31</v>
      </c>
      <c r="Q597" s="87" t="s">
        <v>5401</v>
      </c>
      <c r="R597" s="87" t="s">
        <v>5402</v>
      </c>
      <c r="S597" s="87" t="s">
        <v>4101</v>
      </c>
      <c r="T597" s="87" t="s">
        <v>504</v>
      </c>
      <c r="U597" s="87" t="s">
        <v>4126</v>
      </c>
      <c r="V597" s="87" t="s">
        <v>4820</v>
      </c>
      <c r="W597" s="87" t="s">
        <v>4821</v>
      </c>
      <c r="X597" s="87" t="s">
        <v>4822</v>
      </c>
      <c r="Y597" s="87" t="s">
        <v>4823</v>
      </c>
      <c r="Z597" s="87" t="s">
        <v>4106</v>
      </c>
    </row>
    <row r="598" spans="1:26" x14ac:dyDescent="0.25">
      <c r="A598" s="87" t="s">
        <v>530</v>
      </c>
      <c r="B598" s="87" t="s">
        <v>531</v>
      </c>
      <c r="C598" s="87" t="s">
        <v>532</v>
      </c>
      <c r="D598" s="87" t="s">
        <v>66</v>
      </c>
      <c r="E598" s="96">
        <v>43374.545532407406</v>
      </c>
      <c r="F598" s="96">
        <v>45566.545532407406</v>
      </c>
      <c r="G598" s="87" t="s">
        <v>70</v>
      </c>
      <c r="H598" s="96">
        <v>45566</v>
      </c>
      <c r="I598" s="87" t="s">
        <v>91</v>
      </c>
      <c r="J598" s="87" t="s">
        <v>104</v>
      </c>
      <c r="K598" s="87" t="s">
        <v>533</v>
      </c>
      <c r="L598" s="87" t="s">
        <v>78</v>
      </c>
      <c r="M598" s="87" t="s">
        <v>534</v>
      </c>
      <c r="N598" s="94">
        <v>446.57</v>
      </c>
      <c r="O598" s="94">
        <v>487.97</v>
      </c>
      <c r="P598" s="94">
        <v>62.52</v>
      </c>
      <c r="Q598" s="87" t="s">
        <v>6057</v>
      </c>
      <c r="R598" s="87" t="s">
        <v>6058</v>
      </c>
      <c r="S598" s="87" t="s">
        <v>4101</v>
      </c>
      <c r="T598" s="87" t="s">
        <v>504</v>
      </c>
      <c r="U598" s="87" t="s">
        <v>4324</v>
      </c>
      <c r="V598" s="87" t="s">
        <v>6059</v>
      </c>
      <c r="W598" s="87" t="s">
        <v>6060</v>
      </c>
      <c r="X598" s="87" t="s">
        <v>6061</v>
      </c>
      <c r="Y598" s="87" t="s">
        <v>78</v>
      </c>
      <c r="Z598" s="87" t="s">
        <v>78</v>
      </c>
    </row>
    <row r="599" spans="1:26" x14ac:dyDescent="0.25">
      <c r="A599" s="87" t="s">
        <v>1370</v>
      </c>
      <c r="B599" s="87" t="s">
        <v>1371</v>
      </c>
      <c r="C599" s="87" t="s">
        <v>281</v>
      </c>
      <c r="D599" s="87" t="s">
        <v>248</v>
      </c>
      <c r="E599" s="96">
        <v>41965.844351851854</v>
      </c>
      <c r="F599" s="96">
        <v>45618.844351851854</v>
      </c>
      <c r="G599" s="87" t="s">
        <v>70</v>
      </c>
      <c r="H599" s="96">
        <v>45618</v>
      </c>
      <c r="I599" s="87" t="s">
        <v>71</v>
      </c>
      <c r="J599" s="87" t="s">
        <v>104</v>
      </c>
      <c r="K599" s="87" t="s">
        <v>1372</v>
      </c>
      <c r="L599" s="87" t="s">
        <v>78</v>
      </c>
      <c r="M599" s="87" t="s">
        <v>1373</v>
      </c>
      <c r="N599" s="94">
        <v>449.31</v>
      </c>
      <c r="O599" s="94">
        <v>529.54</v>
      </c>
      <c r="P599" s="94">
        <v>78.59</v>
      </c>
      <c r="Q599" s="87" t="s">
        <v>4998</v>
      </c>
      <c r="R599" s="87" t="s">
        <v>4999</v>
      </c>
      <c r="S599" s="87" t="s">
        <v>4101</v>
      </c>
      <c r="T599" s="87" t="s">
        <v>5000</v>
      </c>
      <c r="U599" s="87" t="s">
        <v>4223</v>
      </c>
      <c r="V599" s="87" t="s">
        <v>5001</v>
      </c>
      <c r="W599" s="87" t="s">
        <v>5002</v>
      </c>
      <c r="X599" s="87" t="s">
        <v>5003</v>
      </c>
      <c r="Y599" s="87" t="s">
        <v>5004</v>
      </c>
      <c r="Z599" s="87" t="s">
        <v>4138</v>
      </c>
    </row>
    <row r="600" spans="1:26" x14ac:dyDescent="0.25">
      <c r="A600" s="87" t="s">
        <v>2160</v>
      </c>
      <c r="B600" s="87" t="s">
        <v>2161</v>
      </c>
      <c r="C600" s="87" t="s">
        <v>281</v>
      </c>
      <c r="D600" s="87" t="s">
        <v>2150</v>
      </c>
      <c r="E600" s="96">
        <v>43070.461608796293</v>
      </c>
      <c r="F600" s="96">
        <v>45261.461608796293</v>
      </c>
      <c r="G600" s="87" t="s">
        <v>70</v>
      </c>
      <c r="H600" s="96">
        <v>45261</v>
      </c>
      <c r="I600" s="87" t="s">
        <v>71</v>
      </c>
      <c r="J600" s="87" t="s">
        <v>104</v>
      </c>
      <c r="K600" s="87" t="s">
        <v>2164</v>
      </c>
      <c r="L600" s="87" t="s">
        <v>78</v>
      </c>
      <c r="M600" s="87" t="s">
        <v>2165</v>
      </c>
      <c r="N600" s="94">
        <v>449.92</v>
      </c>
      <c r="O600" s="94">
        <v>486.58</v>
      </c>
      <c r="P600" s="94">
        <v>101.23</v>
      </c>
      <c r="Q600" s="87" t="s">
        <v>5627</v>
      </c>
      <c r="R600" s="87" t="s">
        <v>5628</v>
      </c>
      <c r="S600" s="87" t="s">
        <v>4101</v>
      </c>
      <c r="T600" s="87" t="s">
        <v>504</v>
      </c>
      <c r="U600" s="87" t="s">
        <v>4223</v>
      </c>
      <c r="V600" s="87" t="s">
        <v>4330</v>
      </c>
      <c r="W600" s="87" t="s">
        <v>5629</v>
      </c>
      <c r="X600" s="87" t="s">
        <v>5630</v>
      </c>
      <c r="Y600" s="87" t="s">
        <v>5631</v>
      </c>
      <c r="Z600" s="87" t="s">
        <v>4106</v>
      </c>
    </row>
    <row r="601" spans="1:26" x14ac:dyDescent="0.25">
      <c r="A601" s="87" t="s">
        <v>3631</v>
      </c>
      <c r="B601" s="87" t="s">
        <v>3632</v>
      </c>
      <c r="C601" s="87" t="s">
        <v>281</v>
      </c>
      <c r="D601" s="87" t="s">
        <v>66</v>
      </c>
      <c r="E601" s="96">
        <v>43545.396562499998</v>
      </c>
      <c r="F601" s="96">
        <v>45372.396562499998</v>
      </c>
      <c r="G601" s="87" t="s">
        <v>70</v>
      </c>
      <c r="H601" s="96">
        <v>45372</v>
      </c>
      <c r="I601" s="87" t="s">
        <v>71</v>
      </c>
      <c r="J601" s="87" t="s">
        <v>104</v>
      </c>
      <c r="K601" s="87" t="s">
        <v>3633</v>
      </c>
      <c r="L601" s="87" t="s">
        <v>78</v>
      </c>
      <c r="M601" s="87" t="s">
        <v>4005</v>
      </c>
      <c r="N601" s="94">
        <v>451.5</v>
      </c>
      <c r="O601" s="94">
        <v>494.21</v>
      </c>
      <c r="P601" s="94">
        <v>65.47</v>
      </c>
      <c r="Q601" s="87" t="s">
        <v>5360</v>
      </c>
      <c r="R601" s="87" t="s">
        <v>5361</v>
      </c>
      <c r="S601" s="87" t="s">
        <v>4438</v>
      </c>
      <c r="T601" s="87" t="s">
        <v>4439</v>
      </c>
      <c r="U601" s="87" t="s">
        <v>4857</v>
      </c>
      <c r="V601" s="87" t="s">
        <v>4110</v>
      </c>
      <c r="W601" s="87" t="s">
        <v>5362</v>
      </c>
      <c r="X601" s="87" t="s">
        <v>5363</v>
      </c>
      <c r="Y601" s="87" t="s">
        <v>5364</v>
      </c>
      <c r="Z601" s="87" t="s">
        <v>5365</v>
      </c>
    </row>
    <row r="602" spans="1:26" x14ac:dyDescent="0.25">
      <c r="A602" s="87" t="s">
        <v>604</v>
      </c>
      <c r="B602" s="87" t="s">
        <v>605</v>
      </c>
      <c r="C602" s="87" t="s">
        <v>456</v>
      </c>
      <c r="D602" s="87" t="s">
        <v>66</v>
      </c>
      <c r="E602" s="96">
        <v>44027.551377314812</v>
      </c>
      <c r="F602" s="96">
        <v>45488.485590277778</v>
      </c>
      <c r="G602" s="87" t="s">
        <v>70</v>
      </c>
      <c r="H602" s="96">
        <v>45488</v>
      </c>
      <c r="I602" s="87" t="s">
        <v>91</v>
      </c>
      <c r="J602" s="87" t="s">
        <v>104</v>
      </c>
      <c r="K602" s="87" t="s">
        <v>606</v>
      </c>
      <c r="L602" s="87" t="s">
        <v>78</v>
      </c>
      <c r="M602" s="87" t="s">
        <v>608</v>
      </c>
      <c r="N602" s="94">
        <v>453.12</v>
      </c>
      <c r="O602" s="94">
        <v>495.07</v>
      </c>
      <c r="P602" s="94">
        <v>45.31</v>
      </c>
      <c r="Q602" s="87" t="s">
        <v>6276</v>
      </c>
      <c r="R602" s="87" t="s">
        <v>6277</v>
      </c>
      <c r="S602" s="87" t="s">
        <v>4101</v>
      </c>
      <c r="T602" s="87" t="s">
        <v>504</v>
      </c>
      <c r="U602" s="87" t="s">
        <v>4133</v>
      </c>
      <c r="V602" s="87" t="s">
        <v>6278</v>
      </c>
      <c r="W602" s="87" t="s">
        <v>78</v>
      </c>
      <c r="X602" s="87" t="s">
        <v>6279</v>
      </c>
      <c r="Y602" s="87" t="s">
        <v>6280</v>
      </c>
      <c r="Z602" s="87" t="s">
        <v>4585</v>
      </c>
    </row>
    <row r="603" spans="1:26" x14ac:dyDescent="0.25">
      <c r="A603" s="87" t="s">
        <v>837</v>
      </c>
      <c r="B603" s="87" t="s">
        <v>625</v>
      </c>
      <c r="C603" s="87" t="s">
        <v>281</v>
      </c>
      <c r="D603" s="87" t="s">
        <v>66</v>
      </c>
      <c r="E603" s="96">
        <v>44931.480185185188</v>
      </c>
      <c r="F603" s="96">
        <v>45296.507164351853</v>
      </c>
      <c r="G603" s="87" t="s">
        <v>70</v>
      </c>
      <c r="H603" s="96">
        <v>45296</v>
      </c>
      <c r="I603" s="87" t="s">
        <v>71</v>
      </c>
      <c r="J603" s="87" t="s">
        <v>104</v>
      </c>
      <c r="K603" s="87" t="s">
        <v>838</v>
      </c>
      <c r="L603" s="87" t="s">
        <v>78</v>
      </c>
      <c r="M603" s="87" t="s">
        <v>839</v>
      </c>
      <c r="N603" s="94">
        <v>455.99</v>
      </c>
      <c r="O603" s="94">
        <v>500.34</v>
      </c>
      <c r="P603" s="94">
        <v>109.44</v>
      </c>
      <c r="Q603" s="87" t="s">
        <v>5162</v>
      </c>
      <c r="R603" s="87" t="s">
        <v>5163</v>
      </c>
      <c r="S603" s="87" t="s">
        <v>4101</v>
      </c>
      <c r="T603" s="87" t="s">
        <v>504</v>
      </c>
      <c r="U603" s="87" t="s">
        <v>4907</v>
      </c>
      <c r="V603" s="87" t="s">
        <v>4986</v>
      </c>
      <c r="W603" s="87" t="s">
        <v>5164</v>
      </c>
      <c r="X603" s="87" t="s">
        <v>4988</v>
      </c>
      <c r="Y603" s="87" t="s">
        <v>5165</v>
      </c>
      <c r="Z603" s="87" t="s">
        <v>4123</v>
      </c>
    </row>
    <row r="604" spans="1:26" x14ac:dyDescent="0.25">
      <c r="A604" s="87" t="s">
        <v>450</v>
      </c>
      <c r="B604" s="87" t="s">
        <v>451</v>
      </c>
      <c r="C604" s="87" t="s">
        <v>336</v>
      </c>
      <c r="D604" s="87" t="s">
        <v>66</v>
      </c>
      <c r="E604" s="96">
        <v>43283.347743055558</v>
      </c>
      <c r="F604" s="96">
        <v>45475.347743055558</v>
      </c>
      <c r="G604" s="87" t="s">
        <v>70</v>
      </c>
      <c r="H604" s="96">
        <v>45475</v>
      </c>
      <c r="I604" s="87" t="s">
        <v>71</v>
      </c>
      <c r="J604" s="87" t="s">
        <v>104</v>
      </c>
      <c r="K604" s="87" t="s">
        <v>452</v>
      </c>
      <c r="L604" s="87" t="s">
        <v>78</v>
      </c>
      <c r="M604" s="87" t="s">
        <v>453</v>
      </c>
      <c r="N604" s="94">
        <v>458.41</v>
      </c>
      <c r="O604" s="94">
        <v>499</v>
      </c>
      <c r="P604" s="94">
        <v>64.180000000000007</v>
      </c>
      <c r="Q604" s="87" t="s">
        <v>5771</v>
      </c>
      <c r="R604" s="87" t="s">
        <v>5772</v>
      </c>
      <c r="S604" s="87" t="s">
        <v>4101</v>
      </c>
      <c r="T604" s="87" t="s">
        <v>504</v>
      </c>
      <c r="U604" s="87" t="s">
        <v>4120</v>
      </c>
      <c r="V604" s="87" t="s">
        <v>4110</v>
      </c>
      <c r="W604" s="87" t="s">
        <v>5773</v>
      </c>
      <c r="X604" s="87" t="s">
        <v>5774</v>
      </c>
      <c r="Y604" s="87" t="s">
        <v>5775</v>
      </c>
      <c r="Z604" s="87" t="s">
        <v>4123</v>
      </c>
    </row>
    <row r="605" spans="1:26" x14ac:dyDescent="0.25">
      <c r="A605" s="87" t="s">
        <v>609</v>
      </c>
      <c r="B605" s="87" t="s">
        <v>610</v>
      </c>
      <c r="C605" s="87" t="s">
        <v>281</v>
      </c>
      <c r="D605" s="87" t="s">
        <v>66</v>
      </c>
      <c r="E605" s="96">
        <v>44379.38144675926</v>
      </c>
      <c r="F605" s="96">
        <v>45475.38144675926</v>
      </c>
      <c r="G605" s="87" t="s">
        <v>70</v>
      </c>
      <c r="H605" s="96">
        <v>45475</v>
      </c>
      <c r="I605" s="87" t="s">
        <v>71</v>
      </c>
      <c r="J605" s="87" t="s">
        <v>104</v>
      </c>
      <c r="K605" s="87" t="s">
        <v>611</v>
      </c>
      <c r="L605" s="87" t="s">
        <v>78</v>
      </c>
      <c r="M605" s="87" t="s">
        <v>612</v>
      </c>
      <c r="N605" s="94">
        <v>461.47</v>
      </c>
      <c r="O605" s="94">
        <v>504.08</v>
      </c>
      <c r="P605" s="94">
        <v>66.92</v>
      </c>
      <c r="Q605" s="87" t="s">
        <v>6447</v>
      </c>
      <c r="R605" s="87" t="s">
        <v>6448</v>
      </c>
      <c r="S605" s="87" t="s">
        <v>4101</v>
      </c>
      <c r="T605" s="87" t="s">
        <v>504</v>
      </c>
      <c r="U605" s="87" t="s">
        <v>4133</v>
      </c>
      <c r="V605" s="87" t="s">
        <v>6449</v>
      </c>
      <c r="W605" s="87" t="s">
        <v>6450</v>
      </c>
      <c r="X605" s="87" t="s">
        <v>6451</v>
      </c>
      <c r="Y605" s="87" t="s">
        <v>6452</v>
      </c>
      <c r="Z605" s="87" t="s">
        <v>4123</v>
      </c>
    </row>
    <row r="606" spans="1:26" x14ac:dyDescent="0.25">
      <c r="A606" s="87" t="s">
        <v>2783</v>
      </c>
      <c r="B606" s="87" t="s">
        <v>2784</v>
      </c>
      <c r="C606" s="87" t="s">
        <v>2330</v>
      </c>
      <c r="D606" s="87" t="s">
        <v>1397</v>
      </c>
      <c r="E606" s="96">
        <v>42581.411469907405</v>
      </c>
      <c r="F606" s="96">
        <v>45503.411469907405</v>
      </c>
      <c r="G606" s="87" t="s">
        <v>70</v>
      </c>
      <c r="H606" s="96">
        <v>45503</v>
      </c>
      <c r="I606" s="87" t="s">
        <v>71</v>
      </c>
      <c r="J606" s="87" t="s">
        <v>104</v>
      </c>
      <c r="K606" s="87" t="s">
        <v>2785</v>
      </c>
      <c r="L606" s="87" t="s">
        <v>2786</v>
      </c>
      <c r="M606" s="87" t="s">
        <v>2787</v>
      </c>
      <c r="N606" s="94">
        <v>462.08</v>
      </c>
      <c r="O606" s="94">
        <v>543.07000000000005</v>
      </c>
      <c r="P606" s="94">
        <v>115.52</v>
      </c>
      <c r="Q606" s="87" t="s">
        <v>5348</v>
      </c>
      <c r="R606" s="87" t="s">
        <v>5349</v>
      </c>
      <c r="S606" s="87" t="s">
        <v>4101</v>
      </c>
      <c r="T606" s="87" t="s">
        <v>504</v>
      </c>
      <c r="U606" s="87" t="s">
        <v>4120</v>
      </c>
      <c r="V606" s="87" t="s">
        <v>4110</v>
      </c>
      <c r="W606" s="87" t="s">
        <v>5350</v>
      </c>
      <c r="X606" s="87" t="s">
        <v>5351</v>
      </c>
      <c r="Y606" s="87" t="s">
        <v>5352</v>
      </c>
      <c r="Z606" s="87" t="s">
        <v>4123</v>
      </c>
    </row>
    <row r="607" spans="1:26" x14ac:dyDescent="0.25">
      <c r="A607" s="87" t="s">
        <v>512</v>
      </c>
      <c r="B607" s="87" t="s">
        <v>513</v>
      </c>
      <c r="C607" s="87" t="s">
        <v>456</v>
      </c>
      <c r="D607" s="87" t="s">
        <v>66</v>
      </c>
      <c r="E607" s="96">
        <v>43609.528807870367</v>
      </c>
      <c r="F607" s="96">
        <v>45436.528807870367</v>
      </c>
      <c r="G607" s="87" t="s">
        <v>70</v>
      </c>
      <c r="H607" s="96">
        <v>45284</v>
      </c>
      <c r="I607" s="87" t="s">
        <v>91</v>
      </c>
      <c r="J607" s="87" t="s">
        <v>514</v>
      </c>
      <c r="K607" s="87" t="s">
        <v>515</v>
      </c>
      <c r="L607" s="87" t="s">
        <v>78</v>
      </c>
      <c r="M607" s="87" t="s">
        <v>516</v>
      </c>
      <c r="N607" s="94">
        <v>469.86</v>
      </c>
      <c r="O607" s="94">
        <v>535.14</v>
      </c>
      <c r="P607" s="94">
        <v>37.549999999999997</v>
      </c>
      <c r="Q607" s="87" t="s">
        <v>6021</v>
      </c>
      <c r="R607" s="87" t="s">
        <v>6022</v>
      </c>
      <c r="S607" s="87" t="s">
        <v>4101</v>
      </c>
      <c r="T607" s="87" t="s">
        <v>504</v>
      </c>
      <c r="U607" s="87" t="s">
        <v>4367</v>
      </c>
      <c r="V607" s="87" t="s">
        <v>4330</v>
      </c>
      <c r="W607" s="87" t="s">
        <v>6023</v>
      </c>
      <c r="X607" s="87" t="s">
        <v>6024</v>
      </c>
      <c r="Y607" s="87" t="s">
        <v>78</v>
      </c>
      <c r="Z607" s="87" t="s">
        <v>4138</v>
      </c>
    </row>
    <row r="608" spans="1:26" x14ac:dyDescent="0.25">
      <c r="A608" s="87" t="s">
        <v>2603</v>
      </c>
      <c r="B608" s="87" t="s">
        <v>2604</v>
      </c>
      <c r="C608" s="87" t="s">
        <v>2330</v>
      </c>
      <c r="D608" s="87" t="s">
        <v>248</v>
      </c>
      <c r="E608" s="96">
        <v>43626.426736111112</v>
      </c>
      <c r="F608" s="96">
        <v>45453</v>
      </c>
      <c r="G608" s="87" t="s">
        <v>70</v>
      </c>
      <c r="H608" s="96">
        <v>45453</v>
      </c>
      <c r="I608" s="87" t="s">
        <v>71</v>
      </c>
      <c r="J608" s="87" t="s">
        <v>104</v>
      </c>
      <c r="K608" s="87" t="s">
        <v>2606</v>
      </c>
      <c r="L608" s="87" t="s">
        <v>78</v>
      </c>
      <c r="M608" s="87" t="s">
        <v>2610</v>
      </c>
      <c r="N608" s="94">
        <v>474.26</v>
      </c>
      <c r="O608" s="94">
        <v>567.41999999999996</v>
      </c>
      <c r="P608" s="94">
        <v>118.56</v>
      </c>
      <c r="Q608" s="87" t="s">
        <v>5975</v>
      </c>
      <c r="R608" s="87" t="s">
        <v>5976</v>
      </c>
      <c r="S608" s="87" t="s">
        <v>4101</v>
      </c>
      <c r="T608" s="87" t="s">
        <v>504</v>
      </c>
      <c r="U608" s="87" t="s">
        <v>4223</v>
      </c>
      <c r="V608" s="87" t="s">
        <v>5977</v>
      </c>
      <c r="W608" s="87" t="s">
        <v>5978</v>
      </c>
      <c r="X608" s="87" t="s">
        <v>5979</v>
      </c>
      <c r="Y608" s="87" t="s">
        <v>5980</v>
      </c>
      <c r="Z608" s="87" t="s">
        <v>4138</v>
      </c>
    </row>
    <row r="609" spans="1:26" x14ac:dyDescent="0.25">
      <c r="A609" s="87" t="s">
        <v>720</v>
      </c>
      <c r="B609" s="87" t="s">
        <v>721</v>
      </c>
      <c r="C609" s="87" t="s">
        <v>281</v>
      </c>
      <c r="D609" s="87" t="s">
        <v>66</v>
      </c>
      <c r="E609" s="96">
        <v>44799.498993055553</v>
      </c>
      <c r="F609" s="96">
        <v>45530.498993055553</v>
      </c>
      <c r="G609" s="87" t="s">
        <v>70</v>
      </c>
      <c r="H609" s="96">
        <v>45530</v>
      </c>
      <c r="I609" s="87" t="s">
        <v>71</v>
      </c>
      <c r="J609" s="87" t="s">
        <v>104</v>
      </c>
      <c r="K609" s="87" t="s">
        <v>722</v>
      </c>
      <c r="L609" s="87" t="s">
        <v>78</v>
      </c>
      <c r="M609" s="87" t="s">
        <v>723</v>
      </c>
      <c r="N609" s="94">
        <v>475.6</v>
      </c>
      <c r="O609" s="94">
        <v>522.5</v>
      </c>
      <c r="P609" s="94">
        <v>68.959999999999994</v>
      </c>
      <c r="Q609" s="87" t="s">
        <v>6614</v>
      </c>
      <c r="R609" s="87" t="s">
        <v>6615</v>
      </c>
      <c r="S609" s="87" t="s">
        <v>4167</v>
      </c>
      <c r="T609" s="87" t="s">
        <v>4168</v>
      </c>
      <c r="U609" s="87" t="s">
        <v>6616</v>
      </c>
      <c r="V609" s="87" t="s">
        <v>6617</v>
      </c>
      <c r="W609" s="87" t="s">
        <v>6618</v>
      </c>
      <c r="X609" s="87" t="s">
        <v>6619</v>
      </c>
      <c r="Y609" s="87" t="s">
        <v>6620</v>
      </c>
      <c r="Z609" s="87" t="s">
        <v>4130</v>
      </c>
    </row>
    <row r="610" spans="1:26" x14ac:dyDescent="0.25">
      <c r="A610" s="87" t="s">
        <v>3546</v>
      </c>
      <c r="B610" s="87" t="s">
        <v>2141</v>
      </c>
      <c r="C610" s="87" t="s">
        <v>281</v>
      </c>
      <c r="D610" s="87" t="s">
        <v>2150</v>
      </c>
      <c r="E610" s="96">
        <v>45129.539224537039</v>
      </c>
      <c r="F610" s="96">
        <v>45495.487962962965</v>
      </c>
      <c r="G610" s="87" t="s">
        <v>70</v>
      </c>
      <c r="H610" s="96">
        <v>45495</v>
      </c>
      <c r="I610" s="87" t="s">
        <v>71</v>
      </c>
      <c r="J610" s="87" t="s">
        <v>104</v>
      </c>
      <c r="K610" s="87" t="s">
        <v>2184</v>
      </c>
      <c r="L610" s="87" t="s">
        <v>78</v>
      </c>
      <c r="M610" s="87" t="s">
        <v>4050</v>
      </c>
      <c r="N610" s="94">
        <v>478.89</v>
      </c>
      <c r="O610" s="94">
        <v>517.91999999999996</v>
      </c>
      <c r="P610" s="94">
        <v>153.25</v>
      </c>
      <c r="Q610" s="87" t="s">
        <v>5934</v>
      </c>
      <c r="R610" s="87" t="s">
        <v>5935</v>
      </c>
      <c r="S610" s="87" t="s">
        <v>4101</v>
      </c>
      <c r="T610" s="87" t="s">
        <v>504</v>
      </c>
      <c r="U610" s="87" t="s">
        <v>4907</v>
      </c>
      <c r="V610" s="87" t="s">
        <v>5936</v>
      </c>
      <c r="W610" s="87" t="s">
        <v>5937</v>
      </c>
      <c r="X610" s="87" t="s">
        <v>5938</v>
      </c>
      <c r="Y610" s="87" t="s">
        <v>5939</v>
      </c>
      <c r="Z610" s="87" t="s">
        <v>4106</v>
      </c>
    </row>
    <row r="611" spans="1:26" x14ac:dyDescent="0.25">
      <c r="A611" s="87" t="s">
        <v>501</v>
      </c>
      <c r="B611" s="87" t="s">
        <v>502</v>
      </c>
      <c r="C611" s="87" t="s">
        <v>281</v>
      </c>
      <c r="D611" s="87" t="s">
        <v>66</v>
      </c>
      <c r="E611" s="96">
        <v>43867.525138888886</v>
      </c>
      <c r="F611" s="96">
        <v>45328.42496527778</v>
      </c>
      <c r="G611" s="87" t="s">
        <v>70</v>
      </c>
      <c r="H611" s="96">
        <v>45328</v>
      </c>
      <c r="I611" s="87" t="s">
        <v>71</v>
      </c>
      <c r="J611" s="87" t="s">
        <v>104</v>
      </c>
      <c r="K611" s="87" t="s">
        <v>503</v>
      </c>
      <c r="L611" s="87" t="s">
        <v>504</v>
      </c>
      <c r="M611" s="87" t="s">
        <v>506</v>
      </c>
      <c r="N611" s="94">
        <v>480.58</v>
      </c>
      <c r="O611" s="94">
        <v>525.70000000000005</v>
      </c>
      <c r="P611" s="94">
        <v>69.64</v>
      </c>
      <c r="Q611" s="87" t="s">
        <v>6172</v>
      </c>
      <c r="R611" s="87" t="s">
        <v>6173</v>
      </c>
      <c r="S611" s="87" t="s">
        <v>4101</v>
      </c>
      <c r="T611" s="87" t="s">
        <v>5000</v>
      </c>
      <c r="U611" s="87" t="s">
        <v>4324</v>
      </c>
      <c r="V611" s="87" t="s">
        <v>6174</v>
      </c>
      <c r="W611" s="87" t="s">
        <v>6175</v>
      </c>
      <c r="X611" s="87" t="s">
        <v>5145</v>
      </c>
      <c r="Y611" s="87" t="s">
        <v>5146</v>
      </c>
      <c r="Z611" s="87" t="s">
        <v>4123</v>
      </c>
    </row>
    <row r="612" spans="1:26" x14ac:dyDescent="0.25">
      <c r="A612" s="87" t="s">
        <v>966</v>
      </c>
      <c r="B612" s="87" t="s">
        <v>967</v>
      </c>
      <c r="C612" s="87" t="s">
        <v>281</v>
      </c>
      <c r="D612" s="87" t="s">
        <v>66</v>
      </c>
      <c r="E612" s="96">
        <v>45099.413611111115</v>
      </c>
      <c r="F612" s="96">
        <v>45465.298576388886</v>
      </c>
      <c r="G612" s="87" t="s">
        <v>70</v>
      </c>
      <c r="H612" s="96">
        <v>45465</v>
      </c>
      <c r="I612" s="87" t="s">
        <v>71</v>
      </c>
      <c r="J612" s="87" t="s">
        <v>104</v>
      </c>
      <c r="K612" s="87" t="s">
        <v>969</v>
      </c>
      <c r="L612" s="87" t="s">
        <v>78</v>
      </c>
      <c r="M612" s="87" t="s">
        <v>971</v>
      </c>
      <c r="N612" s="94">
        <v>488.23</v>
      </c>
      <c r="O612" s="94">
        <v>533.12</v>
      </c>
      <c r="P612" s="94">
        <v>117.18</v>
      </c>
      <c r="Q612" s="87" t="s">
        <v>6551</v>
      </c>
      <c r="R612" s="87" t="s">
        <v>6552</v>
      </c>
      <c r="S612" s="87" t="s">
        <v>4101</v>
      </c>
      <c r="T612" s="87" t="s">
        <v>504</v>
      </c>
      <c r="U612" s="87" t="s">
        <v>4203</v>
      </c>
      <c r="V612" s="87" t="s">
        <v>4605</v>
      </c>
      <c r="W612" s="87" t="s">
        <v>6553</v>
      </c>
      <c r="X612" s="87" t="s">
        <v>6554</v>
      </c>
      <c r="Y612" s="87" t="s">
        <v>6924</v>
      </c>
      <c r="Z612" s="87" t="s">
        <v>4138</v>
      </c>
    </row>
    <row r="613" spans="1:26" x14ac:dyDescent="0.25">
      <c r="A613" s="87" t="s">
        <v>1489</v>
      </c>
      <c r="B613" s="87" t="s">
        <v>1490</v>
      </c>
      <c r="C613" s="87" t="s">
        <v>336</v>
      </c>
      <c r="D613" s="87" t="s">
        <v>1176</v>
      </c>
      <c r="E613" s="96">
        <v>43305.574074074073</v>
      </c>
      <c r="F613" s="96">
        <v>45474.574074074073</v>
      </c>
      <c r="G613" s="87" t="s">
        <v>70</v>
      </c>
      <c r="H613" s="96">
        <v>45292</v>
      </c>
      <c r="I613" s="87" t="s">
        <v>91</v>
      </c>
      <c r="J613" s="87" t="s">
        <v>72</v>
      </c>
      <c r="K613" s="87" t="s">
        <v>1492</v>
      </c>
      <c r="L613" s="87" t="s">
        <v>78</v>
      </c>
      <c r="M613" s="87" t="s">
        <v>1493</v>
      </c>
      <c r="N613" s="94">
        <v>488.27</v>
      </c>
      <c r="O613" s="94">
        <v>500.39</v>
      </c>
      <c r="P613" s="94">
        <v>97.66</v>
      </c>
      <c r="Q613" s="87" t="s">
        <v>5797</v>
      </c>
      <c r="R613" s="87" t="s">
        <v>5798</v>
      </c>
      <c r="S613" s="87" t="s">
        <v>4316</v>
      </c>
      <c r="T613" s="87" t="s">
        <v>5799</v>
      </c>
      <c r="U613" s="87" t="s">
        <v>5800</v>
      </c>
      <c r="V613" s="87" t="s">
        <v>4110</v>
      </c>
      <c r="W613" s="87" t="s">
        <v>5801</v>
      </c>
      <c r="X613" s="87" t="s">
        <v>5802</v>
      </c>
      <c r="Y613" s="87" t="s">
        <v>5803</v>
      </c>
      <c r="Z613" s="87" t="s">
        <v>4138</v>
      </c>
    </row>
    <row r="614" spans="1:26" x14ac:dyDescent="0.25">
      <c r="A614" s="87" t="s">
        <v>1158</v>
      </c>
      <c r="B614" s="87" t="s">
        <v>391</v>
      </c>
      <c r="C614" s="87" t="s">
        <v>281</v>
      </c>
      <c r="D614" s="87" t="s">
        <v>1161</v>
      </c>
      <c r="E614" s="96">
        <v>41701.394525462965</v>
      </c>
      <c r="F614" s="96">
        <v>45354.394525462965</v>
      </c>
      <c r="G614" s="87" t="s">
        <v>70</v>
      </c>
      <c r="H614" s="96">
        <v>45354</v>
      </c>
      <c r="I614" s="87" t="s">
        <v>71</v>
      </c>
      <c r="J614" s="87" t="s">
        <v>104</v>
      </c>
      <c r="K614" s="87" t="s">
        <v>1164</v>
      </c>
      <c r="L614" s="87" t="s">
        <v>78</v>
      </c>
      <c r="M614" s="87" t="s">
        <v>1166</v>
      </c>
      <c r="N614" s="94">
        <v>492.79</v>
      </c>
      <c r="O614" s="94">
        <v>493.16</v>
      </c>
      <c r="P614" s="94">
        <v>73.92</v>
      </c>
      <c r="Q614" s="87" t="s">
        <v>4905</v>
      </c>
      <c r="R614" s="87" t="s">
        <v>4906</v>
      </c>
      <c r="S614" s="87" t="s">
        <v>4101</v>
      </c>
      <c r="T614" s="87" t="s">
        <v>504</v>
      </c>
      <c r="U614" s="87" t="s">
        <v>4907</v>
      </c>
      <c r="V614" s="87" t="s">
        <v>4908</v>
      </c>
      <c r="W614" s="87" t="s">
        <v>4407</v>
      </c>
      <c r="X614" s="87" t="s">
        <v>4909</v>
      </c>
      <c r="Y614" s="87" t="s">
        <v>4910</v>
      </c>
      <c r="Z614" s="87" t="s">
        <v>4138</v>
      </c>
    </row>
    <row r="615" spans="1:26" x14ac:dyDescent="0.25">
      <c r="A615" s="87" t="s">
        <v>205</v>
      </c>
      <c r="B615" s="87" t="s">
        <v>206</v>
      </c>
      <c r="C615" s="87" t="s">
        <v>200</v>
      </c>
      <c r="D615" s="87" t="s">
        <v>66</v>
      </c>
      <c r="E615" s="96">
        <v>42703.722488425927</v>
      </c>
      <c r="F615" s="96">
        <v>45625.722488425927</v>
      </c>
      <c r="G615" s="87" t="s">
        <v>70</v>
      </c>
      <c r="H615" s="96">
        <v>45625</v>
      </c>
      <c r="I615" s="87" t="s">
        <v>71</v>
      </c>
      <c r="J615" s="87" t="s">
        <v>104</v>
      </c>
      <c r="K615" s="87" t="s">
        <v>207</v>
      </c>
      <c r="L615" s="87" t="s">
        <v>78</v>
      </c>
      <c r="M615" s="87" t="s">
        <v>208</v>
      </c>
      <c r="N615" s="94">
        <v>497.66</v>
      </c>
      <c r="O615" s="94">
        <v>541.32000000000005</v>
      </c>
      <c r="P615" s="94">
        <v>54.74</v>
      </c>
      <c r="Q615" s="87" t="s">
        <v>5445</v>
      </c>
      <c r="R615" s="87" t="s">
        <v>5446</v>
      </c>
      <c r="S615" s="87" t="s">
        <v>4101</v>
      </c>
      <c r="T615" s="87" t="s">
        <v>5447</v>
      </c>
      <c r="U615" s="87" t="s">
        <v>5448</v>
      </c>
      <c r="V615" s="87" t="s">
        <v>5449</v>
      </c>
      <c r="W615" s="87" t="s">
        <v>5450</v>
      </c>
      <c r="X615" s="87" t="s">
        <v>5451</v>
      </c>
      <c r="Y615" s="87" t="s">
        <v>5452</v>
      </c>
      <c r="Z615" s="87" t="s">
        <v>4138</v>
      </c>
    </row>
    <row r="616" spans="1:26" x14ac:dyDescent="0.25">
      <c r="A616" s="87" t="s">
        <v>566</v>
      </c>
      <c r="B616" s="87" t="s">
        <v>416</v>
      </c>
      <c r="C616" s="87" t="s">
        <v>456</v>
      </c>
      <c r="D616" s="87" t="s">
        <v>66</v>
      </c>
      <c r="E616" s="96">
        <v>43810.48096064815</v>
      </c>
      <c r="F616" s="96">
        <v>45271.48096064815</v>
      </c>
      <c r="G616" s="87" t="s">
        <v>70</v>
      </c>
      <c r="H616" s="96">
        <v>45271</v>
      </c>
      <c r="I616" s="87" t="s">
        <v>91</v>
      </c>
      <c r="J616" s="87" t="s">
        <v>72</v>
      </c>
      <c r="K616" s="87" t="s">
        <v>567</v>
      </c>
      <c r="L616" s="87" t="s">
        <v>78</v>
      </c>
      <c r="M616" s="87" t="s">
        <v>568</v>
      </c>
      <c r="N616" s="94">
        <v>499.44</v>
      </c>
      <c r="O616" s="94">
        <v>550.29999999999995</v>
      </c>
      <c r="P616" s="94">
        <v>39.96</v>
      </c>
      <c r="Q616" s="87" t="s">
        <v>4509</v>
      </c>
      <c r="R616" s="87" t="s">
        <v>4510</v>
      </c>
      <c r="S616" s="87" t="s">
        <v>4101</v>
      </c>
      <c r="T616" s="87" t="s">
        <v>504</v>
      </c>
      <c r="U616" s="87" t="s">
        <v>4223</v>
      </c>
      <c r="V616" s="87" t="s">
        <v>4511</v>
      </c>
      <c r="W616" s="87" t="s">
        <v>4512</v>
      </c>
      <c r="X616" s="87" t="s">
        <v>4513</v>
      </c>
      <c r="Y616" s="87" t="s">
        <v>5617</v>
      </c>
      <c r="Z616" s="87" t="s">
        <v>4130</v>
      </c>
    </row>
    <row r="617" spans="1:26" x14ac:dyDescent="0.25">
      <c r="A617" s="87" t="s">
        <v>1494</v>
      </c>
      <c r="B617" s="87" t="s">
        <v>1491</v>
      </c>
      <c r="C617" s="87" t="s">
        <v>336</v>
      </c>
      <c r="D617" s="87" t="s">
        <v>1176</v>
      </c>
      <c r="E617" s="96">
        <v>43305.567662037036</v>
      </c>
      <c r="F617" s="96">
        <v>45474.567662037036</v>
      </c>
      <c r="G617" s="87" t="s">
        <v>70</v>
      </c>
      <c r="H617" s="96">
        <v>45292</v>
      </c>
      <c r="I617" s="87" t="s">
        <v>91</v>
      </c>
      <c r="J617" s="87" t="s">
        <v>72</v>
      </c>
      <c r="K617" s="87" t="s">
        <v>1495</v>
      </c>
      <c r="L617" s="87" t="s">
        <v>78</v>
      </c>
      <c r="M617" s="87" t="s">
        <v>1496</v>
      </c>
      <c r="N617" s="94">
        <v>502.43</v>
      </c>
      <c r="O617" s="94">
        <v>516.25</v>
      </c>
      <c r="P617" s="94">
        <v>100.48</v>
      </c>
      <c r="Q617" s="87" t="s">
        <v>5804</v>
      </c>
      <c r="R617" s="87" t="s">
        <v>5798</v>
      </c>
      <c r="S617" s="87" t="s">
        <v>4316</v>
      </c>
      <c r="T617" s="87" t="s">
        <v>5799</v>
      </c>
      <c r="U617" s="87" t="s">
        <v>5800</v>
      </c>
      <c r="V617" s="87" t="s">
        <v>5805</v>
      </c>
      <c r="W617" s="87" t="s">
        <v>5801</v>
      </c>
      <c r="X617" s="87" t="s">
        <v>5806</v>
      </c>
      <c r="Y617" s="87" t="s">
        <v>5807</v>
      </c>
      <c r="Z617" s="87" t="s">
        <v>4106</v>
      </c>
    </row>
    <row r="618" spans="1:26" x14ac:dyDescent="0.25">
      <c r="A618" s="87" t="s">
        <v>2821</v>
      </c>
      <c r="B618" s="87" t="s">
        <v>865</v>
      </c>
      <c r="C618" s="87" t="s">
        <v>2330</v>
      </c>
      <c r="D618" s="87" t="s">
        <v>1397</v>
      </c>
      <c r="E618" s="96">
        <v>43154.703726851854</v>
      </c>
      <c r="F618" s="96">
        <v>45345.472256944442</v>
      </c>
      <c r="G618" s="87" t="s">
        <v>70</v>
      </c>
      <c r="H618" s="96">
        <v>45345</v>
      </c>
      <c r="I618" s="87" t="s">
        <v>71</v>
      </c>
      <c r="J618" s="87" t="s">
        <v>104</v>
      </c>
      <c r="K618" s="87" t="s">
        <v>2822</v>
      </c>
      <c r="L618" s="87" t="s">
        <v>78</v>
      </c>
      <c r="M618" s="87" t="s">
        <v>2824</v>
      </c>
      <c r="N618" s="94">
        <v>505.09</v>
      </c>
      <c r="O618" s="94">
        <v>585.87</v>
      </c>
      <c r="P618" s="94">
        <v>126.27</v>
      </c>
      <c r="Q618" s="87" t="s">
        <v>5656</v>
      </c>
      <c r="R618" s="87" t="s">
        <v>5657</v>
      </c>
      <c r="S618" s="87" t="s">
        <v>4101</v>
      </c>
      <c r="T618" s="87" t="s">
        <v>504</v>
      </c>
      <c r="U618" s="87" t="s">
        <v>4120</v>
      </c>
      <c r="V618" s="87" t="s">
        <v>5658</v>
      </c>
      <c r="W618" s="87" t="s">
        <v>78</v>
      </c>
      <c r="X618" s="87" t="s">
        <v>5659</v>
      </c>
      <c r="Y618" s="87" t="s">
        <v>5660</v>
      </c>
      <c r="Z618" s="87" t="s">
        <v>4145</v>
      </c>
    </row>
    <row r="619" spans="1:26" x14ac:dyDescent="0.25">
      <c r="A619" s="87" t="s">
        <v>3509</v>
      </c>
      <c r="B619" s="87" t="s">
        <v>3495</v>
      </c>
      <c r="C619" s="87" t="s">
        <v>2330</v>
      </c>
      <c r="D619" s="87" t="s">
        <v>248</v>
      </c>
      <c r="E619" s="96">
        <v>43173.760289351849</v>
      </c>
      <c r="F619" s="96">
        <v>45365.760289351849</v>
      </c>
      <c r="G619" s="87" t="s">
        <v>70</v>
      </c>
      <c r="H619" s="96">
        <v>45365</v>
      </c>
      <c r="I619" s="87" t="s">
        <v>71</v>
      </c>
      <c r="J619" s="87" t="s">
        <v>104</v>
      </c>
      <c r="K619" s="87" t="s">
        <v>3510</v>
      </c>
      <c r="L619" s="87" t="s">
        <v>3511</v>
      </c>
      <c r="M619" s="87" t="s">
        <v>4008</v>
      </c>
      <c r="N619" s="94">
        <v>510.26</v>
      </c>
      <c r="O619" s="94">
        <v>603.67999999999995</v>
      </c>
      <c r="P619" s="94">
        <v>127.56</v>
      </c>
      <c r="Q619" s="87" t="s">
        <v>5689</v>
      </c>
      <c r="R619" s="87" t="s">
        <v>5690</v>
      </c>
      <c r="S619" s="87" t="s">
        <v>4460</v>
      </c>
      <c r="T619" s="87" t="s">
        <v>5691</v>
      </c>
      <c r="U619" s="87" t="s">
        <v>5552</v>
      </c>
      <c r="V619" s="87" t="s">
        <v>5692</v>
      </c>
      <c r="W619" s="87" t="s">
        <v>4838</v>
      </c>
      <c r="X619" s="87" t="s">
        <v>4839</v>
      </c>
      <c r="Y619" s="87" t="s">
        <v>5693</v>
      </c>
      <c r="Z619" s="87" t="s">
        <v>5694</v>
      </c>
    </row>
    <row r="620" spans="1:26" x14ac:dyDescent="0.25">
      <c r="A620" s="87" t="s">
        <v>3817</v>
      </c>
      <c r="B620" s="87" t="s">
        <v>2347</v>
      </c>
      <c r="C620" s="87" t="s">
        <v>3525</v>
      </c>
      <c r="D620" s="87" t="s">
        <v>3818</v>
      </c>
      <c r="E620" s="96">
        <v>38718</v>
      </c>
      <c r="F620" s="96">
        <v>45292</v>
      </c>
      <c r="G620" s="87" t="s">
        <v>78</v>
      </c>
      <c r="H620" s="96">
        <v>45261</v>
      </c>
      <c r="I620" s="87" t="s">
        <v>91</v>
      </c>
      <c r="J620" s="87" t="s">
        <v>514</v>
      </c>
      <c r="K620" s="87" t="s">
        <v>3820</v>
      </c>
      <c r="L620" s="87" t="s">
        <v>78</v>
      </c>
      <c r="M620" s="87" t="s">
        <v>3935</v>
      </c>
      <c r="N620" s="94">
        <v>510.48</v>
      </c>
      <c r="O620" s="94">
        <v>510.48</v>
      </c>
      <c r="P620" s="94">
        <v>5.12</v>
      </c>
      <c r="Q620" s="87" t="s">
        <v>4249</v>
      </c>
      <c r="R620" s="87" t="s">
        <v>4250</v>
      </c>
      <c r="S620" s="87" t="s">
        <v>4101</v>
      </c>
      <c r="T620" s="87" t="s">
        <v>504</v>
      </c>
      <c r="U620" s="87" t="s">
        <v>4133</v>
      </c>
      <c r="V620" s="87" t="s">
        <v>4251</v>
      </c>
      <c r="W620" s="87" t="s">
        <v>4252</v>
      </c>
      <c r="X620" s="87" t="s">
        <v>4253</v>
      </c>
      <c r="Y620" s="87" t="s">
        <v>4254</v>
      </c>
      <c r="Z620" s="87" t="s">
        <v>4236</v>
      </c>
    </row>
    <row r="621" spans="1:26" x14ac:dyDescent="0.25">
      <c r="A621" s="87" t="s">
        <v>3512</v>
      </c>
      <c r="B621" s="87" t="s">
        <v>3513</v>
      </c>
      <c r="C621" s="87" t="s">
        <v>281</v>
      </c>
      <c r="D621" s="87" t="s">
        <v>272</v>
      </c>
      <c r="E621" s="96">
        <v>41352</v>
      </c>
      <c r="F621" s="96">
        <v>45370.438923611109</v>
      </c>
      <c r="G621" s="87" t="s">
        <v>70</v>
      </c>
      <c r="H621" s="96">
        <v>45370</v>
      </c>
      <c r="I621" s="87" t="s">
        <v>71</v>
      </c>
      <c r="J621" s="87" t="s">
        <v>104</v>
      </c>
      <c r="K621" s="87" t="s">
        <v>3516</v>
      </c>
      <c r="L621" s="87" t="s">
        <v>78</v>
      </c>
      <c r="M621" s="87" t="s">
        <v>3954</v>
      </c>
      <c r="N621" s="94">
        <v>511.15</v>
      </c>
      <c r="O621" s="94">
        <v>513.89</v>
      </c>
      <c r="P621" s="94">
        <v>115.01</v>
      </c>
      <c r="Q621" s="87" t="s">
        <v>4544</v>
      </c>
      <c r="R621" s="87" t="s">
        <v>4545</v>
      </c>
      <c r="S621" s="87" t="s">
        <v>4101</v>
      </c>
      <c r="T621" s="87" t="s">
        <v>504</v>
      </c>
      <c r="U621" s="87" t="s">
        <v>4367</v>
      </c>
      <c r="V621" s="87" t="s">
        <v>4546</v>
      </c>
      <c r="W621" s="87" t="s">
        <v>4547</v>
      </c>
      <c r="X621" s="87" t="s">
        <v>4548</v>
      </c>
      <c r="Y621" s="87" t="s">
        <v>4549</v>
      </c>
      <c r="Z621" s="87" t="s">
        <v>4138</v>
      </c>
    </row>
    <row r="622" spans="1:26" x14ac:dyDescent="0.25">
      <c r="A622" s="87" t="s">
        <v>119</v>
      </c>
      <c r="B622" s="87" t="s">
        <v>120</v>
      </c>
      <c r="C622" s="87" t="s">
        <v>121</v>
      </c>
      <c r="D622" s="87" t="s">
        <v>66</v>
      </c>
      <c r="E622" s="96">
        <v>41350.6015162037</v>
      </c>
      <c r="F622" s="96">
        <v>45368.563171296293</v>
      </c>
      <c r="G622" s="87" t="s">
        <v>70</v>
      </c>
      <c r="H622" s="96">
        <v>45368</v>
      </c>
      <c r="I622" s="87" t="s">
        <v>91</v>
      </c>
      <c r="J622" s="87" t="s">
        <v>104</v>
      </c>
      <c r="K622" s="87" t="s">
        <v>123</v>
      </c>
      <c r="L622" s="87" t="s">
        <v>78</v>
      </c>
      <c r="M622" s="87" t="s">
        <v>124</v>
      </c>
      <c r="N622" s="94">
        <v>513.05999999999995</v>
      </c>
      <c r="O622" s="94">
        <v>559.5</v>
      </c>
      <c r="P622" s="94">
        <v>71.83</v>
      </c>
      <c r="Q622" s="87" t="s">
        <v>4550</v>
      </c>
      <c r="R622" s="87" t="s">
        <v>4551</v>
      </c>
      <c r="S622" s="87" t="s">
        <v>4101</v>
      </c>
      <c r="T622" s="87" t="s">
        <v>504</v>
      </c>
      <c r="U622" s="87" t="s">
        <v>4203</v>
      </c>
      <c r="V622" s="87" t="s">
        <v>4552</v>
      </c>
      <c r="W622" s="87" t="s">
        <v>4553</v>
      </c>
      <c r="X622" s="87" t="s">
        <v>4554</v>
      </c>
      <c r="Y622" s="87" t="s">
        <v>4555</v>
      </c>
      <c r="Z622" s="87" t="s">
        <v>4138</v>
      </c>
    </row>
    <row r="623" spans="1:26" x14ac:dyDescent="0.25">
      <c r="A623" s="87" t="s">
        <v>3652</v>
      </c>
      <c r="B623" s="87" t="s">
        <v>3653</v>
      </c>
      <c r="C623" s="87" t="s">
        <v>2330</v>
      </c>
      <c r="D623" s="87" t="s">
        <v>66</v>
      </c>
      <c r="E623" s="96">
        <v>43559.37605324074</v>
      </c>
      <c r="F623" s="96">
        <v>45347.37605324074</v>
      </c>
      <c r="G623" s="87" t="s">
        <v>70</v>
      </c>
      <c r="H623" s="96">
        <v>45347</v>
      </c>
      <c r="I623" s="87" t="s">
        <v>71</v>
      </c>
      <c r="J623" s="87" t="s">
        <v>72</v>
      </c>
      <c r="K623" s="87" t="s">
        <v>3654</v>
      </c>
      <c r="L623" s="87" t="s">
        <v>78</v>
      </c>
      <c r="M623" s="87" t="s">
        <v>4026</v>
      </c>
      <c r="N623" s="94">
        <v>513.36</v>
      </c>
      <c r="O623" s="94">
        <v>571.78</v>
      </c>
      <c r="P623" s="94">
        <v>61.6</v>
      </c>
      <c r="Q623" s="87" t="s">
        <v>5992</v>
      </c>
      <c r="R623" s="87" t="s">
        <v>5993</v>
      </c>
      <c r="S623" s="87" t="s">
        <v>4438</v>
      </c>
      <c r="T623" s="87" t="s">
        <v>5994</v>
      </c>
      <c r="U623" s="87" t="s">
        <v>5995</v>
      </c>
      <c r="V623" s="87" t="s">
        <v>4110</v>
      </c>
      <c r="W623" s="87" t="s">
        <v>5996</v>
      </c>
      <c r="X623" s="87" t="s">
        <v>5997</v>
      </c>
      <c r="Y623" s="87" t="s">
        <v>5998</v>
      </c>
      <c r="Z623" s="87" t="s">
        <v>4138</v>
      </c>
    </row>
    <row r="624" spans="1:26" x14ac:dyDescent="0.25">
      <c r="A624" s="87" t="s">
        <v>3522</v>
      </c>
      <c r="B624" s="87" t="s">
        <v>3523</v>
      </c>
      <c r="C624" s="87" t="s">
        <v>3525</v>
      </c>
      <c r="D624" s="87" t="s">
        <v>1397</v>
      </c>
      <c r="E624" s="96">
        <v>44409.475393518522</v>
      </c>
      <c r="F624" s="96">
        <v>45505.475393518522</v>
      </c>
      <c r="G624" s="87" t="s">
        <v>70</v>
      </c>
      <c r="H624" s="96">
        <v>45323</v>
      </c>
      <c r="I624" s="87" t="s">
        <v>91</v>
      </c>
      <c r="J624" s="87" t="s">
        <v>72</v>
      </c>
      <c r="K624" s="87" t="s">
        <v>3526</v>
      </c>
      <c r="L624" s="87" t="s">
        <v>3527</v>
      </c>
      <c r="M624" s="87" t="s">
        <v>4094</v>
      </c>
      <c r="N624" s="94">
        <v>514.19000000000005</v>
      </c>
      <c r="O624" s="94">
        <v>603.14</v>
      </c>
      <c r="P624" s="94">
        <v>105.4</v>
      </c>
      <c r="Q624" s="87" t="s">
        <v>6458</v>
      </c>
      <c r="R624" s="87" t="s">
        <v>6459</v>
      </c>
      <c r="S624" s="87" t="s">
        <v>4101</v>
      </c>
      <c r="T624" s="87" t="s">
        <v>5473</v>
      </c>
      <c r="U624" s="87" t="s">
        <v>4374</v>
      </c>
      <c r="V624" s="87" t="s">
        <v>6460</v>
      </c>
      <c r="W624" s="87" t="s">
        <v>6461</v>
      </c>
      <c r="X624" s="87" t="s">
        <v>6462</v>
      </c>
      <c r="Y624" s="87" t="s">
        <v>78</v>
      </c>
      <c r="Z624" s="87" t="s">
        <v>78</v>
      </c>
    </row>
    <row r="625" spans="1:26" x14ac:dyDescent="0.25">
      <c r="A625" s="87" t="s">
        <v>675</v>
      </c>
      <c r="B625" s="87" t="s">
        <v>676</v>
      </c>
      <c r="C625" s="87" t="s">
        <v>281</v>
      </c>
      <c r="D625" s="87" t="s">
        <v>66</v>
      </c>
      <c r="E625" s="96">
        <v>44605.483865740738</v>
      </c>
      <c r="F625" s="96">
        <v>45335.596678240741</v>
      </c>
      <c r="G625" s="87" t="s">
        <v>70</v>
      </c>
      <c r="H625" s="96">
        <v>45335</v>
      </c>
      <c r="I625" s="87" t="s">
        <v>71</v>
      </c>
      <c r="J625" s="87" t="s">
        <v>104</v>
      </c>
      <c r="K625" s="87" t="s">
        <v>678</v>
      </c>
      <c r="L625" s="87" t="s">
        <v>78</v>
      </c>
      <c r="M625" s="87" t="s">
        <v>680</v>
      </c>
      <c r="N625" s="94">
        <v>520.13</v>
      </c>
      <c r="O625" s="94">
        <v>568.80999999999995</v>
      </c>
      <c r="P625" s="94">
        <v>75.37</v>
      </c>
      <c r="Q625" s="87" t="s">
        <v>6539</v>
      </c>
      <c r="R625" s="87" t="s">
        <v>6540</v>
      </c>
      <c r="S625" s="87" t="s">
        <v>4579</v>
      </c>
      <c r="T625" s="87" t="s">
        <v>6541</v>
      </c>
      <c r="U625" s="87" t="s">
        <v>6542</v>
      </c>
      <c r="V625" s="87" t="s">
        <v>6543</v>
      </c>
      <c r="W625" s="87" t="s">
        <v>6543</v>
      </c>
      <c r="X625" s="87" t="s">
        <v>6544</v>
      </c>
      <c r="Y625" s="87" t="s">
        <v>6545</v>
      </c>
      <c r="Z625" s="87" t="s">
        <v>4130</v>
      </c>
    </row>
    <row r="626" spans="1:26" x14ac:dyDescent="0.25">
      <c r="A626" s="87">
        <v>51761</v>
      </c>
      <c r="B626" s="87" t="s">
        <v>2109</v>
      </c>
      <c r="C626" s="87" t="s">
        <v>281</v>
      </c>
      <c r="D626" s="87" t="s">
        <v>262</v>
      </c>
      <c r="E626" s="96">
        <v>43405.567754629628</v>
      </c>
      <c r="F626" s="96">
        <v>45597.405763888892</v>
      </c>
      <c r="G626" s="87" t="s">
        <v>70</v>
      </c>
      <c r="H626" s="96">
        <v>45597</v>
      </c>
      <c r="I626" s="87" t="s">
        <v>71</v>
      </c>
      <c r="J626" s="87" t="s">
        <v>104</v>
      </c>
      <c r="K626" s="87" t="s">
        <v>2111</v>
      </c>
      <c r="L626" s="87" t="s">
        <v>78</v>
      </c>
      <c r="M626" s="87" t="s">
        <v>2113</v>
      </c>
      <c r="N626" s="94">
        <v>526.52</v>
      </c>
      <c r="O626" s="94">
        <v>611.91</v>
      </c>
      <c r="P626" s="94">
        <v>105.3</v>
      </c>
      <c r="Q626" s="87" t="s">
        <v>5875</v>
      </c>
      <c r="R626" s="87" t="s">
        <v>5876</v>
      </c>
      <c r="S626" s="87" t="s">
        <v>4101</v>
      </c>
      <c r="T626" s="87" t="s">
        <v>504</v>
      </c>
      <c r="U626" s="87" t="s">
        <v>4203</v>
      </c>
      <c r="V626" s="87" t="s">
        <v>5877</v>
      </c>
      <c r="W626" s="87" t="s">
        <v>5878</v>
      </c>
      <c r="X626" s="87" t="s">
        <v>5879</v>
      </c>
      <c r="Y626" s="87" t="s">
        <v>5880</v>
      </c>
      <c r="Z626" s="87" t="s">
        <v>4138</v>
      </c>
    </row>
    <row r="627" spans="1:26" x14ac:dyDescent="0.25">
      <c r="A627" s="87" t="s">
        <v>957</v>
      </c>
      <c r="B627" s="87" t="s">
        <v>958</v>
      </c>
      <c r="C627" s="87" t="s">
        <v>281</v>
      </c>
      <c r="D627" s="87" t="s">
        <v>66</v>
      </c>
      <c r="E627" s="96">
        <v>45071.614189814813</v>
      </c>
      <c r="F627" s="96">
        <v>45437.484131944446</v>
      </c>
      <c r="G627" s="87" t="s">
        <v>70</v>
      </c>
      <c r="H627" s="96">
        <v>45437</v>
      </c>
      <c r="I627" s="87" t="s">
        <v>71</v>
      </c>
      <c r="J627" s="87" t="s">
        <v>104</v>
      </c>
      <c r="K627" s="87" t="s">
        <v>959</v>
      </c>
      <c r="L627" s="87" t="s">
        <v>78</v>
      </c>
      <c r="M627" s="87" t="s">
        <v>960</v>
      </c>
      <c r="N627" s="94">
        <v>530.09</v>
      </c>
      <c r="O627" s="94">
        <v>578.63</v>
      </c>
      <c r="P627" s="94">
        <v>106.02</v>
      </c>
      <c r="Q627" s="87" t="s">
        <v>6912</v>
      </c>
      <c r="R627" s="87" t="s">
        <v>6913</v>
      </c>
      <c r="S627" s="87" t="s">
        <v>4101</v>
      </c>
      <c r="T627" s="87" t="s">
        <v>504</v>
      </c>
      <c r="U627" s="87" t="s">
        <v>4109</v>
      </c>
      <c r="V627" s="87" t="s">
        <v>6914</v>
      </c>
      <c r="W627" s="87" t="s">
        <v>6914</v>
      </c>
      <c r="X627" s="87" t="s">
        <v>6915</v>
      </c>
      <c r="Y627" s="87" t="s">
        <v>6916</v>
      </c>
      <c r="Z627" s="87" t="s">
        <v>6213</v>
      </c>
    </row>
    <row r="628" spans="1:26" x14ac:dyDescent="0.25">
      <c r="A628" s="87" t="s">
        <v>741</v>
      </c>
      <c r="B628" s="87" t="s">
        <v>742</v>
      </c>
      <c r="C628" s="87" t="s">
        <v>281</v>
      </c>
      <c r="D628" s="87" t="s">
        <v>66</v>
      </c>
      <c r="E628" s="96">
        <v>44835.48878472222</v>
      </c>
      <c r="F628" s="96">
        <v>45566.48878472222</v>
      </c>
      <c r="G628" s="87" t="s">
        <v>70</v>
      </c>
      <c r="H628" s="96">
        <v>45566</v>
      </c>
      <c r="I628" s="87" t="s">
        <v>71</v>
      </c>
      <c r="J628" s="87" t="s">
        <v>104</v>
      </c>
      <c r="K628" s="87" t="s">
        <v>743</v>
      </c>
      <c r="L628" s="87" t="s">
        <v>78</v>
      </c>
      <c r="M628" s="87" t="s">
        <v>744</v>
      </c>
      <c r="N628" s="94">
        <v>530.29</v>
      </c>
      <c r="O628" s="94">
        <v>579.01</v>
      </c>
      <c r="P628" s="94">
        <v>76.89</v>
      </c>
      <c r="Q628" s="87" t="s">
        <v>6662</v>
      </c>
      <c r="R628" s="87" t="s">
        <v>6663</v>
      </c>
      <c r="S628" s="87" t="s">
        <v>4274</v>
      </c>
      <c r="T628" s="87" t="s">
        <v>6664</v>
      </c>
      <c r="U628" s="87" t="s">
        <v>6665</v>
      </c>
      <c r="V628" s="87" t="s">
        <v>5357</v>
      </c>
      <c r="W628" s="87" t="s">
        <v>78</v>
      </c>
      <c r="X628" s="87" t="s">
        <v>6666</v>
      </c>
      <c r="Y628" s="87" t="s">
        <v>6667</v>
      </c>
      <c r="Z628" s="87" t="s">
        <v>4248</v>
      </c>
    </row>
    <row r="629" spans="1:26" x14ac:dyDescent="0.25">
      <c r="A629" s="87" t="s">
        <v>442</v>
      </c>
      <c r="B629" s="87" t="s">
        <v>443</v>
      </c>
      <c r="C629" s="87" t="s">
        <v>281</v>
      </c>
      <c r="D629" s="87" t="s">
        <v>66</v>
      </c>
      <c r="E629" s="96">
        <v>43245.599178240744</v>
      </c>
      <c r="F629" s="96">
        <v>45437.599178240744</v>
      </c>
      <c r="G629" s="87" t="s">
        <v>70</v>
      </c>
      <c r="H629" s="96">
        <v>45437</v>
      </c>
      <c r="I629" s="87" t="s">
        <v>71</v>
      </c>
      <c r="J629" s="87" t="s">
        <v>104</v>
      </c>
      <c r="K629" s="87" t="s">
        <v>444</v>
      </c>
      <c r="L629" s="87" t="s">
        <v>78</v>
      </c>
      <c r="M629" s="87" t="s">
        <v>445</v>
      </c>
      <c r="N629" s="94">
        <v>532.5</v>
      </c>
      <c r="O629" s="94">
        <v>583.17999999999995</v>
      </c>
      <c r="P629" s="94">
        <v>77.16</v>
      </c>
      <c r="Q629" s="87" t="s">
        <v>5739</v>
      </c>
      <c r="R629" s="87" t="s">
        <v>5740</v>
      </c>
      <c r="S629" s="87" t="s">
        <v>5514</v>
      </c>
      <c r="T629" s="87" t="s">
        <v>5741</v>
      </c>
      <c r="U629" s="87" t="s">
        <v>5742</v>
      </c>
      <c r="V629" s="87" t="s">
        <v>5743</v>
      </c>
      <c r="W629" s="87" t="s">
        <v>78</v>
      </c>
      <c r="X629" s="87" t="s">
        <v>5744</v>
      </c>
      <c r="Y629" s="87" t="s">
        <v>5745</v>
      </c>
      <c r="Z629" s="87" t="s">
        <v>5746</v>
      </c>
    </row>
    <row r="630" spans="1:26" x14ac:dyDescent="0.25">
      <c r="A630" s="87" t="s">
        <v>3531</v>
      </c>
      <c r="B630" s="87" t="s">
        <v>3532</v>
      </c>
      <c r="C630" s="87" t="s">
        <v>336</v>
      </c>
      <c r="D630" s="87" t="s">
        <v>2037</v>
      </c>
      <c r="E630" s="96">
        <v>43010.623460648145</v>
      </c>
      <c r="F630" s="96">
        <v>45567.483078703706</v>
      </c>
      <c r="G630" s="87" t="s">
        <v>70</v>
      </c>
      <c r="H630" s="96">
        <v>45567</v>
      </c>
      <c r="I630" s="87" t="s">
        <v>71</v>
      </c>
      <c r="J630" s="87" t="s">
        <v>104</v>
      </c>
      <c r="K630" s="87" t="s">
        <v>3535</v>
      </c>
      <c r="L630" s="87" t="s">
        <v>78</v>
      </c>
      <c r="M630" s="87" t="s">
        <v>4000</v>
      </c>
      <c r="N630" s="94">
        <v>538.87</v>
      </c>
      <c r="O630" s="94">
        <v>664.47</v>
      </c>
      <c r="P630" s="94">
        <v>107.77</v>
      </c>
      <c r="Q630" s="87" t="s">
        <v>5601</v>
      </c>
      <c r="R630" s="87" t="s">
        <v>3544</v>
      </c>
      <c r="S630" s="87" t="s">
        <v>4101</v>
      </c>
      <c r="T630" s="87" t="s">
        <v>504</v>
      </c>
      <c r="U630" s="87" t="s">
        <v>4126</v>
      </c>
      <c r="V630" s="87" t="s">
        <v>5602</v>
      </c>
      <c r="W630" s="87" t="s">
        <v>78</v>
      </c>
      <c r="X630" s="87" t="s">
        <v>4513</v>
      </c>
      <c r="Y630" s="87" t="s">
        <v>4508</v>
      </c>
      <c r="Z630" s="87" t="s">
        <v>4106</v>
      </c>
    </row>
    <row r="631" spans="1:26" x14ac:dyDescent="0.25">
      <c r="A631" s="87" t="s">
        <v>3485</v>
      </c>
      <c r="B631" s="87" t="s">
        <v>3486</v>
      </c>
      <c r="C631" s="87" t="s">
        <v>281</v>
      </c>
      <c r="D631" s="87" t="s">
        <v>1397</v>
      </c>
      <c r="E631" s="96">
        <v>42348.620868055557</v>
      </c>
      <c r="F631" s="96">
        <v>45270.620868055557</v>
      </c>
      <c r="G631" s="87" t="s">
        <v>70</v>
      </c>
      <c r="H631" s="96">
        <v>45270</v>
      </c>
      <c r="I631" s="87" t="s">
        <v>71</v>
      </c>
      <c r="J631" s="87" t="s">
        <v>104</v>
      </c>
      <c r="K631" s="87" t="s">
        <v>3488</v>
      </c>
      <c r="L631" s="87" t="s">
        <v>78</v>
      </c>
      <c r="M631" s="87" t="s">
        <v>3985</v>
      </c>
      <c r="N631" s="94">
        <v>549.20000000000005</v>
      </c>
      <c r="O631" s="94">
        <v>629.04999999999995</v>
      </c>
      <c r="P631" s="94">
        <v>151.03</v>
      </c>
      <c r="Q631" s="87" t="s">
        <v>5260</v>
      </c>
      <c r="R631" s="87" t="s">
        <v>5261</v>
      </c>
      <c r="S631" s="87" t="s">
        <v>4101</v>
      </c>
      <c r="T631" s="87" t="s">
        <v>504</v>
      </c>
      <c r="U631" s="87" t="s">
        <v>4120</v>
      </c>
      <c r="V631" s="87" t="s">
        <v>4141</v>
      </c>
      <c r="W631" s="87" t="s">
        <v>4142</v>
      </c>
      <c r="X631" s="87" t="s">
        <v>5262</v>
      </c>
      <c r="Y631" s="87" t="s">
        <v>5263</v>
      </c>
      <c r="Z631" s="87" t="s">
        <v>4138</v>
      </c>
    </row>
    <row r="632" spans="1:26" x14ac:dyDescent="0.25">
      <c r="A632" s="87" t="s">
        <v>465</v>
      </c>
      <c r="B632" s="87" t="s">
        <v>466</v>
      </c>
      <c r="C632" s="87" t="s">
        <v>281</v>
      </c>
      <c r="D632" s="87" t="s">
        <v>66</v>
      </c>
      <c r="E632" s="96">
        <v>43426.500983796293</v>
      </c>
      <c r="F632" s="96">
        <v>45618.500983796293</v>
      </c>
      <c r="G632" s="87" t="s">
        <v>70</v>
      </c>
      <c r="H632" s="96">
        <v>45618</v>
      </c>
      <c r="I632" s="87" t="s">
        <v>71</v>
      </c>
      <c r="J632" s="87" t="s">
        <v>104</v>
      </c>
      <c r="K632" s="87" t="s">
        <v>468</v>
      </c>
      <c r="L632" s="87" t="s">
        <v>78</v>
      </c>
      <c r="M632" s="87" t="s">
        <v>469</v>
      </c>
      <c r="N632" s="94">
        <v>551.47</v>
      </c>
      <c r="O632" s="94">
        <v>601.45000000000005</v>
      </c>
      <c r="P632" s="94">
        <v>79.97</v>
      </c>
      <c r="Q632" s="87" t="s">
        <v>5881</v>
      </c>
      <c r="R632" s="87" t="s">
        <v>5882</v>
      </c>
      <c r="S632" s="87" t="s">
        <v>4101</v>
      </c>
      <c r="T632" s="87" t="s">
        <v>504</v>
      </c>
      <c r="U632" s="87" t="s">
        <v>4203</v>
      </c>
      <c r="V632" s="87" t="s">
        <v>5883</v>
      </c>
      <c r="W632" s="87" t="s">
        <v>78</v>
      </c>
      <c r="X632" s="87" t="s">
        <v>5884</v>
      </c>
      <c r="Y632" s="87" t="s">
        <v>5885</v>
      </c>
      <c r="Z632" s="87" t="s">
        <v>4106</v>
      </c>
    </row>
    <row r="633" spans="1:26" x14ac:dyDescent="0.25">
      <c r="A633" s="87" t="s">
        <v>3020</v>
      </c>
      <c r="B633" s="87" t="s">
        <v>3021</v>
      </c>
      <c r="C633" s="87" t="s">
        <v>65</v>
      </c>
      <c r="D633" s="87" t="s">
        <v>2150</v>
      </c>
      <c r="E633" s="96">
        <v>43361.562083333331</v>
      </c>
      <c r="F633" s="96">
        <v>45553.562083333331</v>
      </c>
      <c r="G633" s="87" t="s">
        <v>70</v>
      </c>
      <c r="H633" s="96">
        <v>45553</v>
      </c>
      <c r="I633" s="87" t="s">
        <v>71</v>
      </c>
      <c r="J633" s="87" t="s">
        <v>104</v>
      </c>
      <c r="K633" s="87" t="s">
        <v>3023</v>
      </c>
      <c r="L633" s="87" t="s">
        <v>78</v>
      </c>
      <c r="M633" s="87" t="s">
        <v>3024</v>
      </c>
      <c r="N633" s="94">
        <v>551.54</v>
      </c>
      <c r="O633" s="94">
        <v>610.28</v>
      </c>
      <c r="P633" s="94">
        <v>82.73</v>
      </c>
      <c r="Q633" s="87" t="s">
        <v>5826</v>
      </c>
      <c r="R633" s="87" t="s">
        <v>5827</v>
      </c>
      <c r="S633" s="87" t="s">
        <v>4579</v>
      </c>
      <c r="T633" s="87" t="s">
        <v>5828</v>
      </c>
      <c r="U633" s="87" t="s">
        <v>5829</v>
      </c>
      <c r="V633" s="87" t="s">
        <v>4110</v>
      </c>
      <c r="W633" s="87" t="s">
        <v>5830</v>
      </c>
      <c r="X633" s="87" t="s">
        <v>5831</v>
      </c>
      <c r="Y633" s="87" t="s">
        <v>5832</v>
      </c>
      <c r="Z633" s="87" t="s">
        <v>4130</v>
      </c>
    </row>
    <row r="634" spans="1:26" x14ac:dyDescent="0.25">
      <c r="A634" s="87" t="s">
        <v>3579</v>
      </c>
      <c r="B634" s="87" t="s">
        <v>3580</v>
      </c>
      <c r="C634" s="87" t="s">
        <v>281</v>
      </c>
      <c r="D634" s="87" t="s">
        <v>66</v>
      </c>
      <c r="E634" s="96">
        <v>43410.469513888886</v>
      </c>
      <c r="F634" s="96">
        <v>45465</v>
      </c>
      <c r="G634" s="87" t="s">
        <v>70</v>
      </c>
      <c r="H634" s="96">
        <v>45465</v>
      </c>
      <c r="I634" s="87" t="s">
        <v>71</v>
      </c>
      <c r="J634" s="87" t="s">
        <v>104</v>
      </c>
      <c r="K634" s="87" t="s">
        <v>3581</v>
      </c>
      <c r="L634" s="87" t="s">
        <v>78</v>
      </c>
      <c r="M634" s="87" t="s">
        <v>4001</v>
      </c>
      <c r="N634" s="94">
        <v>556.20000000000005</v>
      </c>
      <c r="O634" s="94">
        <v>607.66</v>
      </c>
      <c r="P634" s="94">
        <v>80.64</v>
      </c>
      <c r="Q634" s="87" t="s">
        <v>5870</v>
      </c>
      <c r="R634" s="87" t="s">
        <v>5871</v>
      </c>
      <c r="S634" s="87" t="s">
        <v>4579</v>
      </c>
      <c r="T634" s="87" t="s">
        <v>5106</v>
      </c>
      <c r="U634" s="87" t="s">
        <v>5107</v>
      </c>
      <c r="V634" s="87" t="s">
        <v>5872</v>
      </c>
      <c r="W634" s="87" t="s">
        <v>78</v>
      </c>
      <c r="X634" s="87" t="s">
        <v>5873</v>
      </c>
      <c r="Y634" s="87" t="s">
        <v>5874</v>
      </c>
      <c r="Z634" s="87" t="s">
        <v>4181</v>
      </c>
    </row>
    <row r="635" spans="1:26" x14ac:dyDescent="0.25">
      <c r="A635" s="87" t="s">
        <v>3258</v>
      </c>
      <c r="B635" s="87" t="s">
        <v>3259</v>
      </c>
      <c r="C635" s="87" t="s">
        <v>2330</v>
      </c>
      <c r="D635" s="87" t="s">
        <v>3063</v>
      </c>
      <c r="E635" s="96">
        <v>41102</v>
      </c>
      <c r="F635" s="96">
        <v>45485.521122685182</v>
      </c>
      <c r="G635" s="87" t="s">
        <v>70</v>
      </c>
      <c r="H635" s="96">
        <v>45485</v>
      </c>
      <c r="I635" s="87" t="s">
        <v>71</v>
      </c>
      <c r="J635" s="87" t="s">
        <v>104</v>
      </c>
      <c r="K635" s="87" t="s">
        <v>3261</v>
      </c>
      <c r="L635" s="87" t="s">
        <v>78</v>
      </c>
      <c r="M635" s="87" t="s">
        <v>3263</v>
      </c>
      <c r="N635" s="94">
        <v>557.46</v>
      </c>
      <c r="O635" s="94">
        <v>602.9</v>
      </c>
      <c r="P635" s="94">
        <v>111.49</v>
      </c>
      <c r="Q635" s="87" t="s">
        <v>4486</v>
      </c>
      <c r="R635" s="87" t="s">
        <v>4487</v>
      </c>
      <c r="S635" s="87" t="s">
        <v>4101</v>
      </c>
      <c r="T635" s="87" t="s">
        <v>504</v>
      </c>
      <c r="U635" s="87" t="s">
        <v>4126</v>
      </c>
      <c r="V635" s="87" t="s">
        <v>4488</v>
      </c>
      <c r="W635" s="87" t="s">
        <v>4489</v>
      </c>
      <c r="X635" s="87" t="s">
        <v>4490</v>
      </c>
      <c r="Y635" s="87" t="s">
        <v>4491</v>
      </c>
      <c r="Z635" s="87" t="s">
        <v>4492</v>
      </c>
    </row>
    <row r="636" spans="1:26" x14ac:dyDescent="0.25">
      <c r="A636" s="87" t="s">
        <v>2434</v>
      </c>
      <c r="B636" s="87" t="s">
        <v>2394</v>
      </c>
      <c r="C636" s="87" t="s">
        <v>2330</v>
      </c>
      <c r="D636" s="87" t="s">
        <v>66</v>
      </c>
      <c r="E636" s="96">
        <v>43509.363020833334</v>
      </c>
      <c r="F636" s="96">
        <v>45335.363020833334</v>
      </c>
      <c r="G636" s="87" t="s">
        <v>70</v>
      </c>
      <c r="H636" s="96">
        <v>45335</v>
      </c>
      <c r="I636" s="87" t="s">
        <v>71</v>
      </c>
      <c r="J636" s="87" t="s">
        <v>104</v>
      </c>
      <c r="K636" s="87" t="s">
        <v>2435</v>
      </c>
      <c r="L636" s="87" t="s">
        <v>78</v>
      </c>
      <c r="M636" s="87" t="s">
        <v>2436</v>
      </c>
      <c r="N636" s="94">
        <v>557.9</v>
      </c>
      <c r="O636" s="94">
        <v>611.38</v>
      </c>
      <c r="P636" s="94">
        <v>66.95</v>
      </c>
      <c r="Q636" s="87" t="s">
        <v>5085</v>
      </c>
      <c r="R636" s="87" t="s">
        <v>5086</v>
      </c>
      <c r="S636" s="87" t="s">
        <v>4274</v>
      </c>
      <c r="T636" s="87" t="s">
        <v>5087</v>
      </c>
      <c r="U636" s="87" t="s">
        <v>5088</v>
      </c>
      <c r="V636" s="87" t="s">
        <v>5089</v>
      </c>
      <c r="W636" s="87" t="s">
        <v>5090</v>
      </c>
      <c r="X636" s="87" t="s">
        <v>5091</v>
      </c>
      <c r="Y636" s="87" t="s">
        <v>5092</v>
      </c>
      <c r="Z636" s="87" t="s">
        <v>4181</v>
      </c>
    </row>
    <row r="637" spans="1:26" x14ac:dyDescent="0.25">
      <c r="A637" s="87" t="s">
        <v>481</v>
      </c>
      <c r="B637" s="87" t="s">
        <v>482</v>
      </c>
      <c r="C637" s="87" t="s">
        <v>296</v>
      </c>
      <c r="D637" s="87" t="s">
        <v>66</v>
      </c>
      <c r="E637" s="96">
        <v>43468.559571759259</v>
      </c>
      <c r="F637" s="96">
        <v>45294.441134259258</v>
      </c>
      <c r="G637" s="87" t="s">
        <v>70</v>
      </c>
      <c r="H637" s="96">
        <v>45294</v>
      </c>
      <c r="I637" s="87" t="s">
        <v>71</v>
      </c>
      <c r="J637" s="87" t="s">
        <v>104</v>
      </c>
      <c r="K637" s="87" t="s">
        <v>483</v>
      </c>
      <c r="L637" s="87" t="s">
        <v>78</v>
      </c>
      <c r="M637" s="87" t="s">
        <v>485</v>
      </c>
      <c r="N637" s="94">
        <v>557.95000000000005</v>
      </c>
      <c r="O637" s="94">
        <v>609.20000000000005</v>
      </c>
      <c r="P637" s="94">
        <v>66.95</v>
      </c>
      <c r="Q637" s="87" t="s">
        <v>5924</v>
      </c>
      <c r="R637" s="87" t="s">
        <v>5925</v>
      </c>
      <c r="S637" s="87" t="s">
        <v>4101</v>
      </c>
      <c r="T637" s="87" t="s">
        <v>504</v>
      </c>
      <c r="U637" s="87" t="s">
        <v>4120</v>
      </c>
      <c r="V637" s="87" t="s">
        <v>5926</v>
      </c>
      <c r="W637" s="87" t="s">
        <v>5927</v>
      </c>
      <c r="X637" s="87" t="s">
        <v>5928</v>
      </c>
      <c r="Y637" s="87" t="s">
        <v>5929</v>
      </c>
      <c r="Z637" s="87" t="s">
        <v>4138</v>
      </c>
    </row>
    <row r="638" spans="1:26" x14ac:dyDescent="0.25">
      <c r="A638" s="87" t="s">
        <v>2977</v>
      </c>
      <c r="B638" s="87" t="s">
        <v>194</v>
      </c>
      <c r="C638" s="87" t="s">
        <v>2970</v>
      </c>
      <c r="D638" s="87" t="s">
        <v>2150</v>
      </c>
      <c r="E638" s="96">
        <v>41540.542442129627</v>
      </c>
      <c r="F638" s="96">
        <v>45558.542442129627</v>
      </c>
      <c r="G638" s="87" t="s">
        <v>70</v>
      </c>
      <c r="H638" s="96">
        <v>45558</v>
      </c>
      <c r="I638" s="87" t="s">
        <v>71</v>
      </c>
      <c r="J638" s="87" t="s">
        <v>104</v>
      </c>
      <c r="K638" s="87" t="s">
        <v>2978</v>
      </c>
      <c r="L638" s="87" t="s">
        <v>78</v>
      </c>
      <c r="M638" s="87" t="s">
        <v>2979</v>
      </c>
      <c r="N638" s="94">
        <v>560.36</v>
      </c>
      <c r="O638" s="94">
        <v>606.03</v>
      </c>
      <c r="P638" s="94">
        <v>112.07</v>
      </c>
      <c r="Q638" s="87" t="s">
        <v>4673</v>
      </c>
      <c r="R638" s="87" t="s">
        <v>4674</v>
      </c>
      <c r="S638" s="87" t="s">
        <v>4101</v>
      </c>
      <c r="T638" s="87" t="s">
        <v>504</v>
      </c>
      <c r="U638" s="87" t="s">
        <v>4203</v>
      </c>
      <c r="V638" s="87" t="s">
        <v>4675</v>
      </c>
      <c r="W638" s="87" t="s">
        <v>4676</v>
      </c>
      <c r="X638" s="87" t="s">
        <v>4677</v>
      </c>
      <c r="Y638" s="87" t="s">
        <v>4678</v>
      </c>
      <c r="Z638" s="87" t="s">
        <v>4130</v>
      </c>
    </row>
    <row r="639" spans="1:26" x14ac:dyDescent="0.25">
      <c r="A639" s="87" t="s">
        <v>303</v>
      </c>
      <c r="B639" s="87" t="s">
        <v>306</v>
      </c>
      <c r="C639" s="87" t="s">
        <v>281</v>
      </c>
      <c r="D639" s="87" t="s">
        <v>66</v>
      </c>
      <c r="E639" s="96">
        <v>41597.827002314814</v>
      </c>
      <c r="F639" s="96">
        <v>45615.827002314814</v>
      </c>
      <c r="G639" s="87" t="s">
        <v>70</v>
      </c>
      <c r="H639" s="96">
        <v>45431</v>
      </c>
      <c r="I639" s="87" t="s">
        <v>71</v>
      </c>
      <c r="J639" s="87" t="s">
        <v>72</v>
      </c>
      <c r="K639" s="87" t="s">
        <v>307</v>
      </c>
      <c r="L639" s="87" t="s">
        <v>78</v>
      </c>
      <c r="M639" s="87" t="s">
        <v>309</v>
      </c>
      <c r="N639" s="94">
        <v>561.84</v>
      </c>
      <c r="O639" s="94">
        <v>613.74</v>
      </c>
      <c r="P639" s="94">
        <v>81.400000000000006</v>
      </c>
      <c r="Q639" s="87" t="s">
        <v>4754</v>
      </c>
      <c r="R639" s="87" t="s">
        <v>4755</v>
      </c>
      <c r="S639" s="87" t="s">
        <v>4101</v>
      </c>
      <c r="T639" s="87" t="s">
        <v>504</v>
      </c>
      <c r="U639" s="87" t="s">
        <v>4133</v>
      </c>
      <c r="V639" s="87" t="s">
        <v>4110</v>
      </c>
      <c r="W639" s="87" t="s">
        <v>4756</v>
      </c>
      <c r="X639" s="87" t="s">
        <v>4757</v>
      </c>
      <c r="Y639" s="87" t="s">
        <v>4758</v>
      </c>
      <c r="Z639" s="87" t="s">
        <v>4123</v>
      </c>
    </row>
    <row r="640" spans="1:26" x14ac:dyDescent="0.25">
      <c r="A640" s="87" t="s">
        <v>1833</v>
      </c>
      <c r="B640" s="87" t="s">
        <v>1834</v>
      </c>
      <c r="C640" s="87" t="s">
        <v>65</v>
      </c>
      <c r="D640" s="87" t="s">
        <v>248</v>
      </c>
      <c r="E640" s="96">
        <v>38103</v>
      </c>
      <c r="F640" s="96">
        <v>45408</v>
      </c>
      <c r="G640" s="87" t="s">
        <v>78</v>
      </c>
      <c r="H640" s="96">
        <v>45408</v>
      </c>
      <c r="I640" s="87" t="s">
        <v>71</v>
      </c>
      <c r="J640" s="87" t="s">
        <v>104</v>
      </c>
      <c r="K640" s="87" t="s">
        <v>1835</v>
      </c>
      <c r="L640" s="87" t="s">
        <v>78</v>
      </c>
      <c r="M640" s="87" t="s">
        <v>1837</v>
      </c>
      <c r="N640" s="94">
        <v>567.41999999999996</v>
      </c>
      <c r="O640" s="94">
        <v>667.54</v>
      </c>
      <c r="P640" s="94">
        <v>113.48</v>
      </c>
      <c r="Q640" s="87" t="s">
        <v>4221</v>
      </c>
      <c r="R640" s="87" t="s">
        <v>4222</v>
      </c>
      <c r="S640" s="87" t="s">
        <v>4101</v>
      </c>
      <c r="T640" s="87" t="s">
        <v>504</v>
      </c>
      <c r="U640" s="87" t="s">
        <v>4223</v>
      </c>
      <c r="V640" s="87" t="s">
        <v>4224</v>
      </c>
      <c r="W640" s="87" t="s">
        <v>4225</v>
      </c>
      <c r="X640" s="87" t="s">
        <v>4226</v>
      </c>
      <c r="Y640" s="87" t="s">
        <v>4227</v>
      </c>
      <c r="Z640" s="87" t="s">
        <v>4138</v>
      </c>
    </row>
    <row r="641" spans="1:26" x14ac:dyDescent="0.25">
      <c r="A641" s="87" t="s">
        <v>1378</v>
      </c>
      <c r="B641" s="87" t="s">
        <v>1379</v>
      </c>
      <c r="C641" s="87" t="s">
        <v>281</v>
      </c>
      <c r="D641" s="87" t="s">
        <v>248</v>
      </c>
      <c r="E641" s="96">
        <v>42575.361493055556</v>
      </c>
      <c r="F641" s="96">
        <v>45497.361493055556</v>
      </c>
      <c r="G641" s="87" t="s">
        <v>70</v>
      </c>
      <c r="H641" s="96">
        <v>45497</v>
      </c>
      <c r="I641" s="87" t="s">
        <v>71</v>
      </c>
      <c r="J641" s="87" t="s">
        <v>104</v>
      </c>
      <c r="K641" s="87" t="s">
        <v>1380</v>
      </c>
      <c r="L641" s="87" t="s">
        <v>1381</v>
      </c>
      <c r="M641" s="87" t="s">
        <v>1382</v>
      </c>
      <c r="N641" s="94">
        <v>575.99</v>
      </c>
      <c r="O641" s="94">
        <v>701.9</v>
      </c>
      <c r="P641" s="94">
        <v>115.2</v>
      </c>
      <c r="Q641" s="87" t="s">
        <v>5382</v>
      </c>
      <c r="R641" s="87" t="s">
        <v>5383</v>
      </c>
      <c r="S641" s="87" t="s">
        <v>4101</v>
      </c>
      <c r="T641" s="87" t="s">
        <v>504</v>
      </c>
      <c r="U641" s="87" t="s">
        <v>4223</v>
      </c>
      <c r="V641" s="87" t="s">
        <v>4110</v>
      </c>
      <c r="W641" s="87" t="s">
        <v>78</v>
      </c>
      <c r="X641" s="87" t="s">
        <v>5384</v>
      </c>
      <c r="Y641" s="87" t="s">
        <v>5385</v>
      </c>
      <c r="Z641" s="87" t="s">
        <v>4138</v>
      </c>
    </row>
    <row r="642" spans="1:26" x14ac:dyDescent="0.25">
      <c r="A642" s="87" t="s">
        <v>1765</v>
      </c>
      <c r="B642" s="87" t="s">
        <v>1766</v>
      </c>
      <c r="C642" s="87" t="s">
        <v>1767</v>
      </c>
      <c r="D642" s="87" t="s">
        <v>1724</v>
      </c>
      <c r="E642" s="96">
        <v>43252</v>
      </c>
      <c r="F642" s="96">
        <v>45444.443101851852</v>
      </c>
      <c r="G642" s="87" t="s">
        <v>70</v>
      </c>
      <c r="H642" s="96">
        <v>45261</v>
      </c>
      <c r="I642" s="87" t="s">
        <v>91</v>
      </c>
      <c r="J642" s="87" t="s">
        <v>514</v>
      </c>
      <c r="K642" s="87" t="s">
        <v>1768</v>
      </c>
      <c r="L642" s="87" t="s">
        <v>78</v>
      </c>
      <c r="M642" s="87" t="s">
        <v>1770</v>
      </c>
      <c r="N642" s="94">
        <v>581.61</v>
      </c>
      <c r="O642" s="94">
        <v>582.66999999999996</v>
      </c>
      <c r="P642" s="94">
        <v>29.08</v>
      </c>
      <c r="Q642" s="87" t="s">
        <v>5758</v>
      </c>
      <c r="R642" s="87" t="s">
        <v>5759</v>
      </c>
      <c r="S642" s="87" t="s">
        <v>4101</v>
      </c>
      <c r="T642" s="87" t="s">
        <v>504</v>
      </c>
      <c r="U642" s="87" t="s">
        <v>4367</v>
      </c>
      <c r="V642" s="87" t="s">
        <v>5760</v>
      </c>
      <c r="W642" s="87" t="s">
        <v>5761</v>
      </c>
      <c r="X642" s="87" t="s">
        <v>5762</v>
      </c>
      <c r="Y642" s="87" t="s">
        <v>5763</v>
      </c>
      <c r="Z642" s="87" t="s">
        <v>4106</v>
      </c>
    </row>
    <row r="643" spans="1:26" x14ac:dyDescent="0.25">
      <c r="A643" s="87" t="s">
        <v>3246</v>
      </c>
      <c r="B643" s="87" t="s">
        <v>3234</v>
      </c>
      <c r="C643" s="87" t="s">
        <v>2330</v>
      </c>
      <c r="D643" s="87" t="s">
        <v>262</v>
      </c>
      <c r="E643" s="96">
        <v>43891.591817129629</v>
      </c>
      <c r="F643" s="96">
        <v>45352.591817129629</v>
      </c>
      <c r="G643" s="87" t="s">
        <v>70</v>
      </c>
      <c r="H643" s="96">
        <v>45352</v>
      </c>
      <c r="I643" s="87" t="s">
        <v>71</v>
      </c>
      <c r="J643" s="87" t="s">
        <v>104</v>
      </c>
      <c r="K643" s="87" t="s">
        <v>3247</v>
      </c>
      <c r="L643" s="87" t="s">
        <v>3248</v>
      </c>
      <c r="M643" s="87" t="s">
        <v>3249</v>
      </c>
      <c r="N643" s="94">
        <v>583.84</v>
      </c>
      <c r="O643" s="94">
        <v>794.01</v>
      </c>
      <c r="P643" s="94">
        <v>128.44</v>
      </c>
      <c r="Q643" s="87" t="s">
        <v>6186</v>
      </c>
      <c r="R643" s="87" t="s">
        <v>6187</v>
      </c>
      <c r="S643" s="87" t="s">
        <v>4101</v>
      </c>
      <c r="T643" s="87" t="s">
        <v>6188</v>
      </c>
      <c r="U643" s="87" t="s">
        <v>6189</v>
      </c>
      <c r="V643" s="87" t="s">
        <v>6190</v>
      </c>
      <c r="W643" s="87" t="s">
        <v>6191</v>
      </c>
      <c r="X643" s="87" t="s">
        <v>6192</v>
      </c>
      <c r="Y643" s="87" t="s">
        <v>6193</v>
      </c>
      <c r="Z643" s="87" t="s">
        <v>4130</v>
      </c>
    </row>
    <row r="644" spans="1:26" x14ac:dyDescent="0.25">
      <c r="A644" s="87" t="s">
        <v>2398</v>
      </c>
      <c r="B644" s="87" t="s">
        <v>929</v>
      </c>
      <c r="C644" s="87" t="s">
        <v>2330</v>
      </c>
      <c r="D644" s="87" t="s">
        <v>66</v>
      </c>
      <c r="E644" s="96">
        <v>42140.571458333332</v>
      </c>
      <c r="F644" s="96">
        <v>45428.355173611111</v>
      </c>
      <c r="G644" s="87" t="s">
        <v>70</v>
      </c>
      <c r="H644" s="96">
        <v>45428</v>
      </c>
      <c r="I644" s="87" t="s">
        <v>71</v>
      </c>
      <c r="J644" s="87" t="s">
        <v>104</v>
      </c>
      <c r="K644" s="87" t="s">
        <v>2400</v>
      </c>
      <c r="L644" s="87" t="s">
        <v>78</v>
      </c>
      <c r="M644" s="87" t="s">
        <v>2402</v>
      </c>
      <c r="N644" s="94">
        <v>596.66</v>
      </c>
      <c r="O644" s="94">
        <v>649.82000000000005</v>
      </c>
      <c r="P644" s="94">
        <v>77.569999999999993</v>
      </c>
      <c r="Q644" s="87" t="s">
        <v>5166</v>
      </c>
      <c r="R644" s="87" t="s">
        <v>5167</v>
      </c>
      <c r="S644" s="87" t="s">
        <v>4438</v>
      </c>
      <c r="T644" s="87" t="s">
        <v>5168</v>
      </c>
      <c r="U644" s="87" t="s">
        <v>5169</v>
      </c>
      <c r="V644" s="87" t="s">
        <v>5170</v>
      </c>
      <c r="W644" s="87" t="s">
        <v>5171</v>
      </c>
      <c r="X644" s="87" t="s">
        <v>5172</v>
      </c>
      <c r="Y644" s="87" t="s">
        <v>5173</v>
      </c>
      <c r="Z644" s="87" t="s">
        <v>4302</v>
      </c>
    </row>
    <row r="645" spans="1:26" x14ac:dyDescent="0.25">
      <c r="A645" s="87" t="s">
        <v>188</v>
      </c>
      <c r="B645" s="87" t="s">
        <v>189</v>
      </c>
      <c r="C645" s="87" t="s">
        <v>102</v>
      </c>
      <c r="D645" s="87" t="s">
        <v>169</v>
      </c>
      <c r="E645" s="96">
        <v>41264.383356481485</v>
      </c>
      <c r="F645" s="96">
        <v>45281.383356481485</v>
      </c>
      <c r="G645" s="87" t="s">
        <v>70</v>
      </c>
      <c r="H645" s="96">
        <v>45281</v>
      </c>
      <c r="I645" s="87" t="s">
        <v>71</v>
      </c>
      <c r="J645" s="87" t="s">
        <v>104</v>
      </c>
      <c r="K645" s="87" t="s">
        <v>190</v>
      </c>
      <c r="L645" s="87" t="s">
        <v>78</v>
      </c>
      <c r="M645" s="87" t="s">
        <v>191</v>
      </c>
      <c r="N645" s="94">
        <v>605.64</v>
      </c>
      <c r="O645" s="94">
        <v>655</v>
      </c>
      <c r="P645" s="94">
        <v>181.69</v>
      </c>
      <c r="Q645" s="87" t="s">
        <v>4514</v>
      </c>
      <c r="R645" s="87" t="s">
        <v>4515</v>
      </c>
      <c r="S645" s="87" t="s">
        <v>4101</v>
      </c>
      <c r="T645" s="87" t="s">
        <v>504</v>
      </c>
      <c r="U645" s="87" t="s">
        <v>4367</v>
      </c>
      <c r="V645" s="87" t="s">
        <v>4516</v>
      </c>
      <c r="W645" s="87" t="s">
        <v>4517</v>
      </c>
      <c r="X645" s="87" t="s">
        <v>4518</v>
      </c>
      <c r="Y645" s="87" t="s">
        <v>4519</v>
      </c>
      <c r="Z645" s="87" t="s">
        <v>4492</v>
      </c>
    </row>
    <row r="646" spans="1:26" x14ac:dyDescent="0.25">
      <c r="A646" s="87" t="s">
        <v>2937</v>
      </c>
      <c r="B646" s="87" t="s">
        <v>2938</v>
      </c>
      <c r="C646" s="87" t="s">
        <v>65</v>
      </c>
      <c r="D646" s="87" t="s">
        <v>262</v>
      </c>
      <c r="E646" s="96">
        <v>44265.67291666667</v>
      </c>
      <c r="F646" s="96">
        <v>45361.67291666667</v>
      </c>
      <c r="G646" s="87" t="s">
        <v>70</v>
      </c>
      <c r="H646" s="96">
        <v>45361</v>
      </c>
      <c r="I646" s="87" t="s">
        <v>71</v>
      </c>
      <c r="J646" s="87" t="s">
        <v>104</v>
      </c>
      <c r="K646" s="87" t="s">
        <v>2939</v>
      </c>
      <c r="L646" s="87" t="s">
        <v>2940</v>
      </c>
      <c r="M646" s="87" t="s">
        <v>2942</v>
      </c>
      <c r="N646" s="94">
        <v>605.87</v>
      </c>
      <c r="O646" s="94">
        <v>684.59</v>
      </c>
      <c r="P646" s="94">
        <v>121.17</v>
      </c>
      <c r="Q646" s="87" t="s">
        <v>6400</v>
      </c>
      <c r="R646" s="87" t="s">
        <v>6401</v>
      </c>
      <c r="S646" s="87" t="s">
        <v>4579</v>
      </c>
      <c r="T646" s="87" t="s">
        <v>3140</v>
      </c>
      <c r="U646" s="87" t="s">
        <v>6348</v>
      </c>
      <c r="V646" s="87" t="s">
        <v>6402</v>
      </c>
      <c r="W646" s="87" t="s">
        <v>6403</v>
      </c>
      <c r="X646" s="87" t="s">
        <v>6404</v>
      </c>
      <c r="Y646" s="87" t="s">
        <v>6405</v>
      </c>
      <c r="Z646" s="87" t="s">
        <v>4130</v>
      </c>
    </row>
    <row r="647" spans="1:26" x14ac:dyDescent="0.25">
      <c r="A647" s="87" t="s">
        <v>768</v>
      </c>
      <c r="B647" s="87" t="s">
        <v>391</v>
      </c>
      <c r="C647" s="87" t="s">
        <v>281</v>
      </c>
      <c r="D647" s="87" t="s">
        <v>66</v>
      </c>
      <c r="E647" s="96">
        <v>44896</v>
      </c>
      <c r="F647" s="96">
        <v>45261.455439814818</v>
      </c>
      <c r="G647" s="87" t="s">
        <v>70</v>
      </c>
      <c r="H647" s="96">
        <v>45261</v>
      </c>
      <c r="I647" s="87" t="s">
        <v>71</v>
      </c>
      <c r="J647" s="87" t="s">
        <v>104</v>
      </c>
      <c r="K647" s="87" t="s">
        <v>769</v>
      </c>
      <c r="L647" s="87" t="s">
        <v>78</v>
      </c>
      <c r="M647" s="87" t="s">
        <v>771</v>
      </c>
      <c r="N647" s="94">
        <v>615.73</v>
      </c>
      <c r="O647" s="94">
        <v>673.4</v>
      </c>
      <c r="P647" s="94">
        <v>135.46</v>
      </c>
      <c r="Q647" s="87" t="s">
        <v>4905</v>
      </c>
      <c r="R647" s="87" t="s">
        <v>4906</v>
      </c>
      <c r="S647" s="87" t="s">
        <v>4101</v>
      </c>
      <c r="T647" s="87" t="s">
        <v>504</v>
      </c>
      <c r="U647" s="87" t="s">
        <v>4907</v>
      </c>
      <c r="V647" s="87" t="s">
        <v>4908</v>
      </c>
      <c r="W647" s="87" t="s">
        <v>4407</v>
      </c>
      <c r="X647" s="87" t="s">
        <v>4909</v>
      </c>
      <c r="Y647" s="87" t="s">
        <v>4910</v>
      </c>
      <c r="Z647" s="87" t="s">
        <v>4138</v>
      </c>
    </row>
    <row r="648" spans="1:26" x14ac:dyDescent="0.25">
      <c r="A648" s="87" t="s">
        <v>3114</v>
      </c>
      <c r="B648" s="87" t="s">
        <v>3115</v>
      </c>
      <c r="C648" s="87" t="s">
        <v>2970</v>
      </c>
      <c r="D648" s="87" t="s">
        <v>3116</v>
      </c>
      <c r="E648" s="96">
        <v>40977.714247685188</v>
      </c>
      <c r="F648" s="96">
        <v>45360.350347222222</v>
      </c>
      <c r="G648" s="87" t="s">
        <v>70</v>
      </c>
      <c r="H648" s="96">
        <v>45360</v>
      </c>
      <c r="I648" s="87" t="s">
        <v>71</v>
      </c>
      <c r="J648" s="87" t="s">
        <v>104</v>
      </c>
      <c r="K648" s="87" t="s">
        <v>3117</v>
      </c>
      <c r="L648" s="87" t="s">
        <v>3118</v>
      </c>
      <c r="M648" s="87" t="s">
        <v>3120</v>
      </c>
      <c r="N648" s="94">
        <v>617.57000000000005</v>
      </c>
      <c r="O648" s="94">
        <v>667.91</v>
      </c>
      <c r="P648" s="94">
        <v>123.51</v>
      </c>
      <c r="Q648" s="87" t="s">
        <v>5112</v>
      </c>
      <c r="R648" s="87" t="s">
        <v>5113</v>
      </c>
      <c r="S648" s="87" t="s">
        <v>4393</v>
      </c>
      <c r="T648" s="87" t="s">
        <v>5114</v>
      </c>
      <c r="U648" s="87" t="s">
        <v>5115</v>
      </c>
      <c r="V648" s="87" t="s">
        <v>5116</v>
      </c>
      <c r="W648" s="87" t="s">
        <v>5117</v>
      </c>
      <c r="X648" s="87" t="s">
        <v>5118</v>
      </c>
      <c r="Y648" s="87" t="s">
        <v>5119</v>
      </c>
      <c r="Z648" s="87" t="s">
        <v>4585</v>
      </c>
    </row>
    <row r="649" spans="1:26" x14ac:dyDescent="0.25">
      <c r="A649" s="87" t="s">
        <v>1560</v>
      </c>
      <c r="B649" s="87" t="s">
        <v>1557</v>
      </c>
      <c r="C649" s="87" t="s">
        <v>65</v>
      </c>
      <c r="D649" s="87" t="s">
        <v>1303</v>
      </c>
      <c r="E649" s="96">
        <v>38727</v>
      </c>
      <c r="F649" s="96">
        <v>45301</v>
      </c>
      <c r="G649" s="87" t="s">
        <v>78</v>
      </c>
      <c r="H649" s="96">
        <v>45301</v>
      </c>
      <c r="I649" s="87" t="s">
        <v>91</v>
      </c>
      <c r="J649" s="87" t="s">
        <v>104</v>
      </c>
      <c r="K649" s="87" t="s">
        <v>1561</v>
      </c>
      <c r="L649" s="87" t="s">
        <v>78</v>
      </c>
      <c r="M649" s="87" t="s">
        <v>1562</v>
      </c>
      <c r="N649" s="94">
        <v>620</v>
      </c>
      <c r="O649" s="94">
        <v>620</v>
      </c>
      <c r="P649" s="94">
        <v>31</v>
      </c>
      <c r="Q649" s="87" t="s">
        <v>4255</v>
      </c>
      <c r="R649" s="87" t="s">
        <v>4256</v>
      </c>
      <c r="S649" s="87" t="s">
        <v>4101</v>
      </c>
      <c r="T649" s="87" t="s">
        <v>504</v>
      </c>
      <c r="U649" s="87" t="s">
        <v>4203</v>
      </c>
      <c r="V649" s="87" t="s">
        <v>4110</v>
      </c>
      <c r="W649" s="87" t="s">
        <v>4257</v>
      </c>
      <c r="X649" s="87" t="s">
        <v>4258</v>
      </c>
      <c r="Y649" s="87" t="s">
        <v>4259</v>
      </c>
      <c r="Z649" s="87" t="s">
        <v>4138</v>
      </c>
    </row>
    <row r="650" spans="1:26" x14ac:dyDescent="0.25">
      <c r="A650" s="87" t="s">
        <v>1778</v>
      </c>
      <c r="B650" s="87" t="s">
        <v>1779</v>
      </c>
      <c r="C650" s="87" t="s">
        <v>1761</v>
      </c>
      <c r="D650" s="87" t="s">
        <v>1724</v>
      </c>
      <c r="E650" s="96">
        <v>43556.509085648147</v>
      </c>
      <c r="F650" s="96">
        <v>45291</v>
      </c>
      <c r="G650" s="87" t="s">
        <v>70</v>
      </c>
      <c r="H650" s="96">
        <v>45291</v>
      </c>
      <c r="I650" s="87" t="s">
        <v>91</v>
      </c>
      <c r="J650" s="87" t="s">
        <v>514</v>
      </c>
      <c r="K650" s="87" t="s">
        <v>1780</v>
      </c>
      <c r="L650" s="87" t="s">
        <v>78</v>
      </c>
      <c r="M650" s="87" t="s">
        <v>1781</v>
      </c>
      <c r="N650" s="94">
        <v>621.28</v>
      </c>
      <c r="O650" s="94">
        <v>622.24000000000012</v>
      </c>
      <c r="P650" s="94">
        <v>49.68</v>
      </c>
      <c r="Q650" s="87" t="s">
        <v>5988</v>
      </c>
      <c r="R650" s="87" t="s">
        <v>5989</v>
      </c>
      <c r="S650" s="87" t="s">
        <v>4101</v>
      </c>
      <c r="T650" s="87" t="s">
        <v>5000</v>
      </c>
      <c r="U650" s="87" t="s">
        <v>4223</v>
      </c>
      <c r="V650" s="87" t="s">
        <v>5122</v>
      </c>
      <c r="W650" s="87" t="s">
        <v>5990</v>
      </c>
      <c r="X650" s="87" t="s">
        <v>5991</v>
      </c>
      <c r="Y650" s="87" t="s">
        <v>78</v>
      </c>
      <c r="Z650" s="87" t="s">
        <v>78</v>
      </c>
    </row>
    <row r="651" spans="1:26" x14ac:dyDescent="0.25">
      <c r="A651" s="87" t="s">
        <v>2072</v>
      </c>
      <c r="B651" s="87" t="s">
        <v>625</v>
      </c>
      <c r="C651" s="87" t="s">
        <v>281</v>
      </c>
      <c r="D651" s="87" t="s">
        <v>2037</v>
      </c>
      <c r="E651" s="96">
        <v>44861.721064814818</v>
      </c>
      <c r="F651" s="96">
        <v>45592.467928240738</v>
      </c>
      <c r="G651" s="87" t="s">
        <v>70</v>
      </c>
      <c r="H651" s="96">
        <v>45592</v>
      </c>
      <c r="I651" s="87" t="s">
        <v>71</v>
      </c>
      <c r="J651" s="87" t="s">
        <v>104</v>
      </c>
      <c r="K651" s="87" t="s">
        <v>2074</v>
      </c>
      <c r="L651" s="87" t="s">
        <v>78</v>
      </c>
      <c r="M651" s="87" t="s">
        <v>2076</v>
      </c>
      <c r="N651" s="94">
        <v>624.29</v>
      </c>
      <c r="O651" s="94">
        <v>692.04</v>
      </c>
      <c r="P651" s="94">
        <v>140.47</v>
      </c>
      <c r="Q651" s="87" t="s">
        <v>5162</v>
      </c>
      <c r="R651" s="87" t="s">
        <v>5163</v>
      </c>
      <c r="S651" s="87" t="s">
        <v>4101</v>
      </c>
      <c r="T651" s="87" t="s">
        <v>504</v>
      </c>
      <c r="U651" s="87" t="s">
        <v>4907</v>
      </c>
      <c r="V651" s="87" t="s">
        <v>4986</v>
      </c>
      <c r="W651" s="87" t="s">
        <v>5164</v>
      </c>
      <c r="X651" s="87" t="s">
        <v>4988</v>
      </c>
      <c r="Y651" s="87" t="s">
        <v>5165</v>
      </c>
      <c r="Z651" s="87" t="s">
        <v>4123</v>
      </c>
    </row>
    <row r="652" spans="1:26" x14ac:dyDescent="0.25">
      <c r="A652" s="87" t="s">
        <v>3199</v>
      </c>
      <c r="B652" s="87" t="s">
        <v>3200</v>
      </c>
      <c r="C652" s="87" t="s">
        <v>2330</v>
      </c>
      <c r="D652" s="87" t="s">
        <v>262</v>
      </c>
      <c r="E652" s="96">
        <v>41344.52884259259</v>
      </c>
      <c r="F652" s="96">
        <v>45362.52884259259</v>
      </c>
      <c r="G652" s="87" t="s">
        <v>70</v>
      </c>
      <c r="H652" s="96">
        <v>45362</v>
      </c>
      <c r="I652" s="87" t="s">
        <v>71</v>
      </c>
      <c r="J652" s="87" t="s">
        <v>72</v>
      </c>
      <c r="K652" s="87" t="s">
        <v>3201</v>
      </c>
      <c r="L652" s="87" t="s">
        <v>3202</v>
      </c>
      <c r="M652" s="87" t="s">
        <v>3203</v>
      </c>
      <c r="N652" s="94">
        <v>629.32000000000005</v>
      </c>
      <c r="O652" s="94">
        <v>749.6</v>
      </c>
      <c r="P652" s="94">
        <v>157.32</v>
      </c>
      <c r="Q652" s="87" t="s">
        <v>4538</v>
      </c>
      <c r="R652" s="87" t="s">
        <v>4539</v>
      </c>
      <c r="S652" s="87" t="s">
        <v>4101</v>
      </c>
      <c r="T652" s="87" t="s">
        <v>504</v>
      </c>
      <c r="U652" s="87" t="s">
        <v>4367</v>
      </c>
      <c r="V652" s="87" t="s">
        <v>4540</v>
      </c>
      <c r="W652" s="87" t="s">
        <v>4541</v>
      </c>
      <c r="X652" s="87" t="s">
        <v>4542</v>
      </c>
      <c r="Y652" s="87" t="s">
        <v>4543</v>
      </c>
      <c r="Z652" s="87" t="s">
        <v>4130</v>
      </c>
    </row>
    <row r="653" spans="1:26" x14ac:dyDescent="0.25">
      <c r="A653" s="87" t="s">
        <v>329</v>
      </c>
      <c r="B653" s="87" t="s">
        <v>330</v>
      </c>
      <c r="C653" s="87" t="s">
        <v>65</v>
      </c>
      <c r="D653" s="87" t="s">
        <v>66</v>
      </c>
      <c r="E653" s="96">
        <v>42586.461782407408</v>
      </c>
      <c r="F653" s="96">
        <v>45508.461782407408</v>
      </c>
      <c r="G653" s="87" t="s">
        <v>70</v>
      </c>
      <c r="H653" s="96">
        <v>45508</v>
      </c>
      <c r="I653" s="87" t="s">
        <v>71</v>
      </c>
      <c r="J653" s="87" t="s">
        <v>104</v>
      </c>
      <c r="K653" s="87" t="s">
        <v>331</v>
      </c>
      <c r="L653" s="87" t="s">
        <v>78</v>
      </c>
      <c r="M653" s="87" t="s">
        <v>333</v>
      </c>
      <c r="N653" s="94">
        <v>631.84</v>
      </c>
      <c r="O653" s="94">
        <v>703.93</v>
      </c>
      <c r="P653" s="94">
        <v>86.81</v>
      </c>
      <c r="Q653" s="87" t="s">
        <v>5392</v>
      </c>
      <c r="R653" s="87" t="s">
        <v>5393</v>
      </c>
      <c r="S653" s="87" t="s">
        <v>4101</v>
      </c>
      <c r="T653" s="87" t="s">
        <v>504</v>
      </c>
      <c r="U653" s="87" t="s">
        <v>4133</v>
      </c>
      <c r="V653" s="87" t="s">
        <v>5394</v>
      </c>
      <c r="W653" s="87" t="s">
        <v>5395</v>
      </c>
      <c r="X653" s="87" t="s">
        <v>5396</v>
      </c>
      <c r="Y653" s="87" t="s">
        <v>5397</v>
      </c>
      <c r="Z653" s="87" t="s">
        <v>4138</v>
      </c>
    </row>
    <row r="654" spans="1:26" x14ac:dyDescent="0.25">
      <c r="A654" s="87" t="s">
        <v>175</v>
      </c>
      <c r="B654" s="87" t="s">
        <v>176</v>
      </c>
      <c r="C654" s="87" t="s">
        <v>102</v>
      </c>
      <c r="D654" s="87" t="s">
        <v>169</v>
      </c>
      <c r="E654" s="96">
        <v>39906</v>
      </c>
      <c r="F654" s="96">
        <v>45385</v>
      </c>
      <c r="G654" s="87" t="s">
        <v>78</v>
      </c>
      <c r="H654" s="96">
        <v>45385</v>
      </c>
      <c r="I654" s="87" t="s">
        <v>71</v>
      </c>
      <c r="J654" s="87" t="s">
        <v>104</v>
      </c>
      <c r="K654" s="87" t="s">
        <v>177</v>
      </c>
      <c r="L654" s="87" t="s">
        <v>78</v>
      </c>
      <c r="M654" s="87" t="s">
        <v>178</v>
      </c>
      <c r="N654" s="94">
        <v>633.38</v>
      </c>
      <c r="O654" s="94">
        <v>685</v>
      </c>
      <c r="P654" s="94">
        <v>190.02</v>
      </c>
      <c r="Q654" s="87" t="s">
        <v>4314</v>
      </c>
      <c r="R654" s="87" t="s">
        <v>4315</v>
      </c>
      <c r="S654" s="87" t="s">
        <v>4316</v>
      </c>
      <c r="T654" s="87" t="s">
        <v>4317</v>
      </c>
      <c r="U654" s="87" t="s">
        <v>4318</v>
      </c>
      <c r="V654" s="87" t="s">
        <v>4319</v>
      </c>
      <c r="W654" s="87" t="s">
        <v>78</v>
      </c>
      <c r="X654" s="87" t="s">
        <v>4320</v>
      </c>
      <c r="Y654" s="87" t="s">
        <v>4321</v>
      </c>
      <c r="Z654" s="87" t="s">
        <v>4302</v>
      </c>
    </row>
    <row r="655" spans="1:26" x14ac:dyDescent="0.25">
      <c r="A655" s="87" t="s">
        <v>193</v>
      </c>
      <c r="B655" s="87" t="s">
        <v>194</v>
      </c>
      <c r="C655" s="87" t="s">
        <v>102</v>
      </c>
      <c r="D655" s="87" t="s">
        <v>169</v>
      </c>
      <c r="E655" s="96">
        <v>41540.551053240742</v>
      </c>
      <c r="F655" s="96">
        <v>45558</v>
      </c>
      <c r="G655" s="87" t="s">
        <v>70</v>
      </c>
      <c r="H655" s="96">
        <v>45558</v>
      </c>
      <c r="I655" s="87" t="s">
        <v>71</v>
      </c>
      <c r="J655" s="87" t="s">
        <v>104</v>
      </c>
      <c r="K655" s="87" t="s">
        <v>196</v>
      </c>
      <c r="L655" s="87" t="s">
        <v>78</v>
      </c>
      <c r="M655" s="87" t="s">
        <v>197</v>
      </c>
      <c r="N655" s="94">
        <v>633.38</v>
      </c>
      <c r="O655" s="94">
        <v>685</v>
      </c>
      <c r="P655" s="94">
        <v>190.02</v>
      </c>
      <c r="Q655" s="87" t="s">
        <v>4673</v>
      </c>
      <c r="R655" s="87" t="s">
        <v>4674</v>
      </c>
      <c r="S655" s="87" t="s">
        <v>4101</v>
      </c>
      <c r="T655" s="87" t="s">
        <v>504</v>
      </c>
      <c r="U655" s="87" t="s">
        <v>4203</v>
      </c>
      <c r="V655" s="87" t="s">
        <v>4675</v>
      </c>
      <c r="W655" s="87" t="s">
        <v>4676</v>
      </c>
      <c r="X655" s="87" t="s">
        <v>4677</v>
      </c>
      <c r="Y655" s="87" t="s">
        <v>4678</v>
      </c>
      <c r="Z655" s="87" t="s">
        <v>4130</v>
      </c>
    </row>
    <row r="656" spans="1:26" x14ac:dyDescent="0.25">
      <c r="A656" s="87" t="s">
        <v>3498</v>
      </c>
      <c r="B656" s="87" t="s">
        <v>3499</v>
      </c>
      <c r="C656" s="87" t="s">
        <v>2330</v>
      </c>
      <c r="D656" s="87" t="s">
        <v>262</v>
      </c>
      <c r="E656" s="96">
        <v>42365.852662037039</v>
      </c>
      <c r="F656" s="96">
        <v>45287.490486111114</v>
      </c>
      <c r="G656" s="87" t="s">
        <v>70</v>
      </c>
      <c r="H656" s="96">
        <v>45287</v>
      </c>
      <c r="I656" s="87" t="s">
        <v>71</v>
      </c>
      <c r="J656" s="87" t="s">
        <v>104</v>
      </c>
      <c r="K656" s="87" t="s">
        <v>3502</v>
      </c>
      <c r="L656" s="87" t="s">
        <v>78</v>
      </c>
      <c r="M656" s="87" t="s">
        <v>4010</v>
      </c>
      <c r="N656" s="94">
        <v>635.26</v>
      </c>
      <c r="O656" s="94">
        <v>771</v>
      </c>
      <c r="P656" s="94">
        <v>139.76</v>
      </c>
      <c r="Q656" s="87" t="s">
        <v>4855</v>
      </c>
      <c r="R656" s="87" t="s">
        <v>4856</v>
      </c>
      <c r="S656" s="87" t="s">
        <v>4438</v>
      </c>
      <c r="T656" s="87" t="s">
        <v>4439</v>
      </c>
      <c r="U656" s="87" t="s">
        <v>4857</v>
      </c>
      <c r="V656" s="87" t="s">
        <v>4858</v>
      </c>
      <c r="W656" s="87" t="s">
        <v>4859</v>
      </c>
      <c r="X656" s="87" t="s">
        <v>4860</v>
      </c>
      <c r="Y656" s="87" t="s">
        <v>4861</v>
      </c>
      <c r="Z656" s="87" t="s">
        <v>4138</v>
      </c>
    </row>
    <row r="657" spans="1:26" x14ac:dyDescent="0.25">
      <c r="A657" s="87" t="s">
        <v>3547</v>
      </c>
      <c r="B657" s="87" t="s">
        <v>3548</v>
      </c>
      <c r="C657" s="87" t="s">
        <v>281</v>
      </c>
      <c r="D657" s="87" t="s">
        <v>66</v>
      </c>
      <c r="E657" s="96">
        <v>40981.709872685184</v>
      </c>
      <c r="F657" s="96">
        <v>45364.709872685184</v>
      </c>
      <c r="G657" s="87" t="s">
        <v>70</v>
      </c>
      <c r="H657" s="96">
        <v>45364</v>
      </c>
      <c r="I657" s="87" t="s">
        <v>91</v>
      </c>
      <c r="J657" s="87" t="s">
        <v>72</v>
      </c>
      <c r="K657" s="87" t="s">
        <v>3549</v>
      </c>
      <c r="L657" s="87" t="s">
        <v>78</v>
      </c>
      <c r="M657" s="87" t="s">
        <v>3946</v>
      </c>
      <c r="N657" s="94">
        <v>639.64</v>
      </c>
      <c r="O657" s="94">
        <v>698.9</v>
      </c>
      <c r="P657" s="94">
        <v>92.76</v>
      </c>
      <c r="Q657" s="87" t="s">
        <v>4436</v>
      </c>
      <c r="R657" s="87" t="s">
        <v>4437</v>
      </c>
      <c r="S657" s="87" t="s">
        <v>4438</v>
      </c>
      <c r="T657" s="87" t="s">
        <v>4439</v>
      </c>
      <c r="U657" s="87" t="s">
        <v>4440</v>
      </c>
      <c r="V657" s="87" t="s">
        <v>4441</v>
      </c>
      <c r="W657" s="87" t="s">
        <v>4442</v>
      </c>
      <c r="X657" s="87" t="s">
        <v>4443</v>
      </c>
      <c r="Y657" s="87" t="s">
        <v>4444</v>
      </c>
      <c r="Z657" s="87" t="s">
        <v>4138</v>
      </c>
    </row>
    <row r="658" spans="1:26" x14ac:dyDescent="0.25">
      <c r="A658" s="87" t="s">
        <v>2465</v>
      </c>
      <c r="B658" s="87" t="s">
        <v>2051</v>
      </c>
      <c r="C658" s="87" t="s">
        <v>2330</v>
      </c>
      <c r="D658" s="87" t="s">
        <v>66</v>
      </c>
      <c r="E658" s="96">
        <v>44748</v>
      </c>
      <c r="F658" s="96">
        <v>45358.421284722222</v>
      </c>
      <c r="G658" s="87" t="s">
        <v>70</v>
      </c>
      <c r="H658" s="96">
        <v>45358</v>
      </c>
      <c r="I658" s="87" t="s">
        <v>71</v>
      </c>
      <c r="J658" s="87" t="s">
        <v>104</v>
      </c>
      <c r="K658" s="87" t="s">
        <v>2466</v>
      </c>
      <c r="L658" s="87" t="s">
        <v>78</v>
      </c>
      <c r="M658" s="87" t="s">
        <v>2468</v>
      </c>
      <c r="N658" s="94">
        <v>640.63</v>
      </c>
      <c r="O658" s="94">
        <v>697.47</v>
      </c>
      <c r="P658" s="94">
        <v>140.94</v>
      </c>
      <c r="Q658" s="87" t="s">
        <v>6303</v>
      </c>
      <c r="R658" s="87" t="s">
        <v>6304</v>
      </c>
      <c r="S658" s="87" t="s">
        <v>4101</v>
      </c>
      <c r="T658" s="87" t="s">
        <v>504</v>
      </c>
      <c r="U658" s="87" t="s">
        <v>4412</v>
      </c>
      <c r="V658" s="87" t="s">
        <v>6305</v>
      </c>
      <c r="W658" s="87" t="s">
        <v>6306</v>
      </c>
      <c r="X658" s="87" t="s">
        <v>6307</v>
      </c>
      <c r="Y658" s="87" t="s">
        <v>6308</v>
      </c>
      <c r="Z658" s="87" t="s">
        <v>4138</v>
      </c>
    </row>
    <row r="659" spans="1:26" x14ac:dyDescent="0.25">
      <c r="A659" s="87" t="s">
        <v>164</v>
      </c>
      <c r="B659" s="87" t="s">
        <v>167</v>
      </c>
      <c r="C659" s="87" t="s">
        <v>102</v>
      </c>
      <c r="D659" s="87" t="s">
        <v>169</v>
      </c>
      <c r="E659" s="96">
        <v>39118</v>
      </c>
      <c r="F659" s="96">
        <v>45399</v>
      </c>
      <c r="G659" s="87" t="s">
        <v>78</v>
      </c>
      <c r="H659" s="96">
        <v>45399</v>
      </c>
      <c r="I659" s="87" t="s">
        <v>71</v>
      </c>
      <c r="J659" s="87" t="s">
        <v>104</v>
      </c>
      <c r="K659" s="87" t="s">
        <v>173</v>
      </c>
      <c r="L659" s="87" t="s">
        <v>78</v>
      </c>
      <c r="M659" s="87" t="s">
        <v>174</v>
      </c>
      <c r="N659" s="94">
        <v>644.94000000000005</v>
      </c>
      <c r="O659" s="94">
        <v>697.51</v>
      </c>
      <c r="P659" s="94">
        <v>193.48</v>
      </c>
      <c r="Q659" s="87" t="s">
        <v>4280</v>
      </c>
      <c r="R659" s="87" t="s">
        <v>4281</v>
      </c>
      <c r="S659" s="87" t="s">
        <v>4101</v>
      </c>
      <c r="T659" s="87" t="s">
        <v>4282</v>
      </c>
      <c r="U659" s="87" t="s">
        <v>4283</v>
      </c>
      <c r="V659" s="87" t="s">
        <v>4110</v>
      </c>
      <c r="W659" s="87" t="s">
        <v>4284</v>
      </c>
      <c r="X659" s="87" t="s">
        <v>4285</v>
      </c>
      <c r="Y659" s="87" t="s">
        <v>4286</v>
      </c>
      <c r="Z659" s="87" t="s">
        <v>4130</v>
      </c>
    </row>
    <row r="660" spans="1:26" x14ac:dyDescent="0.25">
      <c r="A660" s="87" t="s">
        <v>2474</v>
      </c>
      <c r="B660" s="87" t="s">
        <v>2475</v>
      </c>
      <c r="C660" s="87" t="s">
        <v>2330</v>
      </c>
      <c r="D660" s="87" t="s">
        <v>66</v>
      </c>
      <c r="E660" s="96">
        <v>44972</v>
      </c>
      <c r="F660" s="96">
        <v>45337.403900462959</v>
      </c>
      <c r="G660" s="87" t="s">
        <v>70</v>
      </c>
      <c r="H660" s="96">
        <v>45337</v>
      </c>
      <c r="I660" s="87" t="s">
        <v>71</v>
      </c>
      <c r="J660" s="87" t="s">
        <v>104</v>
      </c>
      <c r="K660" s="87" t="s">
        <v>2476</v>
      </c>
      <c r="L660" s="87" t="s">
        <v>78</v>
      </c>
      <c r="M660" s="87" t="s">
        <v>2478</v>
      </c>
      <c r="N660" s="94">
        <v>646.53</v>
      </c>
      <c r="O660" s="94">
        <v>705.82</v>
      </c>
      <c r="P660" s="94">
        <v>142.22999999999999</v>
      </c>
      <c r="Q660" s="87" t="s">
        <v>6839</v>
      </c>
      <c r="R660" s="87" t="s">
        <v>6840</v>
      </c>
      <c r="S660" s="87" t="s">
        <v>4101</v>
      </c>
      <c r="T660" s="87" t="s">
        <v>504</v>
      </c>
      <c r="U660" s="87" t="s">
        <v>4148</v>
      </c>
      <c r="V660" s="87" t="s">
        <v>4110</v>
      </c>
      <c r="W660" s="87" t="s">
        <v>6841</v>
      </c>
      <c r="X660" s="87" t="s">
        <v>6842</v>
      </c>
      <c r="Y660" s="87" t="s">
        <v>6843</v>
      </c>
      <c r="Z660" s="87" t="s">
        <v>4138</v>
      </c>
    </row>
    <row r="661" spans="1:26" x14ac:dyDescent="0.25">
      <c r="A661" s="87" t="s">
        <v>2340</v>
      </c>
      <c r="B661" s="87" t="s">
        <v>2341</v>
      </c>
      <c r="C661" s="87" t="s">
        <v>2330</v>
      </c>
      <c r="D661" s="87" t="s">
        <v>66</v>
      </c>
      <c r="E661" s="96">
        <v>41548.744212962964</v>
      </c>
      <c r="F661" s="96">
        <v>45566.744212962964</v>
      </c>
      <c r="G661" s="87" t="s">
        <v>70</v>
      </c>
      <c r="H661" s="96">
        <v>45566</v>
      </c>
      <c r="I661" s="87" t="s">
        <v>71</v>
      </c>
      <c r="J661" s="87" t="s">
        <v>104</v>
      </c>
      <c r="K661" s="87" t="s">
        <v>2343</v>
      </c>
      <c r="L661" s="87" t="s">
        <v>78</v>
      </c>
      <c r="M661" s="87" t="s">
        <v>2345</v>
      </c>
      <c r="N661" s="94">
        <v>652.89</v>
      </c>
      <c r="O661" s="94">
        <v>715.92</v>
      </c>
      <c r="P661" s="94">
        <v>78.349999999999994</v>
      </c>
      <c r="Q661" s="87" t="s">
        <v>4679</v>
      </c>
      <c r="R661" s="87" t="s">
        <v>4680</v>
      </c>
      <c r="S661" s="87" t="s">
        <v>4579</v>
      </c>
      <c r="T661" s="87" t="s">
        <v>4681</v>
      </c>
      <c r="U661" s="87" t="s">
        <v>4682</v>
      </c>
      <c r="V661" s="87" t="s">
        <v>4683</v>
      </c>
      <c r="W661" s="87" t="s">
        <v>4684</v>
      </c>
      <c r="X661" s="87" t="s">
        <v>4685</v>
      </c>
      <c r="Y661" s="87" t="s">
        <v>4686</v>
      </c>
      <c r="Z661" s="87" t="s">
        <v>4130</v>
      </c>
    </row>
    <row r="662" spans="1:26" x14ac:dyDescent="0.25">
      <c r="A662" s="87" t="s">
        <v>3493</v>
      </c>
      <c r="B662" s="87" t="s">
        <v>3494</v>
      </c>
      <c r="C662" s="87" t="s">
        <v>2330</v>
      </c>
      <c r="D662" s="87" t="s">
        <v>262</v>
      </c>
      <c r="E662" s="96">
        <v>44292.819571759261</v>
      </c>
      <c r="F662" s="96">
        <v>45388.403032407405</v>
      </c>
      <c r="G662" s="87" t="s">
        <v>70</v>
      </c>
      <c r="H662" s="96">
        <v>45388</v>
      </c>
      <c r="I662" s="87" t="s">
        <v>71</v>
      </c>
      <c r="J662" s="87" t="s">
        <v>104</v>
      </c>
      <c r="K662" s="87" t="s">
        <v>3496</v>
      </c>
      <c r="L662" s="87" t="s">
        <v>78</v>
      </c>
      <c r="M662" s="87" t="s">
        <v>4087</v>
      </c>
      <c r="N662" s="94">
        <v>654.55999999999995</v>
      </c>
      <c r="O662" s="94">
        <v>801.88</v>
      </c>
      <c r="P662" s="94">
        <v>144</v>
      </c>
      <c r="Q662" s="87" t="s">
        <v>6420</v>
      </c>
      <c r="R662" s="87" t="s">
        <v>4837</v>
      </c>
      <c r="S662" s="87" t="s">
        <v>4460</v>
      </c>
      <c r="T662" s="87" t="s">
        <v>4461</v>
      </c>
      <c r="U662" s="87" t="s">
        <v>4462</v>
      </c>
      <c r="V662" s="87" t="s">
        <v>6421</v>
      </c>
      <c r="W662" s="87" t="s">
        <v>4635</v>
      </c>
      <c r="X662" s="87" t="s">
        <v>5623</v>
      </c>
      <c r="Y662" s="87" t="s">
        <v>6422</v>
      </c>
      <c r="Z662" s="87" t="s">
        <v>5694</v>
      </c>
    </row>
    <row r="663" spans="1:26" x14ac:dyDescent="0.25">
      <c r="A663" s="87" t="s">
        <v>2966</v>
      </c>
      <c r="B663" s="87" t="s">
        <v>2969</v>
      </c>
      <c r="C663" s="87" t="s">
        <v>2970</v>
      </c>
      <c r="D663" s="87" t="s">
        <v>2150</v>
      </c>
      <c r="E663" s="96">
        <v>41425.488240740742</v>
      </c>
      <c r="F663" s="96">
        <v>45443.437395833331</v>
      </c>
      <c r="G663" s="87" t="s">
        <v>70</v>
      </c>
      <c r="H663" s="96">
        <v>45443</v>
      </c>
      <c r="I663" s="87" t="s">
        <v>71</v>
      </c>
      <c r="J663" s="87" t="s">
        <v>104</v>
      </c>
      <c r="K663" s="87" t="s">
        <v>2973</v>
      </c>
      <c r="L663" s="87" t="s">
        <v>78</v>
      </c>
      <c r="M663" s="87" t="s">
        <v>2975</v>
      </c>
      <c r="N663" s="94">
        <v>660.95</v>
      </c>
      <c r="O663" s="94">
        <v>714.82</v>
      </c>
      <c r="P663" s="94">
        <v>132.19</v>
      </c>
      <c r="Q663" s="87" t="s">
        <v>4577</v>
      </c>
      <c r="R663" s="87" t="s">
        <v>4578</v>
      </c>
      <c r="S663" s="87" t="s">
        <v>4579</v>
      </c>
      <c r="T663" s="87" t="s">
        <v>4580</v>
      </c>
      <c r="U663" s="87" t="s">
        <v>4581</v>
      </c>
      <c r="V663" s="87" t="s">
        <v>4582</v>
      </c>
      <c r="W663" s="87" t="s">
        <v>78</v>
      </c>
      <c r="X663" s="87" t="s">
        <v>4583</v>
      </c>
      <c r="Y663" s="87" t="s">
        <v>4584</v>
      </c>
      <c r="Z663" s="87" t="s">
        <v>4585</v>
      </c>
    </row>
    <row r="664" spans="1:26" x14ac:dyDescent="0.25">
      <c r="A664" s="87" t="s">
        <v>1388</v>
      </c>
      <c r="B664" s="87" t="s">
        <v>1389</v>
      </c>
      <c r="C664" s="87" t="s">
        <v>281</v>
      </c>
      <c r="D664" s="87" t="s">
        <v>248</v>
      </c>
      <c r="E664" s="96">
        <v>44853</v>
      </c>
      <c r="F664" s="96">
        <v>45584.349293981482</v>
      </c>
      <c r="G664" s="87" t="s">
        <v>70</v>
      </c>
      <c r="H664" s="96">
        <v>45584</v>
      </c>
      <c r="I664" s="87" t="s">
        <v>71</v>
      </c>
      <c r="J664" s="87" t="s">
        <v>104</v>
      </c>
      <c r="K664" s="87" t="s">
        <v>1390</v>
      </c>
      <c r="L664" s="87" t="s">
        <v>78</v>
      </c>
      <c r="M664" s="87" t="s">
        <v>1392</v>
      </c>
      <c r="N664" s="94">
        <v>667.8</v>
      </c>
      <c r="O664" s="94">
        <v>818.83</v>
      </c>
      <c r="P664" s="94">
        <v>143.58000000000001</v>
      </c>
      <c r="Q664" s="87" t="s">
        <v>6634</v>
      </c>
      <c r="R664" s="87" t="s">
        <v>6635</v>
      </c>
      <c r="S664" s="87" t="s">
        <v>4101</v>
      </c>
      <c r="T664" s="87" t="s">
        <v>504</v>
      </c>
      <c r="U664" s="87" t="s">
        <v>4412</v>
      </c>
      <c r="V664" s="87" t="s">
        <v>6636</v>
      </c>
      <c r="W664" s="87" t="s">
        <v>78</v>
      </c>
      <c r="X664" s="87" t="s">
        <v>6637</v>
      </c>
      <c r="Y664" s="87" t="s">
        <v>6638</v>
      </c>
      <c r="Z664" s="87" t="s">
        <v>4417</v>
      </c>
    </row>
    <row r="665" spans="1:26" x14ac:dyDescent="0.25">
      <c r="A665" s="87" t="s">
        <v>1497</v>
      </c>
      <c r="B665" s="87" t="s">
        <v>1498</v>
      </c>
      <c r="C665" s="87" t="s">
        <v>281</v>
      </c>
      <c r="D665" s="87" t="s">
        <v>1397</v>
      </c>
      <c r="E665" s="96">
        <v>41929.48233796296</v>
      </c>
      <c r="F665" s="96">
        <v>45582.48233796296</v>
      </c>
      <c r="G665" s="87" t="s">
        <v>70</v>
      </c>
      <c r="H665" s="96">
        <v>45582</v>
      </c>
      <c r="I665" s="87" t="s">
        <v>71</v>
      </c>
      <c r="J665" s="87" t="s">
        <v>104</v>
      </c>
      <c r="K665" s="87" t="s">
        <v>1499</v>
      </c>
      <c r="L665" s="87" t="s">
        <v>78</v>
      </c>
      <c r="M665" s="87" t="s">
        <v>1501</v>
      </c>
      <c r="N665" s="94">
        <v>669.75</v>
      </c>
      <c r="O665" s="94">
        <v>775.19</v>
      </c>
      <c r="P665" s="94">
        <v>184.12</v>
      </c>
      <c r="Q665" s="87" t="s">
        <v>4954</v>
      </c>
      <c r="R665" s="87" t="s">
        <v>4955</v>
      </c>
      <c r="S665" s="87" t="s">
        <v>4101</v>
      </c>
      <c r="T665" s="87" t="s">
        <v>504</v>
      </c>
      <c r="U665" s="87" t="s">
        <v>4177</v>
      </c>
      <c r="V665" s="87" t="s">
        <v>4956</v>
      </c>
      <c r="W665" s="87" t="s">
        <v>78</v>
      </c>
      <c r="X665" s="87" t="s">
        <v>4957</v>
      </c>
      <c r="Y665" s="87" t="s">
        <v>4958</v>
      </c>
      <c r="Z665" s="87" t="s">
        <v>4106</v>
      </c>
    </row>
    <row r="666" spans="1:26" x14ac:dyDescent="0.25">
      <c r="A666" s="87" t="s">
        <v>2328</v>
      </c>
      <c r="B666" s="87" t="s">
        <v>2329</v>
      </c>
      <c r="C666" s="87" t="s">
        <v>2330</v>
      </c>
      <c r="D666" s="87" t="s">
        <v>66</v>
      </c>
      <c r="E666" s="96">
        <v>41520.694710648146</v>
      </c>
      <c r="F666" s="96">
        <v>45538.694710648146</v>
      </c>
      <c r="G666" s="87" t="s">
        <v>70</v>
      </c>
      <c r="H666" s="96">
        <v>45538</v>
      </c>
      <c r="I666" s="87" t="s">
        <v>71</v>
      </c>
      <c r="J666" s="87" t="s">
        <v>104</v>
      </c>
      <c r="K666" s="87" t="s">
        <v>2331</v>
      </c>
      <c r="L666" s="87" t="s">
        <v>78</v>
      </c>
      <c r="M666" s="87" t="s">
        <v>2333</v>
      </c>
      <c r="N666" s="94">
        <v>670.4</v>
      </c>
      <c r="O666" s="94">
        <v>729.39</v>
      </c>
      <c r="P666" s="94">
        <v>87.15</v>
      </c>
      <c r="Q666" s="87" t="s">
        <v>4650</v>
      </c>
      <c r="R666" s="87" t="s">
        <v>4651</v>
      </c>
      <c r="S666" s="87" t="s">
        <v>4101</v>
      </c>
      <c r="T666" s="87" t="s">
        <v>504</v>
      </c>
      <c r="U666" s="87" t="s">
        <v>4367</v>
      </c>
      <c r="V666" s="87" t="s">
        <v>4652</v>
      </c>
      <c r="W666" s="87" t="s">
        <v>4653</v>
      </c>
      <c r="X666" s="87" t="s">
        <v>4654</v>
      </c>
      <c r="Y666" s="87" t="s">
        <v>4655</v>
      </c>
      <c r="Z666" s="87" t="s">
        <v>4138</v>
      </c>
    </row>
    <row r="667" spans="1:26" x14ac:dyDescent="0.25">
      <c r="A667" s="87" t="s">
        <v>2617</v>
      </c>
      <c r="B667" s="87" t="s">
        <v>2618</v>
      </c>
      <c r="C667" s="87" t="s">
        <v>2330</v>
      </c>
      <c r="D667" s="87" t="s">
        <v>1397</v>
      </c>
      <c r="E667" s="96">
        <v>40613.459930555553</v>
      </c>
      <c r="F667" s="96">
        <v>45362.459930555553</v>
      </c>
      <c r="G667" s="87" t="s">
        <v>70</v>
      </c>
      <c r="H667" s="96">
        <v>45362</v>
      </c>
      <c r="I667" s="87" t="s">
        <v>71</v>
      </c>
      <c r="J667" s="87" t="s">
        <v>104</v>
      </c>
      <c r="K667" s="87" t="s">
        <v>2619</v>
      </c>
      <c r="L667" s="87" t="s">
        <v>78</v>
      </c>
      <c r="M667" s="87" t="s">
        <v>2620</v>
      </c>
      <c r="N667" s="94">
        <v>689.87</v>
      </c>
      <c r="O667" s="94">
        <v>812.45</v>
      </c>
      <c r="P667" s="94">
        <v>172.47</v>
      </c>
      <c r="Q667" s="87" t="s">
        <v>4377</v>
      </c>
      <c r="R667" s="87" t="s">
        <v>4378</v>
      </c>
      <c r="S667" s="87" t="s">
        <v>4101</v>
      </c>
      <c r="T667" s="87" t="s">
        <v>504</v>
      </c>
      <c r="U667" s="87" t="s">
        <v>4148</v>
      </c>
      <c r="V667" s="87" t="s">
        <v>4379</v>
      </c>
      <c r="W667" s="87" t="s">
        <v>4380</v>
      </c>
      <c r="X667" s="87" t="s">
        <v>4381</v>
      </c>
      <c r="Y667" s="87" t="s">
        <v>4382</v>
      </c>
      <c r="Z667" s="87" t="s">
        <v>4138</v>
      </c>
    </row>
    <row r="668" spans="1:26" x14ac:dyDescent="0.25">
      <c r="A668" s="87" t="s">
        <v>1563</v>
      </c>
      <c r="B668" s="87" t="s">
        <v>1375</v>
      </c>
      <c r="C668" s="87" t="s">
        <v>532</v>
      </c>
      <c r="D668" s="87" t="s">
        <v>1303</v>
      </c>
      <c r="E668" s="96">
        <v>39759</v>
      </c>
      <c r="F668" s="96">
        <v>45603</v>
      </c>
      <c r="G668" s="87" t="s">
        <v>78</v>
      </c>
      <c r="H668" s="96">
        <v>45603</v>
      </c>
      <c r="I668" s="87" t="s">
        <v>91</v>
      </c>
      <c r="J668" s="87" t="s">
        <v>104</v>
      </c>
      <c r="K668" s="87" t="s">
        <v>1376</v>
      </c>
      <c r="L668" s="87" t="s">
        <v>78</v>
      </c>
      <c r="M668" s="87" t="s">
        <v>1564</v>
      </c>
      <c r="N668" s="94">
        <v>691.17</v>
      </c>
      <c r="O668" s="94">
        <v>691.17</v>
      </c>
      <c r="P668" s="94">
        <v>41.47</v>
      </c>
      <c r="Q668" s="87" t="s">
        <v>4309</v>
      </c>
      <c r="R668" s="87" t="s">
        <v>4310</v>
      </c>
      <c r="S668" s="87" t="s">
        <v>4101</v>
      </c>
      <c r="T668" s="87" t="s">
        <v>504</v>
      </c>
      <c r="U668" s="87" t="s">
        <v>4187</v>
      </c>
      <c r="V668" s="87" t="s">
        <v>4311</v>
      </c>
      <c r="W668" s="87" t="s">
        <v>4312</v>
      </c>
      <c r="X668" s="87" t="s">
        <v>4313</v>
      </c>
      <c r="Y668" s="87" t="s">
        <v>78</v>
      </c>
      <c r="Z668" s="87" t="s">
        <v>78</v>
      </c>
    </row>
    <row r="669" spans="1:26" x14ac:dyDescent="0.25">
      <c r="A669" s="87" t="s">
        <v>1173</v>
      </c>
      <c r="B669" s="87" t="s">
        <v>576</v>
      </c>
      <c r="C669" s="87" t="s">
        <v>281</v>
      </c>
      <c r="D669" s="87" t="s">
        <v>1176</v>
      </c>
      <c r="E669" s="96">
        <v>40909</v>
      </c>
      <c r="F669" s="96">
        <v>45292</v>
      </c>
      <c r="G669" s="87" t="s">
        <v>70</v>
      </c>
      <c r="H669" s="96">
        <v>45292</v>
      </c>
      <c r="I669" s="87" t="s">
        <v>71</v>
      </c>
      <c r="J669" s="87" t="s">
        <v>72</v>
      </c>
      <c r="K669" s="87" t="s">
        <v>1179</v>
      </c>
      <c r="L669" s="87" t="s">
        <v>78</v>
      </c>
      <c r="M669" s="87" t="s">
        <v>1181</v>
      </c>
      <c r="N669" s="94">
        <v>695.66</v>
      </c>
      <c r="O669" s="94">
        <v>706.66</v>
      </c>
      <c r="P669" s="94">
        <v>147.84</v>
      </c>
      <c r="Q669" s="87" t="s">
        <v>4405</v>
      </c>
      <c r="R669" s="87" t="s">
        <v>4406</v>
      </c>
      <c r="S669" s="87" t="s">
        <v>4101</v>
      </c>
      <c r="T669" s="87" t="s">
        <v>504</v>
      </c>
      <c r="U669" s="87" t="s">
        <v>4367</v>
      </c>
      <c r="V669" s="87" t="s">
        <v>4110</v>
      </c>
      <c r="W669" s="87" t="s">
        <v>4407</v>
      </c>
      <c r="X669" s="87" t="s">
        <v>4408</v>
      </c>
      <c r="Y669" s="87" t="s">
        <v>4409</v>
      </c>
      <c r="Z669" s="87" t="s">
        <v>4138</v>
      </c>
    </row>
    <row r="670" spans="1:26" x14ac:dyDescent="0.25">
      <c r="A670" s="87" t="s">
        <v>1827</v>
      </c>
      <c r="B670" s="87" t="s">
        <v>1828</v>
      </c>
      <c r="C670" s="87" t="s">
        <v>1829</v>
      </c>
      <c r="D670" s="87" t="s">
        <v>248</v>
      </c>
      <c r="E670" s="96">
        <v>38020</v>
      </c>
      <c r="F670" s="96">
        <v>45325</v>
      </c>
      <c r="G670" s="87" t="s">
        <v>78</v>
      </c>
      <c r="H670" s="96">
        <v>45325</v>
      </c>
      <c r="I670" s="87" t="s">
        <v>71</v>
      </c>
      <c r="J670" s="87" t="s">
        <v>104</v>
      </c>
      <c r="K670" s="87" t="s">
        <v>1830</v>
      </c>
      <c r="L670" s="87" t="s">
        <v>78</v>
      </c>
      <c r="M670" s="87" t="s">
        <v>1832</v>
      </c>
      <c r="N670" s="94">
        <v>699.72</v>
      </c>
      <c r="O670" s="94">
        <v>831.81</v>
      </c>
      <c r="P670" s="94">
        <v>160.94</v>
      </c>
      <c r="Q670" s="87" t="s">
        <v>4208</v>
      </c>
      <c r="R670" s="87" t="s">
        <v>4209</v>
      </c>
      <c r="S670" s="87" t="s">
        <v>4101</v>
      </c>
      <c r="T670" s="87" t="s">
        <v>504</v>
      </c>
      <c r="U670" s="87" t="s">
        <v>4148</v>
      </c>
      <c r="V670" s="87" t="s">
        <v>4110</v>
      </c>
      <c r="W670" s="87" t="s">
        <v>4210</v>
      </c>
      <c r="X670" s="87" t="s">
        <v>4211</v>
      </c>
      <c r="Y670" s="87" t="s">
        <v>4212</v>
      </c>
      <c r="Z670" s="87" t="s">
        <v>4138</v>
      </c>
    </row>
    <row r="671" spans="1:26" x14ac:dyDescent="0.25">
      <c r="A671" s="87" t="s">
        <v>2455</v>
      </c>
      <c r="B671" s="87" t="s">
        <v>967</v>
      </c>
      <c r="C671" s="87" t="s">
        <v>2330</v>
      </c>
      <c r="D671" s="87" t="s">
        <v>66</v>
      </c>
      <c r="E671" s="96">
        <v>44644.310289351852</v>
      </c>
      <c r="F671" s="96">
        <v>45524.310289351852</v>
      </c>
      <c r="G671" s="87" t="s">
        <v>70</v>
      </c>
      <c r="H671" s="96">
        <v>45524</v>
      </c>
      <c r="I671" s="87" t="s">
        <v>71</v>
      </c>
      <c r="J671" s="87" t="s">
        <v>104</v>
      </c>
      <c r="K671" s="87" t="s">
        <v>2456</v>
      </c>
      <c r="L671" s="87" t="s">
        <v>78</v>
      </c>
      <c r="M671" s="87" t="s">
        <v>2458</v>
      </c>
      <c r="N671" s="94">
        <v>702.19</v>
      </c>
      <c r="O671" s="94">
        <v>769.21</v>
      </c>
      <c r="P671" s="94">
        <v>84.26</v>
      </c>
      <c r="Q671" s="87" t="s">
        <v>6551</v>
      </c>
      <c r="R671" s="87" t="s">
        <v>6552</v>
      </c>
      <c r="S671" s="87" t="s">
        <v>4101</v>
      </c>
      <c r="T671" s="87" t="s">
        <v>504</v>
      </c>
      <c r="U671" s="87" t="s">
        <v>4203</v>
      </c>
      <c r="V671" s="87" t="s">
        <v>4605</v>
      </c>
      <c r="W671" s="87" t="s">
        <v>6553</v>
      </c>
      <c r="X671" s="87" t="s">
        <v>6554</v>
      </c>
      <c r="Y671" s="87" t="s">
        <v>4608</v>
      </c>
      <c r="Z671" s="87" t="s">
        <v>4138</v>
      </c>
    </row>
    <row r="672" spans="1:26" x14ac:dyDescent="0.25">
      <c r="A672" s="87" t="s">
        <v>2430</v>
      </c>
      <c r="B672" s="87" t="s">
        <v>2368</v>
      </c>
      <c r="C672" s="87" t="s">
        <v>2330</v>
      </c>
      <c r="D672" s="87" t="s">
        <v>66</v>
      </c>
      <c r="E672" s="96">
        <v>43350</v>
      </c>
      <c r="F672" s="96">
        <v>45355.73400462963</v>
      </c>
      <c r="G672" s="87" t="s">
        <v>70</v>
      </c>
      <c r="H672" s="96">
        <v>45355</v>
      </c>
      <c r="I672" s="87" t="s">
        <v>71</v>
      </c>
      <c r="J672" s="87" t="s">
        <v>104</v>
      </c>
      <c r="K672" s="87" t="s">
        <v>2431</v>
      </c>
      <c r="L672" s="87" t="s">
        <v>78</v>
      </c>
      <c r="M672" s="87" t="s">
        <v>2433</v>
      </c>
      <c r="N672" s="94">
        <v>704.25</v>
      </c>
      <c r="O672" s="94">
        <v>765.71</v>
      </c>
      <c r="P672" s="94">
        <v>84.51</v>
      </c>
      <c r="Q672" s="87" t="s">
        <v>4877</v>
      </c>
      <c r="R672" s="87" t="s">
        <v>4878</v>
      </c>
      <c r="S672" s="87" t="s">
        <v>4393</v>
      </c>
      <c r="T672" s="87" t="s">
        <v>4879</v>
      </c>
      <c r="U672" s="87" t="s">
        <v>4880</v>
      </c>
      <c r="V672" s="87" t="s">
        <v>4110</v>
      </c>
      <c r="W672" s="87" t="s">
        <v>4881</v>
      </c>
      <c r="X672" s="87" t="s">
        <v>4882</v>
      </c>
      <c r="Y672" s="87" t="s">
        <v>4883</v>
      </c>
      <c r="Z672" s="87" t="s">
        <v>4106</v>
      </c>
    </row>
    <row r="673" spans="1:26" x14ac:dyDescent="0.25">
      <c r="A673" s="87" t="s">
        <v>1245</v>
      </c>
      <c r="B673" s="87" t="s">
        <v>1246</v>
      </c>
      <c r="C673" s="87" t="s">
        <v>281</v>
      </c>
      <c r="D673" s="87" t="s">
        <v>1176</v>
      </c>
      <c r="E673" s="96">
        <v>41944.49858796296</v>
      </c>
      <c r="F673" s="96">
        <v>45597.49858796296</v>
      </c>
      <c r="G673" s="87" t="s">
        <v>70</v>
      </c>
      <c r="H673" s="96">
        <v>45597</v>
      </c>
      <c r="I673" s="87" t="s">
        <v>71</v>
      </c>
      <c r="J673" s="87" t="s">
        <v>104</v>
      </c>
      <c r="K673" s="87" t="s">
        <v>1247</v>
      </c>
      <c r="L673" s="87" t="s">
        <v>78</v>
      </c>
      <c r="M673" s="87" t="s">
        <v>1249</v>
      </c>
      <c r="N673" s="94">
        <v>711.6</v>
      </c>
      <c r="O673" s="94">
        <v>722.46</v>
      </c>
      <c r="P673" s="94">
        <v>142.32</v>
      </c>
      <c r="Q673" s="87" t="s">
        <v>4192</v>
      </c>
      <c r="R673" s="87" t="s">
        <v>4193</v>
      </c>
      <c r="S673" s="87" t="s">
        <v>4101</v>
      </c>
      <c r="T673" s="87" t="s">
        <v>4194</v>
      </c>
      <c r="U673" s="87" t="s">
        <v>4195</v>
      </c>
      <c r="V673" s="87" t="s">
        <v>4196</v>
      </c>
      <c r="W673" s="87" t="s">
        <v>4197</v>
      </c>
      <c r="X673" s="87" t="s">
        <v>4198</v>
      </c>
      <c r="Y673" s="87" t="s">
        <v>4199</v>
      </c>
      <c r="Z673" s="87" t="s">
        <v>4200</v>
      </c>
    </row>
    <row r="674" spans="1:26" x14ac:dyDescent="0.25">
      <c r="A674" s="87" t="s">
        <v>3481</v>
      </c>
      <c r="B674" s="87" t="s">
        <v>3482</v>
      </c>
      <c r="C674" s="87" t="s">
        <v>281</v>
      </c>
      <c r="D674" s="87" t="s">
        <v>2150</v>
      </c>
      <c r="E674" s="96">
        <v>43936.799502314818</v>
      </c>
      <c r="F674" s="96">
        <v>45397.799502314818</v>
      </c>
      <c r="G674" s="87" t="s">
        <v>70</v>
      </c>
      <c r="H674" s="96">
        <v>45397</v>
      </c>
      <c r="I674" s="87" t="s">
        <v>71</v>
      </c>
      <c r="J674" s="87" t="s">
        <v>104</v>
      </c>
      <c r="K674" s="87" t="s">
        <v>3483</v>
      </c>
      <c r="L674" s="87" t="s">
        <v>3484</v>
      </c>
      <c r="M674" s="87" t="s">
        <v>4033</v>
      </c>
      <c r="N674" s="94">
        <v>714.21</v>
      </c>
      <c r="O674" s="94">
        <v>772.42</v>
      </c>
      <c r="P674" s="94">
        <v>160.69999999999999</v>
      </c>
      <c r="Q674" s="87" t="s">
        <v>6201</v>
      </c>
      <c r="R674" s="87" t="s">
        <v>6202</v>
      </c>
      <c r="S674" s="87" t="s">
        <v>4707</v>
      </c>
      <c r="T674" s="87" t="s">
        <v>6203</v>
      </c>
      <c r="U674" s="87" t="s">
        <v>6204</v>
      </c>
      <c r="V674" s="87" t="s">
        <v>4110</v>
      </c>
      <c r="W674" s="87" t="s">
        <v>78</v>
      </c>
      <c r="X674" s="87" t="s">
        <v>6205</v>
      </c>
      <c r="Y674" s="87" t="s">
        <v>6206</v>
      </c>
      <c r="Z674" s="87" t="s">
        <v>4123</v>
      </c>
    </row>
    <row r="675" spans="1:26" x14ac:dyDescent="0.25">
      <c r="A675" s="87" t="s">
        <v>3610</v>
      </c>
      <c r="B675" s="87" t="s">
        <v>3585</v>
      </c>
      <c r="C675" s="87" t="s">
        <v>2330</v>
      </c>
      <c r="D675" s="87" t="s">
        <v>1069</v>
      </c>
      <c r="E675" s="96">
        <v>43630.564317129632</v>
      </c>
      <c r="F675" s="96">
        <v>45457.564317129632</v>
      </c>
      <c r="G675" s="87" t="s">
        <v>70</v>
      </c>
      <c r="H675" s="96">
        <v>45457</v>
      </c>
      <c r="I675" s="87" t="s">
        <v>71</v>
      </c>
      <c r="J675" s="87" t="s">
        <v>104</v>
      </c>
      <c r="K675" s="87" t="s">
        <v>3611</v>
      </c>
      <c r="L675" s="87" t="s">
        <v>78</v>
      </c>
      <c r="M675" s="87" t="s">
        <v>4004</v>
      </c>
      <c r="N675" s="94">
        <v>721.91</v>
      </c>
      <c r="O675" s="94">
        <v>787.83</v>
      </c>
      <c r="P675" s="94">
        <v>72.19</v>
      </c>
      <c r="Q675" s="87" t="s">
        <v>6050</v>
      </c>
      <c r="R675" s="87" t="s">
        <v>6051</v>
      </c>
      <c r="S675" s="87" t="s">
        <v>4393</v>
      </c>
      <c r="T675" s="87" t="s">
        <v>6052</v>
      </c>
      <c r="U675" s="87" t="s">
        <v>6053</v>
      </c>
      <c r="V675" s="87" t="s">
        <v>4110</v>
      </c>
      <c r="W675" s="87" t="s">
        <v>6054</v>
      </c>
      <c r="X675" s="87" t="s">
        <v>6055</v>
      </c>
      <c r="Y675" s="87" t="s">
        <v>6056</v>
      </c>
      <c r="Z675" s="87" t="s">
        <v>4585</v>
      </c>
    </row>
    <row r="676" spans="1:26" x14ac:dyDescent="0.25">
      <c r="A676" s="87" t="s">
        <v>3606</v>
      </c>
      <c r="B676" s="87" t="s">
        <v>3585</v>
      </c>
      <c r="C676" s="87" t="s">
        <v>2330</v>
      </c>
      <c r="D676" s="87" t="s">
        <v>1069</v>
      </c>
      <c r="E676" s="96">
        <v>43956.587743055556</v>
      </c>
      <c r="F676" s="96">
        <v>45417.587743055556</v>
      </c>
      <c r="G676" s="87" t="s">
        <v>70</v>
      </c>
      <c r="H676" s="96">
        <v>45417</v>
      </c>
      <c r="I676" s="87" t="s">
        <v>71</v>
      </c>
      <c r="J676" s="87" t="s">
        <v>104</v>
      </c>
      <c r="K676" s="87" t="s">
        <v>3607</v>
      </c>
      <c r="L676" s="87" t="s">
        <v>78</v>
      </c>
      <c r="M676" s="87" t="s">
        <v>4024</v>
      </c>
      <c r="N676" s="94">
        <v>724.49</v>
      </c>
      <c r="O676" s="94">
        <v>790.61</v>
      </c>
      <c r="P676" s="94">
        <v>72.45</v>
      </c>
      <c r="Q676" s="87" t="s">
        <v>6050</v>
      </c>
      <c r="R676" s="87" t="s">
        <v>6051</v>
      </c>
      <c r="S676" s="87" t="s">
        <v>4393</v>
      </c>
      <c r="T676" s="87" t="s">
        <v>6052</v>
      </c>
      <c r="U676" s="87" t="s">
        <v>6053</v>
      </c>
      <c r="V676" s="87" t="s">
        <v>4110</v>
      </c>
      <c r="W676" s="87" t="s">
        <v>6054</v>
      </c>
      <c r="X676" s="87" t="s">
        <v>6055</v>
      </c>
      <c r="Y676" s="87" t="s">
        <v>6056</v>
      </c>
      <c r="Z676" s="87" t="s">
        <v>4585</v>
      </c>
    </row>
    <row r="677" spans="1:26" x14ac:dyDescent="0.25">
      <c r="A677" s="87" t="s">
        <v>3608</v>
      </c>
      <c r="B677" s="87" t="s">
        <v>3585</v>
      </c>
      <c r="C677" s="87" t="s">
        <v>2330</v>
      </c>
      <c r="D677" s="87" t="s">
        <v>1069</v>
      </c>
      <c r="E677" s="96">
        <v>43956.515810185185</v>
      </c>
      <c r="F677" s="96">
        <v>45417.515810185185</v>
      </c>
      <c r="G677" s="87" t="s">
        <v>70</v>
      </c>
      <c r="H677" s="96">
        <v>45417</v>
      </c>
      <c r="I677" s="87" t="s">
        <v>71</v>
      </c>
      <c r="J677" s="87" t="s">
        <v>104</v>
      </c>
      <c r="K677" s="87" t="s">
        <v>3609</v>
      </c>
      <c r="L677" s="87" t="s">
        <v>78</v>
      </c>
      <c r="M677" s="87" t="s">
        <v>4037</v>
      </c>
      <c r="N677" s="94">
        <v>724.49</v>
      </c>
      <c r="O677" s="94">
        <v>790.61</v>
      </c>
      <c r="P677" s="94">
        <v>72.45</v>
      </c>
      <c r="Q677" s="87" t="s">
        <v>6050</v>
      </c>
      <c r="R677" s="87" t="s">
        <v>6051</v>
      </c>
      <c r="S677" s="87" t="s">
        <v>4393</v>
      </c>
      <c r="T677" s="87" t="s">
        <v>6052</v>
      </c>
      <c r="U677" s="87" t="s">
        <v>6053</v>
      </c>
      <c r="V677" s="87" t="s">
        <v>4110</v>
      </c>
      <c r="W677" s="87" t="s">
        <v>6054</v>
      </c>
      <c r="X677" s="87" t="s">
        <v>6055</v>
      </c>
      <c r="Y677" s="87" t="s">
        <v>6056</v>
      </c>
      <c r="Z677" s="87" t="s">
        <v>4585</v>
      </c>
    </row>
    <row r="678" spans="1:26" x14ac:dyDescent="0.25">
      <c r="A678" s="87" t="s">
        <v>1221</v>
      </c>
      <c r="B678" s="87" t="s">
        <v>1222</v>
      </c>
      <c r="C678" s="87" t="s">
        <v>281</v>
      </c>
      <c r="D678" s="87" t="s">
        <v>1176</v>
      </c>
      <c r="E678" s="96">
        <v>41662.705243055556</v>
      </c>
      <c r="F678" s="96">
        <v>45314.705243055556</v>
      </c>
      <c r="G678" s="87" t="s">
        <v>70</v>
      </c>
      <c r="H678" s="96">
        <v>45314</v>
      </c>
      <c r="I678" s="87" t="s">
        <v>71</v>
      </c>
      <c r="J678" s="87" t="s">
        <v>1223</v>
      </c>
      <c r="K678" s="87" t="s">
        <v>1224</v>
      </c>
      <c r="L678" s="87" t="s">
        <v>78</v>
      </c>
      <c r="M678" s="87" t="s">
        <v>1225</v>
      </c>
      <c r="N678" s="94">
        <v>724.6</v>
      </c>
      <c r="O678" s="94">
        <v>738.64</v>
      </c>
      <c r="P678" s="94">
        <v>144.91999999999999</v>
      </c>
      <c r="Q678" s="87" t="s">
        <v>4785</v>
      </c>
      <c r="R678" s="87" t="s">
        <v>4786</v>
      </c>
      <c r="S678" s="87" t="s">
        <v>4101</v>
      </c>
      <c r="T678" s="87" t="s">
        <v>504</v>
      </c>
      <c r="U678" s="87" t="s">
        <v>4187</v>
      </c>
      <c r="V678" s="87" t="s">
        <v>4330</v>
      </c>
      <c r="W678" s="87" t="s">
        <v>4787</v>
      </c>
      <c r="X678" s="87" t="s">
        <v>4788</v>
      </c>
      <c r="Y678" s="87" t="s">
        <v>4789</v>
      </c>
      <c r="Z678" s="87" t="s">
        <v>4138</v>
      </c>
    </row>
    <row r="679" spans="1:26" x14ac:dyDescent="0.25">
      <c r="A679" s="87" t="s">
        <v>2403</v>
      </c>
      <c r="B679" s="87" t="s">
        <v>2404</v>
      </c>
      <c r="C679" s="87" t="s">
        <v>2330</v>
      </c>
      <c r="D679" s="87" t="s">
        <v>66</v>
      </c>
      <c r="E679" s="96">
        <v>42185.73636574074</v>
      </c>
      <c r="F679" s="96">
        <v>45473.73636574074</v>
      </c>
      <c r="G679" s="87" t="s">
        <v>70</v>
      </c>
      <c r="H679" s="96">
        <v>45473</v>
      </c>
      <c r="I679" s="87" t="s">
        <v>71</v>
      </c>
      <c r="J679" s="87" t="s">
        <v>104</v>
      </c>
      <c r="K679" s="87" t="s">
        <v>2405</v>
      </c>
      <c r="L679" s="87" t="s">
        <v>78</v>
      </c>
      <c r="M679" s="87" t="s">
        <v>2407</v>
      </c>
      <c r="N679" s="94">
        <v>726.58</v>
      </c>
      <c r="O679" s="94">
        <v>792.27</v>
      </c>
      <c r="P679" s="94">
        <v>87.19</v>
      </c>
      <c r="Q679" s="87" t="s">
        <v>5189</v>
      </c>
      <c r="R679" s="87" t="s">
        <v>5190</v>
      </c>
      <c r="S679" s="87" t="s">
        <v>4101</v>
      </c>
      <c r="T679" s="87" t="s">
        <v>504</v>
      </c>
      <c r="U679" s="87" t="s">
        <v>4223</v>
      </c>
      <c r="V679" s="87" t="s">
        <v>4110</v>
      </c>
      <c r="W679" s="87" t="s">
        <v>5191</v>
      </c>
      <c r="X679" s="87" t="s">
        <v>5192</v>
      </c>
      <c r="Y679" s="87" t="s">
        <v>5193</v>
      </c>
      <c r="Z679" s="87" t="s">
        <v>4130</v>
      </c>
    </row>
    <row r="680" spans="1:26" x14ac:dyDescent="0.25">
      <c r="A680" s="87" t="s">
        <v>1759</v>
      </c>
      <c r="B680" s="87" t="s">
        <v>1760</v>
      </c>
      <c r="C680" s="87" t="s">
        <v>1761</v>
      </c>
      <c r="D680" s="87" t="s">
        <v>1724</v>
      </c>
      <c r="E680" s="96">
        <v>43132.455057870371</v>
      </c>
      <c r="F680" s="96">
        <v>45291.455057870371</v>
      </c>
      <c r="G680" s="87" t="s">
        <v>70</v>
      </c>
      <c r="H680" s="96">
        <v>45291</v>
      </c>
      <c r="I680" s="87" t="s">
        <v>91</v>
      </c>
      <c r="J680" s="87" t="s">
        <v>514</v>
      </c>
      <c r="K680" s="87" t="s">
        <v>1762</v>
      </c>
      <c r="L680" s="87" t="s">
        <v>78</v>
      </c>
      <c r="M680" s="87" t="s">
        <v>1763</v>
      </c>
      <c r="N680" s="94">
        <v>762.95999999999981</v>
      </c>
      <c r="O680" s="94">
        <v>764.11999999999978</v>
      </c>
      <c r="P680" s="94">
        <v>61</v>
      </c>
      <c r="Q680" s="87" t="s">
        <v>5650</v>
      </c>
      <c r="R680" s="87" t="s">
        <v>5651</v>
      </c>
      <c r="S680" s="87" t="s">
        <v>4393</v>
      </c>
      <c r="T680" s="87" t="s">
        <v>5652</v>
      </c>
      <c r="U680" s="87" t="s">
        <v>5653</v>
      </c>
      <c r="V680" s="87" t="s">
        <v>4110</v>
      </c>
      <c r="W680" s="87" t="s">
        <v>5654</v>
      </c>
      <c r="X680" s="87" t="s">
        <v>5655</v>
      </c>
      <c r="Y680" s="87" t="s">
        <v>78</v>
      </c>
      <c r="Z680" s="87" t="s">
        <v>78</v>
      </c>
    </row>
    <row r="681" spans="1:26" x14ac:dyDescent="0.25">
      <c r="A681" s="87" t="s">
        <v>2452</v>
      </c>
      <c r="B681" s="87" t="s">
        <v>1118</v>
      </c>
      <c r="C681" s="87" t="s">
        <v>2330</v>
      </c>
      <c r="D681" s="87" t="s">
        <v>66</v>
      </c>
      <c r="E681" s="96">
        <v>44378.38784722222</v>
      </c>
      <c r="F681" s="96">
        <v>45474.38784722222</v>
      </c>
      <c r="G681" s="87" t="s">
        <v>70</v>
      </c>
      <c r="H681" s="96">
        <v>45474</v>
      </c>
      <c r="I681" s="87" t="s">
        <v>71</v>
      </c>
      <c r="J681" s="87" t="s">
        <v>104</v>
      </c>
      <c r="K681" s="87" t="s">
        <v>2453</v>
      </c>
      <c r="L681" s="87" t="s">
        <v>78</v>
      </c>
      <c r="M681" s="87" t="s">
        <v>2454</v>
      </c>
      <c r="N681" s="94">
        <v>772.85</v>
      </c>
      <c r="O681" s="94">
        <v>842.51</v>
      </c>
      <c r="P681" s="94">
        <v>92.74</v>
      </c>
      <c r="Q681" s="87" t="s">
        <v>5608</v>
      </c>
      <c r="R681" s="87" t="s">
        <v>5609</v>
      </c>
      <c r="S681" s="87" t="s">
        <v>4101</v>
      </c>
      <c r="T681" s="87" t="s">
        <v>504</v>
      </c>
      <c r="U681" s="87" t="s">
        <v>4223</v>
      </c>
      <c r="V681" s="87" t="s">
        <v>4110</v>
      </c>
      <c r="W681" s="87" t="s">
        <v>5610</v>
      </c>
      <c r="X681" s="87" t="s">
        <v>5611</v>
      </c>
      <c r="Y681" s="87" t="s">
        <v>6463</v>
      </c>
      <c r="Z681" s="87" t="s">
        <v>4181</v>
      </c>
    </row>
    <row r="682" spans="1:26" x14ac:dyDescent="0.25">
      <c r="A682" s="87" t="s">
        <v>642</v>
      </c>
      <c r="B682" s="87" t="s">
        <v>643</v>
      </c>
      <c r="C682" s="87" t="s">
        <v>456</v>
      </c>
      <c r="D682" s="87" t="s">
        <v>66</v>
      </c>
      <c r="E682" s="96">
        <v>44185.609560185185</v>
      </c>
      <c r="F682" s="96">
        <v>45280.609560185185</v>
      </c>
      <c r="G682" s="87" t="s">
        <v>70</v>
      </c>
      <c r="H682" s="96">
        <v>45280</v>
      </c>
      <c r="I682" s="87" t="s">
        <v>91</v>
      </c>
      <c r="J682" s="87" t="s">
        <v>72</v>
      </c>
      <c r="K682" s="87" t="s">
        <v>644</v>
      </c>
      <c r="L682" s="87" t="s">
        <v>78</v>
      </c>
      <c r="M682" s="87" t="s">
        <v>645</v>
      </c>
      <c r="N682" s="94">
        <v>773.03</v>
      </c>
      <c r="O682" s="94">
        <v>848.15</v>
      </c>
      <c r="P682" s="94">
        <v>77.3</v>
      </c>
      <c r="Q682" s="87" t="s">
        <v>6368</v>
      </c>
      <c r="R682" s="87" t="s">
        <v>6369</v>
      </c>
      <c r="S682" s="87" t="s">
        <v>4101</v>
      </c>
      <c r="T682" s="87" t="s">
        <v>504</v>
      </c>
      <c r="U682" s="87" t="s">
        <v>4223</v>
      </c>
      <c r="V682" s="87" t="s">
        <v>4337</v>
      </c>
      <c r="W682" s="87" t="s">
        <v>6370</v>
      </c>
      <c r="X682" s="87" t="s">
        <v>6371</v>
      </c>
      <c r="Y682" s="87" t="s">
        <v>78</v>
      </c>
      <c r="Z682" s="87" t="s">
        <v>78</v>
      </c>
    </row>
    <row r="683" spans="1:26" x14ac:dyDescent="0.25">
      <c r="A683" s="87" t="s">
        <v>569</v>
      </c>
      <c r="B683" s="87" t="s">
        <v>570</v>
      </c>
      <c r="C683" s="87" t="s">
        <v>281</v>
      </c>
      <c r="D683" s="87" t="s">
        <v>66</v>
      </c>
      <c r="E683" s="96">
        <v>44162.296261574076</v>
      </c>
      <c r="F683" s="96">
        <v>45623.296261574076</v>
      </c>
      <c r="G683" s="87" t="s">
        <v>70</v>
      </c>
      <c r="H683" s="96">
        <v>45623</v>
      </c>
      <c r="I683" s="87" t="s">
        <v>71</v>
      </c>
      <c r="J683" s="87" t="s">
        <v>104</v>
      </c>
      <c r="K683" s="87" t="s">
        <v>572</v>
      </c>
      <c r="L683" s="87" t="s">
        <v>78</v>
      </c>
      <c r="M683" s="87" t="s">
        <v>573</v>
      </c>
      <c r="N683" s="94">
        <v>782.78</v>
      </c>
      <c r="O683" s="94">
        <v>858.8</v>
      </c>
      <c r="P683" s="94">
        <v>113.5</v>
      </c>
      <c r="Q683" s="87" t="s">
        <v>6360</v>
      </c>
      <c r="R683" s="87" t="s">
        <v>6361</v>
      </c>
      <c r="S683" s="87" t="s">
        <v>4101</v>
      </c>
      <c r="T683" s="87" t="s">
        <v>504</v>
      </c>
      <c r="U683" s="87" t="s">
        <v>4120</v>
      </c>
      <c r="V683" s="87" t="s">
        <v>6362</v>
      </c>
      <c r="W683" s="87" t="s">
        <v>6363</v>
      </c>
      <c r="X683" s="87" t="s">
        <v>6364</v>
      </c>
      <c r="Y683" s="87" t="s">
        <v>6365</v>
      </c>
      <c r="Z683" s="87" t="s">
        <v>4236</v>
      </c>
    </row>
    <row r="684" spans="1:26" x14ac:dyDescent="0.25">
      <c r="A684" s="87" t="s">
        <v>2987</v>
      </c>
      <c r="B684" s="87" t="s">
        <v>2988</v>
      </c>
      <c r="C684" s="87" t="s">
        <v>2970</v>
      </c>
      <c r="D684" s="87" t="s">
        <v>2150</v>
      </c>
      <c r="E684" s="96">
        <v>42290.368935185186</v>
      </c>
      <c r="F684" s="96">
        <v>45578.368935185186</v>
      </c>
      <c r="G684" s="87" t="s">
        <v>70</v>
      </c>
      <c r="H684" s="96">
        <v>45395</v>
      </c>
      <c r="I684" s="87" t="s">
        <v>91</v>
      </c>
      <c r="J684" s="87" t="s">
        <v>72</v>
      </c>
      <c r="K684" s="87" t="s">
        <v>2989</v>
      </c>
      <c r="L684" s="87" t="s">
        <v>78</v>
      </c>
      <c r="M684" s="87" t="s">
        <v>2990</v>
      </c>
      <c r="N684" s="94">
        <v>783.77</v>
      </c>
      <c r="O684" s="94">
        <v>860.4</v>
      </c>
      <c r="P684" s="94">
        <v>157.97999999999999</v>
      </c>
      <c r="Q684" s="87" t="s">
        <v>5212</v>
      </c>
      <c r="R684" s="87" t="s">
        <v>5213</v>
      </c>
      <c r="S684" s="87" t="s">
        <v>4316</v>
      </c>
      <c r="T684" s="87" t="s">
        <v>5214</v>
      </c>
      <c r="U684" s="87" t="s">
        <v>5215</v>
      </c>
      <c r="V684" s="87" t="s">
        <v>5216</v>
      </c>
      <c r="W684" s="87" t="s">
        <v>5217</v>
      </c>
      <c r="X684" s="87" t="s">
        <v>5218</v>
      </c>
      <c r="Y684" s="87" t="s">
        <v>5219</v>
      </c>
      <c r="Z684" s="87" t="s">
        <v>4236</v>
      </c>
    </row>
    <row r="685" spans="1:26" x14ac:dyDescent="0.25">
      <c r="A685" s="87" t="s">
        <v>3462</v>
      </c>
      <c r="B685" s="87" t="s">
        <v>3410</v>
      </c>
      <c r="C685" s="87" t="s">
        <v>296</v>
      </c>
      <c r="D685" s="87" t="s">
        <v>1397</v>
      </c>
      <c r="E685" s="96">
        <v>44244.618263888886</v>
      </c>
      <c r="F685" s="96">
        <v>45339.506597222222</v>
      </c>
      <c r="G685" s="87" t="s">
        <v>70</v>
      </c>
      <c r="H685" s="96">
        <v>45339</v>
      </c>
      <c r="I685" s="87" t="s">
        <v>71</v>
      </c>
      <c r="J685" s="87" t="s">
        <v>72</v>
      </c>
      <c r="K685" s="87" t="s">
        <v>3463</v>
      </c>
      <c r="L685" s="87" t="s">
        <v>78</v>
      </c>
      <c r="M685" s="87" t="s">
        <v>4060</v>
      </c>
      <c r="N685" s="94">
        <v>787.1</v>
      </c>
      <c r="O685" s="94">
        <v>923.74</v>
      </c>
      <c r="P685" s="94">
        <v>196.78</v>
      </c>
      <c r="Q685" s="87" t="s">
        <v>4410</v>
      </c>
      <c r="R685" s="87" t="s">
        <v>4411</v>
      </c>
      <c r="S685" s="87" t="s">
        <v>4101</v>
      </c>
      <c r="T685" s="87" t="s">
        <v>504</v>
      </c>
      <c r="U685" s="87" t="s">
        <v>4412</v>
      </c>
      <c r="V685" s="87" t="s">
        <v>4413</v>
      </c>
      <c r="W685" s="87" t="s">
        <v>4414</v>
      </c>
      <c r="X685" s="87" t="s">
        <v>4415</v>
      </c>
      <c r="Y685" s="87" t="s">
        <v>4416</v>
      </c>
      <c r="Z685" s="87" t="s">
        <v>4417</v>
      </c>
    </row>
    <row r="686" spans="1:26" x14ac:dyDescent="0.25">
      <c r="A686" s="87" t="s">
        <v>3584</v>
      </c>
      <c r="B686" s="87" t="s">
        <v>3585</v>
      </c>
      <c r="C686" s="87" t="s">
        <v>2330</v>
      </c>
      <c r="D686" s="87" t="s">
        <v>1069</v>
      </c>
      <c r="E686" s="96">
        <v>44707</v>
      </c>
      <c r="F686" s="96">
        <v>45438.798807870371</v>
      </c>
      <c r="G686" s="87" t="s">
        <v>70</v>
      </c>
      <c r="H686" s="96">
        <v>45438</v>
      </c>
      <c r="I686" s="87" t="s">
        <v>71</v>
      </c>
      <c r="J686" s="87" t="s">
        <v>104</v>
      </c>
      <c r="K686" s="87" t="s">
        <v>3587</v>
      </c>
      <c r="L686" s="87" t="s">
        <v>78</v>
      </c>
      <c r="M686" s="87" t="s">
        <v>4079</v>
      </c>
      <c r="N686" s="94">
        <v>788.21</v>
      </c>
      <c r="O686" s="94">
        <v>859.52</v>
      </c>
      <c r="P686" s="94">
        <v>78.819999999999993</v>
      </c>
      <c r="Q686" s="87" t="s">
        <v>6050</v>
      </c>
      <c r="R686" s="87" t="s">
        <v>6051</v>
      </c>
      <c r="S686" s="87" t="s">
        <v>4393</v>
      </c>
      <c r="T686" s="87" t="s">
        <v>6052</v>
      </c>
      <c r="U686" s="87" t="s">
        <v>6053</v>
      </c>
      <c r="V686" s="87" t="s">
        <v>4110</v>
      </c>
      <c r="W686" s="87" t="s">
        <v>6054</v>
      </c>
      <c r="X686" s="87" t="s">
        <v>6055</v>
      </c>
      <c r="Y686" s="87" t="s">
        <v>6056</v>
      </c>
      <c r="Z686" s="87" t="s">
        <v>4585</v>
      </c>
    </row>
    <row r="687" spans="1:26" x14ac:dyDescent="0.25">
      <c r="A687" s="87" t="s">
        <v>1521</v>
      </c>
      <c r="B687" s="87" t="s">
        <v>1522</v>
      </c>
      <c r="C687" s="87" t="s">
        <v>1523</v>
      </c>
      <c r="D687" s="87" t="s">
        <v>1303</v>
      </c>
      <c r="E687" s="96">
        <v>35064</v>
      </c>
      <c r="F687" s="96">
        <v>47118</v>
      </c>
      <c r="G687" s="87" t="s">
        <v>1312</v>
      </c>
      <c r="H687" s="96">
        <v>45291</v>
      </c>
      <c r="I687" s="87" t="s">
        <v>91</v>
      </c>
      <c r="J687" s="87" t="s">
        <v>514</v>
      </c>
      <c r="K687" s="87" t="s">
        <v>1525</v>
      </c>
      <c r="L687" s="87" t="s">
        <v>78</v>
      </c>
      <c r="M687" s="87" t="s">
        <v>1526</v>
      </c>
      <c r="N687" s="94">
        <v>807.04</v>
      </c>
      <c r="O687" s="94">
        <v>831.26</v>
      </c>
      <c r="P687" s="94">
        <v>40.299999999999997</v>
      </c>
      <c r="Q687" s="87" t="s">
        <v>4099</v>
      </c>
      <c r="R687" s="87" t="s">
        <v>4100</v>
      </c>
      <c r="S687" s="87" t="s">
        <v>4101</v>
      </c>
      <c r="T687" s="87" t="s">
        <v>504</v>
      </c>
      <c r="U687" s="87" t="s">
        <v>2293</v>
      </c>
      <c r="V687" s="87" t="s">
        <v>4102</v>
      </c>
      <c r="W687" s="87" t="s">
        <v>4103</v>
      </c>
      <c r="X687" s="87" t="s">
        <v>4104</v>
      </c>
      <c r="Y687" s="87" t="s">
        <v>4105</v>
      </c>
      <c r="Z687" s="87" t="s">
        <v>4106</v>
      </c>
    </row>
    <row r="688" spans="1:26" x14ac:dyDescent="0.25">
      <c r="A688" s="87" t="s">
        <v>545</v>
      </c>
      <c r="B688" s="87" t="s">
        <v>546</v>
      </c>
      <c r="C688" s="87" t="s">
        <v>456</v>
      </c>
      <c r="D688" s="87" t="s">
        <v>66</v>
      </c>
      <c r="E688" s="96">
        <v>43669.364641203705</v>
      </c>
      <c r="F688" s="96">
        <v>45496</v>
      </c>
      <c r="G688" s="87" t="s">
        <v>70</v>
      </c>
      <c r="H688" s="96">
        <v>45283</v>
      </c>
      <c r="I688" s="87" t="s">
        <v>91</v>
      </c>
      <c r="J688" s="87" t="s">
        <v>514</v>
      </c>
      <c r="K688" s="87" t="s">
        <v>547</v>
      </c>
      <c r="L688" s="87" t="s">
        <v>78</v>
      </c>
      <c r="M688" s="87" t="s">
        <v>548</v>
      </c>
      <c r="N688" s="94">
        <v>813.98</v>
      </c>
      <c r="O688" s="94">
        <v>891.91</v>
      </c>
      <c r="P688" s="94">
        <v>65.12</v>
      </c>
      <c r="Q688" s="87" t="s">
        <v>5474</v>
      </c>
      <c r="R688" s="87" t="s">
        <v>5475</v>
      </c>
      <c r="S688" s="87" t="s">
        <v>4101</v>
      </c>
      <c r="T688" s="87" t="s">
        <v>504</v>
      </c>
      <c r="U688" s="87" t="s">
        <v>4203</v>
      </c>
      <c r="V688" s="87" t="s">
        <v>4110</v>
      </c>
      <c r="W688" s="87" t="s">
        <v>5476</v>
      </c>
      <c r="X688" s="87" t="s">
        <v>5477</v>
      </c>
      <c r="Y688" s="87" t="s">
        <v>5478</v>
      </c>
      <c r="Z688" s="87" t="s">
        <v>4417</v>
      </c>
    </row>
    <row r="689" spans="1:26" x14ac:dyDescent="0.25">
      <c r="A689" s="87" t="s">
        <v>6993</v>
      </c>
      <c r="B689" s="87" t="s">
        <v>6994</v>
      </c>
      <c r="C689" s="87" t="s">
        <v>281</v>
      </c>
      <c r="D689" s="87" t="s">
        <v>1397</v>
      </c>
      <c r="E689" s="96">
        <v>41465.525439814817</v>
      </c>
      <c r="F689" s="96">
        <v>45483.525439814817</v>
      </c>
      <c r="G689" s="87" t="s">
        <v>70</v>
      </c>
      <c r="H689" s="96">
        <v>45483</v>
      </c>
      <c r="I689" s="87" t="s">
        <v>71</v>
      </c>
      <c r="J689" s="87" t="s">
        <v>104</v>
      </c>
      <c r="K689" s="87" t="s">
        <v>6995</v>
      </c>
      <c r="L689" s="87" t="s">
        <v>78</v>
      </c>
      <c r="M689" s="87" t="s">
        <v>6996</v>
      </c>
      <c r="N689" s="94">
        <v>818.86</v>
      </c>
      <c r="O689" s="94">
        <v>942.51</v>
      </c>
      <c r="P689" s="94">
        <v>225.11</v>
      </c>
      <c r="Q689" s="87" t="s">
        <v>7003</v>
      </c>
      <c r="R689" s="87" t="s">
        <v>7004</v>
      </c>
      <c r="S689" s="87" t="s">
        <v>4101</v>
      </c>
      <c r="T689" s="87" t="s">
        <v>504</v>
      </c>
      <c r="U689" s="87" t="s">
        <v>4120</v>
      </c>
      <c r="V689" s="87" t="s">
        <v>7005</v>
      </c>
      <c r="W689" s="87" t="s">
        <v>7006</v>
      </c>
      <c r="X689" s="87" t="s">
        <v>7007</v>
      </c>
      <c r="Y689" s="87" t="s">
        <v>7008</v>
      </c>
      <c r="Z689" s="87" t="s">
        <v>4138</v>
      </c>
    </row>
    <row r="690" spans="1:26" x14ac:dyDescent="0.25">
      <c r="A690" s="87" t="s">
        <v>1216</v>
      </c>
      <c r="B690" s="87" t="s">
        <v>1217</v>
      </c>
      <c r="C690" s="87" t="s">
        <v>281</v>
      </c>
      <c r="D690" s="87" t="s">
        <v>1176</v>
      </c>
      <c r="E690" s="96">
        <v>41617.438715277778</v>
      </c>
      <c r="F690" s="96">
        <v>45269.438715277778</v>
      </c>
      <c r="G690" s="87" t="s">
        <v>70</v>
      </c>
      <c r="H690" s="96">
        <v>45269</v>
      </c>
      <c r="I690" s="87" t="s">
        <v>71</v>
      </c>
      <c r="J690" s="87" t="s">
        <v>104</v>
      </c>
      <c r="K690" s="87" t="s">
        <v>1218</v>
      </c>
      <c r="L690" s="87" t="s">
        <v>78</v>
      </c>
      <c r="M690" s="87" t="s">
        <v>1220</v>
      </c>
      <c r="N690" s="94">
        <v>838.2</v>
      </c>
      <c r="O690" s="94">
        <v>838.38</v>
      </c>
      <c r="P690" s="94">
        <v>167.64</v>
      </c>
      <c r="Q690" s="87" t="s">
        <v>4399</v>
      </c>
      <c r="R690" s="87" t="s">
        <v>4400</v>
      </c>
      <c r="S690" s="87" t="s">
        <v>4101</v>
      </c>
      <c r="T690" s="87" t="s">
        <v>504</v>
      </c>
      <c r="U690" s="87" t="s">
        <v>4148</v>
      </c>
      <c r="V690" s="87" t="s">
        <v>4401</v>
      </c>
      <c r="W690" s="87" t="s">
        <v>4402</v>
      </c>
      <c r="X690" s="87" t="s">
        <v>4403</v>
      </c>
      <c r="Y690" s="87" t="s">
        <v>4404</v>
      </c>
      <c r="Z690" s="87" t="s">
        <v>4106</v>
      </c>
    </row>
    <row r="691" spans="1:26" x14ac:dyDescent="0.25">
      <c r="A691" s="87" t="s">
        <v>1344</v>
      </c>
      <c r="B691" s="87" t="s">
        <v>1094</v>
      </c>
      <c r="C691" s="87" t="s">
        <v>281</v>
      </c>
      <c r="D691" s="87" t="s">
        <v>1303</v>
      </c>
      <c r="E691" s="96">
        <v>42093.482442129629</v>
      </c>
      <c r="F691" s="96">
        <v>48303</v>
      </c>
      <c r="G691" s="87" t="s">
        <v>1312</v>
      </c>
      <c r="H691" s="96">
        <v>45288</v>
      </c>
      <c r="I691" s="87" t="s">
        <v>91</v>
      </c>
      <c r="J691" s="87" t="s">
        <v>514</v>
      </c>
      <c r="K691" s="87" t="s">
        <v>1345</v>
      </c>
      <c r="L691" s="87" t="s">
        <v>78</v>
      </c>
      <c r="M691" s="87" t="s">
        <v>1346</v>
      </c>
      <c r="N691" s="94">
        <v>840</v>
      </c>
      <c r="O691" s="94">
        <v>840</v>
      </c>
      <c r="P691" s="94">
        <v>29.4</v>
      </c>
      <c r="Q691" s="87" t="s">
        <v>5137</v>
      </c>
      <c r="R691" s="87" t="s">
        <v>5138</v>
      </c>
      <c r="S691" s="87" t="s">
        <v>4101</v>
      </c>
      <c r="T691" s="87" t="s">
        <v>5139</v>
      </c>
      <c r="U691" s="87" t="s">
        <v>5140</v>
      </c>
      <c r="V691" s="87" t="s">
        <v>4110</v>
      </c>
      <c r="W691" s="87" t="s">
        <v>5141</v>
      </c>
      <c r="X691" s="87" t="s">
        <v>5142</v>
      </c>
      <c r="Y691" s="87" t="s">
        <v>78</v>
      </c>
      <c r="Z691" s="87" t="s">
        <v>78</v>
      </c>
    </row>
    <row r="692" spans="1:26" x14ac:dyDescent="0.25">
      <c r="A692" s="87" t="s">
        <v>2103</v>
      </c>
      <c r="B692" s="87" t="s">
        <v>391</v>
      </c>
      <c r="C692" s="87" t="s">
        <v>281</v>
      </c>
      <c r="D692" s="87" t="s">
        <v>262</v>
      </c>
      <c r="E692" s="96">
        <v>42442</v>
      </c>
      <c r="F692" s="96">
        <v>45364.605138888888</v>
      </c>
      <c r="G692" s="87" t="s">
        <v>70</v>
      </c>
      <c r="H692" s="96">
        <v>45364</v>
      </c>
      <c r="I692" s="87" t="s">
        <v>71</v>
      </c>
      <c r="J692" s="87" t="s">
        <v>104</v>
      </c>
      <c r="K692" s="87" t="s">
        <v>2105</v>
      </c>
      <c r="L692" s="87" t="s">
        <v>78</v>
      </c>
      <c r="M692" s="87" t="s">
        <v>2107</v>
      </c>
      <c r="N692" s="94">
        <v>856.11</v>
      </c>
      <c r="O692" s="94">
        <v>1012.19</v>
      </c>
      <c r="P692" s="94">
        <v>192.54</v>
      </c>
      <c r="Q692" s="87" t="s">
        <v>4905</v>
      </c>
      <c r="R692" s="87" t="s">
        <v>4906</v>
      </c>
      <c r="S692" s="87" t="s">
        <v>4101</v>
      </c>
      <c r="T692" s="87" t="s">
        <v>504</v>
      </c>
      <c r="U692" s="87" t="s">
        <v>4907</v>
      </c>
      <c r="V692" s="87" t="s">
        <v>4908</v>
      </c>
      <c r="W692" s="87" t="s">
        <v>4407</v>
      </c>
      <c r="X692" s="87" t="s">
        <v>4909</v>
      </c>
      <c r="Y692" s="87" t="s">
        <v>4910</v>
      </c>
      <c r="Z692" s="87" t="s">
        <v>4138</v>
      </c>
    </row>
    <row r="693" spans="1:26" x14ac:dyDescent="0.25">
      <c r="A693" s="87" t="s">
        <v>1263</v>
      </c>
      <c r="B693" s="87" t="s">
        <v>1264</v>
      </c>
      <c r="C693" s="87" t="s">
        <v>281</v>
      </c>
      <c r="D693" s="87" t="s">
        <v>1176</v>
      </c>
      <c r="E693" s="96">
        <v>42726.479490740741</v>
      </c>
      <c r="F693" s="96">
        <v>45282</v>
      </c>
      <c r="G693" s="87" t="s">
        <v>70</v>
      </c>
      <c r="H693" s="96">
        <v>45282</v>
      </c>
      <c r="I693" s="87" t="s">
        <v>71</v>
      </c>
      <c r="J693" s="87" t="s">
        <v>1223</v>
      </c>
      <c r="K693" s="87" t="s">
        <v>1265</v>
      </c>
      <c r="L693" s="87" t="s">
        <v>78</v>
      </c>
      <c r="M693" s="87" t="s">
        <v>1266</v>
      </c>
      <c r="N693" s="94">
        <v>859.76</v>
      </c>
      <c r="O693" s="94">
        <v>873.16</v>
      </c>
      <c r="P693" s="94">
        <v>171.96</v>
      </c>
      <c r="Q693" s="87" t="s">
        <v>5454</v>
      </c>
      <c r="R693" s="87" t="s">
        <v>5455</v>
      </c>
      <c r="S693" s="87" t="s">
        <v>4724</v>
      </c>
      <c r="T693" s="87" t="s">
        <v>5456</v>
      </c>
      <c r="U693" s="87" t="s">
        <v>5457</v>
      </c>
      <c r="V693" s="87" t="s">
        <v>5208</v>
      </c>
      <c r="W693" s="87" t="s">
        <v>5458</v>
      </c>
      <c r="X693" s="87" t="s">
        <v>5459</v>
      </c>
      <c r="Y693" s="87" t="s">
        <v>5460</v>
      </c>
      <c r="Z693" s="87" t="s">
        <v>4123</v>
      </c>
    </row>
    <row r="694" spans="1:26" x14ac:dyDescent="0.25">
      <c r="A694" s="87" t="s">
        <v>537</v>
      </c>
      <c r="B694" s="87" t="s">
        <v>466</v>
      </c>
      <c r="C694" s="87" t="s">
        <v>281</v>
      </c>
      <c r="D694" s="87" t="s">
        <v>66</v>
      </c>
      <c r="E694" s="96">
        <v>44038.537615740737</v>
      </c>
      <c r="F694" s="96">
        <v>45499</v>
      </c>
      <c r="G694" s="87" t="s">
        <v>70</v>
      </c>
      <c r="H694" s="96">
        <v>45499</v>
      </c>
      <c r="I694" s="87" t="s">
        <v>71</v>
      </c>
      <c r="J694" s="87" t="s">
        <v>104</v>
      </c>
      <c r="K694" s="87" t="s">
        <v>538</v>
      </c>
      <c r="L694" s="87" t="s">
        <v>78</v>
      </c>
      <c r="M694" s="87" t="s">
        <v>539</v>
      </c>
      <c r="N694" s="94">
        <v>873.59</v>
      </c>
      <c r="O694" s="94">
        <v>954.3</v>
      </c>
      <c r="P694" s="94">
        <v>126.67</v>
      </c>
      <c r="Q694" s="87" t="s">
        <v>5881</v>
      </c>
      <c r="R694" s="87" t="s">
        <v>5882</v>
      </c>
      <c r="S694" s="87" t="s">
        <v>4101</v>
      </c>
      <c r="T694" s="87" t="s">
        <v>504</v>
      </c>
      <c r="U694" s="87" t="s">
        <v>4203</v>
      </c>
      <c r="V694" s="87" t="s">
        <v>5883</v>
      </c>
      <c r="W694" s="87" t="s">
        <v>78</v>
      </c>
      <c r="X694" s="87" t="s">
        <v>5884</v>
      </c>
      <c r="Y694" s="87" t="s">
        <v>5885</v>
      </c>
      <c r="Z694" s="87" t="s">
        <v>4106</v>
      </c>
    </row>
    <row r="695" spans="1:26" x14ac:dyDescent="0.25">
      <c r="A695" s="87" t="s">
        <v>3528</v>
      </c>
      <c r="B695" s="87" t="s">
        <v>3514</v>
      </c>
      <c r="C695" s="87" t="s">
        <v>1739</v>
      </c>
      <c r="D695" s="87" t="s">
        <v>1724</v>
      </c>
      <c r="E695" s="96">
        <v>44562.535474537035</v>
      </c>
      <c r="F695" s="96">
        <v>45292.538344907407</v>
      </c>
      <c r="G695" s="87" t="s">
        <v>70</v>
      </c>
      <c r="H695" s="96">
        <v>45261</v>
      </c>
      <c r="I695" s="87" t="s">
        <v>91</v>
      </c>
      <c r="J695" s="87" t="s">
        <v>514</v>
      </c>
      <c r="K695" s="87" t="s">
        <v>3529</v>
      </c>
      <c r="L695" s="87" t="s">
        <v>78</v>
      </c>
      <c r="M695" s="87" t="s">
        <v>4068</v>
      </c>
      <c r="N695" s="94">
        <v>884.26</v>
      </c>
      <c r="O695" s="94">
        <v>951.84</v>
      </c>
      <c r="P695" s="94">
        <v>95.06</v>
      </c>
      <c r="Q695" s="87" t="s">
        <v>4769</v>
      </c>
      <c r="R695" s="87" t="s">
        <v>4545</v>
      </c>
      <c r="S695" s="87" t="s">
        <v>4101</v>
      </c>
      <c r="T695" s="87" t="s">
        <v>504</v>
      </c>
      <c r="U695" s="87" t="s">
        <v>4367</v>
      </c>
      <c r="V695" s="87" t="s">
        <v>4770</v>
      </c>
      <c r="W695" s="87" t="s">
        <v>4771</v>
      </c>
      <c r="X695" s="87" t="s">
        <v>4772</v>
      </c>
      <c r="Y695" s="87" t="s">
        <v>4773</v>
      </c>
      <c r="Z695" s="87" t="s">
        <v>4138</v>
      </c>
    </row>
    <row r="696" spans="1:26" x14ac:dyDescent="0.25">
      <c r="A696" s="87" t="s">
        <v>3903</v>
      </c>
      <c r="B696" s="87" t="s">
        <v>3595</v>
      </c>
      <c r="C696" s="87" t="s">
        <v>281</v>
      </c>
      <c r="D696" s="87" t="s">
        <v>1303</v>
      </c>
      <c r="E696" s="96">
        <v>41724.61923611111</v>
      </c>
      <c r="F696" s="96">
        <v>50490.61923611111</v>
      </c>
      <c r="G696" s="87" t="s">
        <v>1312</v>
      </c>
      <c r="H696" s="96">
        <v>45286</v>
      </c>
      <c r="I696" s="87" t="s">
        <v>91</v>
      </c>
      <c r="J696" s="87" t="s">
        <v>514</v>
      </c>
      <c r="K696" s="87" t="s">
        <v>3904</v>
      </c>
      <c r="L696" s="87" t="s">
        <v>78</v>
      </c>
      <c r="M696" s="87" t="s">
        <v>3966</v>
      </c>
      <c r="N696" s="94">
        <v>891.04</v>
      </c>
      <c r="O696" s="94">
        <v>891.04</v>
      </c>
      <c r="P696" s="94">
        <v>7.86</v>
      </c>
      <c r="Q696" s="87" t="s">
        <v>4571</v>
      </c>
      <c r="R696" s="87" t="s">
        <v>4572</v>
      </c>
      <c r="S696" s="87" t="s">
        <v>4101</v>
      </c>
      <c r="T696" s="87" t="s">
        <v>504</v>
      </c>
      <c r="U696" s="87" t="s">
        <v>4148</v>
      </c>
      <c r="V696" s="87" t="s">
        <v>4573</v>
      </c>
      <c r="W696" s="87" t="s">
        <v>4574</v>
      </c>
      <c r="X696" s="87" t="s">
        <v>4575</v>
      </c>
      <c r="Y696" s="87" t="s">
        <v>4576</v>
      </c>
      <c r="Z696" s="87" t="s">
        <v>4181</v>
      </c>
    </row>
    <row r="697" spans="1:26" x14ac:dyDescent="0.25">
      <c r="A697" s="87" t="s">
        <v>3124</v>
      </c>
      <c r="B697" s="87" t="s">
        <v>1246</v>
      </c>
      <c r="C697" s="87" t="s">
        <v>1739</v>
      </c>
      <c r="D697" s="87" t="s">
        <v>3127</v>
      </c>
      <c r="E697" s="96">
        <v>37226</v>
      </c>
      <c r="F697" s="96">
        <v>45261</v>
      </c>
      <c r="G697" s="87" t="s">
        <v>78</v>
      </c>
      <c r="H697" s="96">
        <v>45261</v>
      </c>
      <c r="I697" s="87" t="s">
        <v>91</v>
      </c>
      <c r="J697" s="87" t="s">
        <v>104</v>
      </c>
      <c r="K697" s="87" t="s">
        <v>3129</v>
      </c>
      <c r="L697" s="87" t="s">
        <v>78</v>
      </c>
      <c r="M697" s="87" t="s">
        <v>3130</v>
      </c>
      <c r="N697" s="94">
        <v>893.85</v>
      </c>
      <c r="O697" s="94">
        <v>895.19</v>
      </c>
      <c r="P697" s="94">
        <v>134.08000000000001</v>
      </c>
      <c r="Q697" s="87" t="s">
        <v>4192</v>
      </c>
      <c r="R697" s="87" t="s">
        <v>4193</v>
      </c>
      <c r="S697" s="87" t="s">
        <v>4101</v>
      </c>
      <c r="T697" s="87" t="s">
        <v>4194</v>
      </c>
      <c r="U697" s="87" t="s">
        <v>4195</v>
      </c>
      <c r="V697" s="87" t="s">
        <v>4196</v>
      </c>
      <c r="W697" s="87" t="s">
        <v>4197</v>
      </c>
      <c r="X697" s="87" t="s">
        <v>4198</v>
      </c>
      <c r="Y697" s="87" t="s">
        <v>4199</v>
      </c>
      <c r="Z697" s="87" t="s">
        <v>4200</v>
      </c>
    </row>
    <row r="698" spans="1:26" x14ac:dyDescent="0.25">
      <c r="A698" s="87" t="s">
        <v>3386</v>
      </c>
      <c r="B698" s="87" t="s">
        <v>3383</v>
      </c>
      <c r="C698" s="87" t="s">
        <v>281</v>
      </c>
      <c r="D698" s="87" t="s">
        <v>2037</v>
      </c>
      <c r="E698" s="96">
        <v>44898.64707175926</v>
      </c>
      <c r="F698" s="96">
        <v>45263.64707175926</v>
      </c>
      <c r="G698" s="87" t="s">
        <v>70</v>
      </c>
      <c r="H698" s="96">
        <v>45263</v>
      </c>
      <c r="I698" s="87" t="s">
        <v>71</v>
      </c>
      <c r="J698" s="87" t="s">
        <v>72</v>
      </c>
      <c r="K698" s="87" t="s">
        <v>3393</v>
      </c>
      <c r="L698" s="87" t="s">
        <v>78</v>
      </c>
      <c r="M698" s="87" t="s">
        <v>3395</v>
      </c>
      <c r="N698" s="94">
        <v>906.18</v>
      </c>
      <c r="O698" s="94">
        <v>1065.56</v>
      </c>
      <c r="P698" s="94">
        <v>289.94</v>
      </c>
      <c r="Q698" s="87" t="s">
        <v>6515</v>
      </c>
      <c r="R698" s="87" t="s">
        <v>6516</v>
      </c>
      <c r="S698" s="87" t="s">
        <v>4101</v>
      </c>
      <c r="T698" s="87" t="s">
        <v>504</v>
      </c>
      <c r="U698" s="87" t="s">
        <v>4412</v>
      </c>
      <c r="V698" s="87" t="s">
        <v>4330</v>
      </c>
      <c r="W698" s="87" t="s">
        <v>6517</v>
      </c>
      <c r="X698" s="87" t="s">
        <v>6518</v>
      </c>
      <c r="Y698" s="87" t="s">
        <v>6519</v>
      </c>
      <c r="Z698" s="87" t="s">
        <v>4106</v>
      </c>
    </row>
    <row r="699" spans="1:26" x14ac:dyDescent="0.25">
      <c r="A699" s="87" t="s">
        <v>705</v>
      </c>
      <c r="B699" s="87" t="s">
        <v>706</v>
      </c>
      <c r="C699" s="87" t="s">
        <v>281</v>
      </c>
      <c r="D699" s="87" t="s">
        <v>66</v>
      </c>
      <c r="E699" s="96">
        <v>44757.570590277777</v>
      </c>
      <c r="F699" s="96">
        <v>45383.570590277777</v>
      </c>
      <c r="G699" s="87" t="s">
        <v>70</v>
      </c>
      <c r="H699" s="96">
        <v>45383</v>
      </c>
      <c r="I699" s="87" t="s">
        <v>71</v>
      </c>
      <c r="J699" s="87" t="s">
        <v>104</v>
      </c>
      <c r="K699" s="87" t="s">
        <v>707</v>
      </c>
      <c r="L699" s="87" t="s">
        <v>78</v>
      </c>
      <c r="M699" s="87" t="s">
        <v>709</v>
      </c>
      <c r="N699" s="94">
        <v>924.13</v>
      </c>
      <c r="O699" s="94">
        <v>1005.73</v>
      </c>
      <c r="P699" s="94">
        <v>184.83</v>
      </c>
      <c r="Q699" s="87" t="s">
        <v>6597</v>
      </c>
      <c r="R699" s="87" t="s">
        <v>6598</v>
      </c>
      <c r="S699" s="87" t="s">
        <v>4393</v>
      </c>
      <c r="T699" s="87" t="s">
        <v>3889</v>
      </c>
      <c r="U699" s="87" t="s">
        <v>6599</v>
      </c>
      <c r="V699" s="87" t="s">
        <v>4110</v>
      </c>
      <c r="W699" s="87" t="s">
        <v>6600</v>
      </c>
      <c r="X699" s="87" t="s">
        <v>6601</v>
      </c>
      <c r="Y699" s="87" t="s">
        <v>6602</v>
      </c>
      <c r="Z699" s="87" t="s">
        <v>6603</v>
      </c>
    </row>
    <row r="700" spans="1:26" x14ac:dyDescent="0.25">
      <c r="A700" s="87" t="s">
        <v>2056</v>
      </c>
      <c r="B700" s="87" t="s">
        <v>2057</v>
      </c>
      <c r="C700" s="87" t="s">
        <v>281</v>
      </c>
      <c r="D700" s="87" t="s">
        <v>2037</v>
      </c>
      <c r="E700" s="96">
        <v>44188.486377314817</v>
      </c>
      <c r="F700" s="96">
        <v>45283.602719907409</v>
      </c>
      <c r="G700" s="87" t="s">
        <v>70</v>
      </c>
      <c r="H700" s="96">
        <v>45283</v>
      </c>
      <c r="I700" s="87" t="s">
        <v>71</v>
      </c>
      <c r="J700" s="87" t="s">
        <v>72</v>
      </c>
      <c r="K700" s="87" t="s">
        <v>2059</v>
      </c>
      <c r="L700" s="87" t="s">
        <v>2060</v>
      </c>
      <c r="M700" s="87" t="s">
        <v>2062</v>
      </c>
      <c r="N700" s="94">
        <v>926.26</v>
      </c>
      <c r="O700" s="94">
        <v>1188.02</v>
      </c>
      <c r="P700" s="94">
        <v>208.42</v>
      </c>
      <c r="Q700" s="87" t="s">
        <v>6343</v>
      </c>
      <c r="R700" s="87" t="s">
        <v>6344</v>
      </c>
      <c r="S700" s="87" t="s">
        <v>4101</v>
      </c>
      <c r="T700" s="87" t="s">
        <v>504</v>
      </c>
      <c r="U700" s="87" t="s">
        <v>4412</v>
      </c>
      <c r="V700" s="87" t="s">
        <v>6305</v>
      </c>
      <c r="W700" s="87" t="s">
        <v>6306</v>
      </c>
      <c r="X700" s="87" t="s">
        <v>6307</v>
      </c>
      <c r="Y700" s="87" t="s">
        <v>6345</v>
      </c>
      <c r="Z700" s="87" t="s">
        <v>4138</v>
      </c>
    </row>
    <row r="701" spans="1:26" x14ac:dyDescent="0.25">
      <c r="A701" s="87" t="s">
        <v>2705</v>
      </c>
      <c r="B701" s="87" t="s">
        <v>2706</v>
      </c>
      <c r="C701" s="87" t="s">
        <v>2330</v>
      </c>
      <c r="D701" s="87" t="s">
        <v>1397</v>
      </c>
      <c r="E701" s="96">
        <v>41061.522638888891</v>
      </c>
      <c r="F701" s="96">
        <v>45444.721828703703</v>
      </c>
      <c r="G701" s="87" t="s">
        <v>70</v>
      </c>
      <c r="H701" s="96">
        <v>45444</v>
      </c>
      <c r="I701" s="87" t="s">
        <v>71</v>
      </c>
      <c r="J701" s="87" t="s">
        <v>104</v>
      </c>
      <c r="K701" s="87" t="s">
        <v>2708</v>
      </c>
      <c r="L701" s="87" t="s">
        <v>78</v>
      </c>
      <c r="M701" s="87" t="s">
        <v>2711</v>
      </c>
      <c r="N701" s="94">
        <v>932.69</v>
      </c>
      <c r="O701" s="94">
        <v>1081.33</v>
      </c>
      <c r="P701" s="94">
        <v>233.18</v>
      </c>
      <c r="Q701" s="87" t="s">
        <v>4891</v>
      </c>
      <c r="R701" s="87" t="s">
        <v>4892</v>
      </c>
      <c r="S701" s="87" t="s">
        <v>4101</v>
      </c>
      <c r="T701" s="87" t="s">
        <v>504</v>
      </c>
      <c r="U701" s="87" t="s">
        <v>4120</v>
      </c>
      <c r="V701" s="87" t="s">
        <v>4893</v>
      </c>
      <c r="W701" s="87" t="s">
        <v>4894</v>
      </c>
      <c r="X701" s="87" t="s">
        <v>4895</v>
      </c>
      <c r="Y701" s="87" t="s">
        <v>4896</v>
      </c>
      <c r="Z701" s="87" t="s">
        <v>4248</v>
      </c>
    </row>
    <row r="702" spans="1:26" x14ac:dyDescent="0.25">
      <c r="A702" s="87" t="s">
        <v>3558</v>
      </c>
      <c r="B702" s="87" t="s">
        <v>3505</v>
      </c>
      <c r="C702" s="87" t="s">
        <v>2330</v>
      </c>
      <c r="D702" s="87" t="s">
        <v>66</v>
      </c>
      <c r="E702" s="96">
        <v>43223.364270833335</v>
      </c>
      <c r="F702" s="96">
        <v>45575.364270833335</v>
      </c>
      <c r="G702" s="87" t="s">
        <v>70</v>
      </c>
      <c r="H702" s="96">
        <v>45575</v>
      </c>
      <c r="I702" s="87" t="s">
        <v>71</v>
      </c>
      <c r="J702" s="87" t="s">
        <v>104</v>
      </c>
      <c r="K702" s="87" t="s">
        <v>3559</v>
      </c>
      <c r="L702" s="87" t="s">
        <v>78</v>
      </c>
      <c r="M702" s="87" t="s">
        <v>3994</v>
      </c>
      <c r="N702" s="94">
        <v>960.58</v>
      </c>
      <c r="O702" s="94">
        <v>1045.95</v>
      </c>
      <c r="P702" s="94">
        <v>115.27</v>
      </c>
      <c r="Q702" s="87" t="s">
        <v>5726</v>
      </c>
      <c r="R702" s="87" t="s">
        <v>5727</v>
      </c>
      <c r="S702" s="87" t="s">
        <v>4101</v>
      </c>
      <c r="T702" s="87" t="s">
        <v>504</v>
      </c>
      <c r="U702" s="87" t="s">
        <v>4120</v>
      </c>
      <c r="V702" s="87" t="s">
        <v>4342</v>
      </c>
      <c r="W702" s="87" t="s">
        <v>5728</v>
      </c>
      <c r="X702" s="87" t="s">
        <v>5729</v>
      </c>
      <c r="Y702" s="87" t="s">
        <v>5730</v>
      </c>
      <c r="Z702" s="87" t="s">
        <v>4417</v>
      </c>
    </row>
    <row r="703" spans="1:26" x14ac:dyDescent="0.25">
      <c r="A703" s="87" t="s">
        <v>1754</v>
      </c>
      <c r="B703" s="87" t="s">
        <v>1755</v>
      </c>
      <c r="C703" s="87" t="s">
        <v>1739</v>
      </c>
      <c r="D703" s="87" t="s">
        <v>1724</v>
      </c>
      <c r="E703" s="96">
        <v>42826.492071759261</v>
      </c>
      <c r="F703" s="96">
        <v>45292.492071759261</v>
      </c>
      <c r="G703" s="87" t="s">
        <v>70</v>
      </c>
      <c r="H703" s="96">
        <v>45261</v>
      </c>
      <c r="I703" s="87" t="s">
        <v>91</v>
      </c>
      <c r="J703" s="87" t="s">
        <v>514</v>
      </c>
      <c r="K703" s="87" t="s">
        <v>1757</v>
      </c>
      <c r="L703" s="87" t="s">
        <v>78</v>
      </c>
      <c r="M703" s="87" t="s">
        <v>1758</v>
      </c>
      <c r="N703" s="94">
        <v>962.6</v>
      </c>
      <c r="O703" s="94">
        <v>964.14</v>
      </c>
      <c r="P703" s="94">
        <v>77.02</v>
      </c>
      <c r="Q703" s="87" t="s">
        <v>5506</v>
      </c>
      <c r="R703" s="87" t="s">
        <v>5507</v>
      </c>
      <c r="S703" s="87" t="s">
        <v>4101</v>
      </c>
      <c r="T703" s="87" t="s">
        <v>504</v>
      </c>
      <c r="U703" s="87" t="s">
        <v>4203</v>
      </c>
      <c r="V703" s="87" t="s">
        <v>5508</v>
      </c>
      <c r="W703" s="87" t="s">
        <v>5509</v>
      </c>
      <c r="X703" s="87" t="s">
        <v>5510</v>
      </c>
      <c r="Y703" s="87" t="s">
        <v>5511</v>
      </c>
      <c r="Z703" s="87" t="s">
        <v>4130</v>
      </c>
    </row>
    <row r="704" spans="1:26" x14ac:dyDescent="0.25">
      <c r="A704" s="87" t="s">
        <v>60</v>
      </c>
      <c r="B704" s="87" t="s">
        <v>63</v>
      </c>
      <c r="C704" s="87" t="s">
        <v>65</v>
      </c>
      <c r="D704" s="87" t="s">
        <v>66</v>
      </c>
      <c r="E704" s="96">
        <v>40280.367372685185</v>
      </c>
      <c r="F704" s="96">
        <v>45394</v>
      </c>
      <c r="G704" s="87" t="s">
        <v>70</v>
      </c>
      <c r="H704" s="96">
        <v>45394</v>
      </c>
      <c r="I704" s="87" t="s">
        <v>71</v>
      </c>
      <c r="J704" s="87" t="s">
        <v>72</v>
      </c>
      <c r="K704" s="87" t="s">
        <v>77</v>
      </c>
      <c r="L704" s="87" t="s">
        <v>78</v>
      </c>
      <c r="M704" s="87" t="s">
        <v>83</v>
      </c>
      <c r="N704" s="94">
        <v>963.56</v>
      </c>
      <c r="O704" s="94">
        <v>1072</v>
      </c>
      <c r="P704" s="94">
        <v>115.62</v>
      </c>
      <c r="Q704" s="87" t="s">
        <v>4346</v>
      </c>
      <c r="R704" s="87" t="s">
        <v>4347</v>
      </c>
      <c r="S704" s="87" t="s">
        <v>4101</v>
      </c>
      <c r="T704" s="87" t="s">
        <v>504</v>
      </c>
      <c r="U704" s="87" t="s">
        <v>4109</v>
      </c>
      <c r="V704" s="87" t="s">
        <v>4348</v>
      </c>
      <c r="W704" s="87" t="s">
        <v>4349</v>
      </c>
      <c r="X704" s="87" t="s">
        <v>4350</v>
      </c>
      <c r="Y704" s="87" t="s">
        <v>4351</v>
      </c>
      <c r="Z704" s="87" t="s">
        <v>4138</v>
      </c>
    </row>
    <row r="705" spans="1:26" x14ac:dyDescent="0.25">
      <c r="A705" s="87" t="s">
        <v>3134</v>
      </c>
      <c r="B705" s="87" t="s">
        <v>3135</v>
      </c>
      <c r="C705" s="87" t="s">
        <v>121</v>
      </c>
      <c r="D705" s="87" t="s">
        <v>272</v>
      </c>
      <c r="E705" s="96">
        <v>42080.432615740741</v>
      </c>
      <c r="F705" s="96">
        <v>45368.432615740741</v>
      </c>
      <c r="G705" s="87" t="s">
        <v>70</v>
      </c>
      <c r="H705" s="96">
        <v>45368</v>
      </c>
      <c r="I705" s="87" t="s">
        <v>71</v>
      </c>
      <c r="J705" s="87" t="s">
        <v>104</v>
      </c>
      <c r="K705" s="87" t="s">
        <v>3139</v>
      </c>
      <c r="L705" s="87" t="s">
        <v>3140</v>
      </c>
      <c r="M705" s="87" t="s">
        <v>3141</v>
      </c>
      <c r="N705" s="94">
        <v>967.31</v>
      </c>
      <c r="O705" s="94">
        <v>978.31</v>
      </c>
      <c r="P705" s="94">
        <v>145.1</v>
      </c>
      <c r="Q705" s="87" t="s">
        <v>5104</v>
      </c>
      <c r="R705" s="87" t="s">
        <v>5105</v>
      </c>
      <c r="S705" s="87" t="s">
        <v>4579</v>
      </c>
      <c r="T705" s="87" t="s">
        <v>5106</v>
      </c>
      <c r="U705" s="87" t="s">
        <v>5107</v>
      </c>
      <c r="V705" s="87" t="s">
        <v>5108</v>
      </c>
      <c r="W705" s="87" t="s">
        <v>5109</v>
      </c>
      <c r="X705" s="87" t="s">
        <v>5110</v>
      </c>
      <c r="Y705" s="87" t="s">
        <v>5111</v>
      </c>
      <c r="Z705" s="87" t="s">
        <v>4236</v>
      </c>
    </row>
    <row r="706" spans="1:26" x14ac:dyDescent="0.25">
      <c r="A706" s="87" t="s">
        <v>3465</v>
      </c>
      <c r="B706" s="87" t="s">
        <v>3451</v>
      </c>
      <c r="C706" s="87" t="s">
        <v>2330</v>
      </c>
      <c r="D706" s="87" t="s">
        <v>2594</v>
      </c>
      <c r="E706" s="96">
        <v>41060.619398148148</v>
      </c>
      <c r="F706" s="96">
        <v>45443.619398148148</v>
      </c>
      <c r="G706" s="87" t="s">
        <v>70</v>
      </c>
      <c r="H706" s="96">
        <v>45443</v>
      </c>
      <c r="I706" s="87" t="s">
        <v>71</v>
      </c>
      <c r="J706" s="87" t="s">
        <v>104</v>
      </c>
      <c r="K706" s="87" t="s">
        <v>3467</v>
      </c>
      <c r="L706" s="87" t="s">
        <v>78</v>
      </c>
      <c r="M706" s="87" t="s">
        <v>3952</v>
      </c>
      <c r="N706" s="94">
        <v>972</v>
      </c>
      <c r="O706" s="94">
        <v>1051.22</v>
      </c>
      <c r="P706" s="94">
        <v>194.4</v>
      </c>
      <c r="Q706" s="87" t="s">
        <v>4458</v>
      </c>
      <c r="R706" s="87" t="s">
        <v>4459</v>
      </c>
      <c r="S706" s="87" t="s">
        <v>4460</v>
      </c>
      <c r="T706" s="87" t="s">
        <v>4461</v>
      </c>
      <c r="U706" s="87" t="s">
        <v>4462</v>
      </c>
      <c r="V706" s="87" t="s">
        <v>4463</v>
      </c>
      <c r="W706" s="87" t="s">
        <v>78</v>
      </c>
      <c r="X706" s="87" t="s">
        <v>4464</v>
      </c>
      <c r="Y706" s="87" t="s">
        <v>4465</v>
      </c>
      <c r="Z706" s="87" t="s">
        <v>4130</v>
      </c>
    </row>
    <row r="707" spans="1:26" x14ac:dyDescent="0.25">
      <c r="A707" s="87" t="s">
        <v>325</v>
      </c>
      <c r="B707" s="87" t="s">
        <v>326</v>
      </c>
      <c r="C707" s="87" t="s">
        <v>281</v>
      </c>
      <c r="D707" s="87" t="s">
        <v>66</v>
      </c>
      <c r="E707" s="96">
        <v>42019.510983796295</v>
      </c>
      <c r="F707" s="96">
        <v>45306.510983796295</v>
      </c>
      <c r="G707" s="87" t="s">
        <v>70</v>
      </c>
      <c r="H707" s="96">
        <v>45306</v>
      </c>
      <c r="I707" s="87" t="s">
        <v>71</v>
      </c>
      <c r="J707" s="87" t="s">
        <v>104</v>
      </c>
      <c r="K707" s="87" t="s">
        <v>327</v>
      </c>
      <c r="L707" s="87" t="s">
        <v>78</v>
      </c>
      <c r="M707" s="87" t="s">
        <v>328</v>
      </c>
      <c r="N707" s="94">
        <v>978.41</v>
      </c>
      <c r="O707" s="94">
        <v>1063.78</v>
      </c>
      <c r="P707" s="94">
        <v>141.77000000000001</v>
      </c>
      <c r="Q707" s="87" t="s">
        <v>5067</v>
      </c>
      <c r="R707" s="87" t="s">
        <v>5068</v>
      </c>
      <c r="S707" s="87" t="s">
        <v>4101</v>
      </c>
      <c r="T707" s="87" t="s">
        <v>504</v>
      </c>
      <c r="U707" s="87" t="s">
        <v>4203</v>
      </c>
      <c r="V707" s="87" t="s">
        <v>4110</v>
      </c>
      <c r="W707" s="87" t="s">
        <v>5069</v>
      </c>
      <c r="X707" s="87" t="s">
        <v>5070</v>
      </c>
      <c r="Y707" s="87" t="s">
        <v>5071</v>
      </c>
      <c r="Z707" s="87" t="s">
        <v>4138</v>
      </c>
    </row>
    <row r="708" spans="1:26" x14ac:dyDescent="0.25">
      <c r="A708" s="87" t="s">
        <v>366</v>
      </c>
      <c r="B708" s="87" t="s">
        <v>367</v>
      </c>
      <c r="C708" s="87" t="s">
        <v>281</v>
      </c>
      <c r="D708" s="87" t="s">
        <v>66</v>
      </c>
      <c r="E708" s="96">
        <v>42542.345185185186</v>
      </c>
      <c r="F708" s="96">
        <v>45464.345185185186</v>
      </c>
      <c r="G708" s="87" t="s">
        <v>70</v>
      </c>
      <c r="H708" s="96">
        <v>45464</v>
      </c>
      <c r="I708" s="87" t="s">
        <v>215</v>
      </c>
      <c r="J708" s="87" t="s">
        <v>104</v>
      </c>
      <c r="K708" s="87" t="s">
        <v>369</v>
      </c>
      <c r="L708" s="87" t="s">
        <v>78</v>
      </c>
      <c r="M708" s="87" t="s">
        <v>371</v>
      </c>
      <c r="N708" s="94">
        <v>1007.95</v>
      </c>
      <c r="O708" s="94">
        <v>1098.79</v>
      </c>
      <c r="P708" s="94">
        <v>146.15</v>
      </c>
      <c r="Q708" s="87" t="s">
        <v>5353</v>
      </c>
      <c r="R708" s="87" t="s">
        <v>5354</v>
      </c>
      <c r="S708" s="87" t="s">
        <v>4316</v>
      </c>
      <c r="T708" s="87" t="s">
        <v>5355</v>
      </c>
      <c r="U708" s="87" t="s">
        <v>5356</v>
      </c>
      <c r="V708" s="87" t="s">
        <v>5357</v>
      </c>
      <c r="W708" s="87" t="s">
        <v>5358</v>
      </c>
      <c r="X708" s="87" t="s">
        <v>5359</v>
      </c>
      <c r="Y708" s="87" t="s">
        <v>78</v>
      </c>
      <c r="Z708" s="87" t="s">
        <v>78</v>
      </c>
    </row>
    <row r="709" spans="1:26" x14ac:dyDescent="0.25">
      <c r="A709" s="87" t="s">
        <v>1799</v>
      </c>
      <c r="B709" s="87" t="s">
        <v>1800</v>
      </c>
      <c r="C709" s="87" t="s">
        <v>1739</v>
      </c>
      <c r="D709" s="87" t="s">
        <v>1724</v>
      </c>
      <c r="E709" s="96">
        <v>44467.514594907407</v>
      </c>
      <c r="F709" s="96">
        <v>45292</v>
      </c>
      <c r="G709" s="87" t="s">
        <v>70</v>
      </c>
      <c r="H709" s="96">
        <v>45261</v>
      </c>
      <c r="I709" s="87" t="s">
        <v>91</v>
      </c>
      <c r="J709" s="87" t="s">
        <v>514</v>
      </c>
      <c r="K709" s="87" t="s">
        <v>1801</v>
      </c>
      <c r="L709" s="87" t="s">
        <v>78</v>
      </c>
      <c r="M709" s="87" t="s">
        <v>1802</v>
      </c>
      <c r="N709" s="94">
        <v>1039.3</v>
      </c>
      <c r="O709" s="94">
        <v>1118.78</v>
      </c>
      <c r="P709" s="94">
        <v>103.94</v>
      </c>
      <c r="Q709" s="87" t="s">
        <v>6505</v>
      </c>
      <c r="R709" s="87" t="s">
        <v>6506</v>
      </c>
      <c r="S709" s="87" t="s">
        <v>4101</v>
      </c>
      <c r="T709" s="87" t="s">
        <v>504</v>
      </c>
      <c r="U709" s="87" t="s">
        <v>4126</v>
      </c>
      <c r="V709" s="87" t="s">
        <v>6507</v>
      </c>
      <c r="W709" s="87" t="s">
        <v>78</v>
      </c>
      <c r="X709" s="87" t="s">
        <v>6508</v>
      </c>
      <c r="Y709" s="87" t="s">
        <v>6509</v>
      </c>
      <c r="Z709" s="87" t="s">
        <v>4130</v>
      </c>
    </row>
    <row r="710" spans="1:26" x14ac:dyDescent="0.25">
      <c r="A710" s="87" t="s">
        <v>1794</v>
      </c>
      <c r="B710" s="87" t="s">
        <v>406</v>
      </c>
      <c r="C710" s="87" t="s">
        <v>296</v>
      </c>
      <c r="D710" s="87" t="s">
        <v>1724</v>
      </c>
      <c r="E710" s="96">
        <v>43952.592974537038</v>
      </c>
      <c r="F710" s="96">
        <v>45292</v>
      </c>
      <c r="G710" s="87" t="s">
        <v>70</v>
      </c>
      <c r="H710" s="96">
        <v>45261</v>
      </c>
      <c r="I710" s="87" t="s">
        <v>91</v>
      </c>
      <c r="J710" s="87" t="s">
        <v>514</v>
      </c>
      <c r="K710" s="87" t="s">
        <v>1796</v>
      </c>
      <c r="L710" s="87" t="s">
        <v>78</v>
      </c>
      <c r="M710" s="87" t="s">
        <v>1798</v>
      </c>
      <c r="N710" s="94">
        <v>1054.52</v>
      </c>
      <c r="O710" s="94">
        <v>1082.78</v>
      </c>
      <c r="P710" s="94">
        <v>84.4</v>
      </c>
      <c r="Q710" s="87" t="s">
        <v>5583</v>
      </c>
      <c r="R710" s="87" t="s">
        <v>5584</v>
      </c>
      <c r="S710" s="87" t="s">
        <v>4101</v>
      </c>
      <c r="T710" s="87" t="s">
        <v>504</v>
      </c>
      <c r="U710" s="87" t="s">
        <v>4120</v>
      </c>
      <c r="V710" s="87" t="s">
        <v>5357</v>
      </c>
      <c r="W710" s="87" t="s">
        <v>5585</v>
      </c>
      <c r="X710" s="87" t="s">
        <v>5586</v>
      </c>
      <c r="Y710" s="87" t="s">
        <v>5587</v>
      </c>
      <c r="Z710" s="87" t="s">
        <v>4174</v>
      </c>
    </row>
    <row r="711" spans="1:26" x14ac:dyDescent="0.25">
      <c r="A711" s="87" t="s">
        <v>2981</v>
      </c>
      <c r="B711" s="87" t="s">
        <v>2982</v>
      </c>
      <c r="C711" s="87" t="s">
        <v>2970</v>
      </c>
      <c r="D711" s="87" t="s">
        <v>2150</v>
      </c>
      <c r="E711" s="96">
        <v>41852</v>
      </c>
      <c r="F711" s="96">
        <v>45505.582152777781</v>
      </c>
      <c r="G711" s="87" t="s">
        <v>70</v>
      </c>
      <c r="H711" s="96">
        <v>45505</v>
      </c>
      <c r="I711" s="87" t="s">
        <v>71</v>
      </c>
      <c r="J711" s="87" t="s">
        <v>104</v>
      </c>
      <c r="K711" s="87" t="s">
        <v>2984</v>
      </c>
      <c r="L711" s="87" t="s">
        <v>78</v>
      </c>
      <c r="M711" s="87" t="s">
        <v>2986</v>
      </c>
      <c r="N711" s="94">
        <v>1096.8599999999999</v>
      </c>
      <c r="O711" s="94">
        <v>1186.26</v>
      </c>
      <c r="P711" s="94">
        <v>219.37</v>
      </c>
      <c r="Q711" s="87" t="s">
        <v>4936</v>
      </c>
      <c r="R711" s="87" t="s">
        <v>4937</v>
      </c>
      <c r="S711" s="87" t="s">
        <v>4101</v>
      </c>
      <c r="T711" s="87" t="s">
        <v>4938</v>
      </c>
      <c r="U711" s="87" t="s">
        <v>4939</v>
      </c>
      <c r="V711" s="87" t="s">
        <v>7009</v>
      </c>
      <c r="W711" s="87" t="s">
        <v>4940</v>
      </c>
      <c r="X711" s="87" t="s">
        <v>4941</v>
      </c>
      <c r="Y711" s="87" t="s">
        <v>4942</v>
      </c>
      <c r="Z711" s="87" t="s">
        <v>4236</v>
      </c>
    </row>
    <row r="712" spans="1:26" x14ac:dyDescent="0.25">
      <c r="A712" s="87" t="s">
        <v>1273</v>
      </c>
      <c r="B712" s="87" t="s">
        <v>1274</v>
      </c>
      <c r="C712" s="87" t="s">
        <v>281</v>
      </c>
      <c r="D712" s="87" t="s">
        <v>1176</v>
      </c>
      <c r="E712" s="96">
        <v>42886.376319444447</v>
      </c>
      <c r="F712" s="96">
        <v>45443.376319444447</v>
      </c>
      <c r="G712" s="87" t="s">
        <v>70</v>
      </c>
      <c r="H712" s="96">
        <v>45291</v>
      </c>
      <c r="I712" s="87" t="s">
        <v>71</v>
      </c>
      <c r="J712" s="87" t="s">
        <v>514</v>
      </c>
      <c r="K712" s="87" t="s">
        <v>1275</v>
      </c>
      <c r="L712" s="87" t="s">
        <v>78</v>
      </c>
      <c r="M712" s="87" t="s">
        <v>1276</v>
      </c>
      <c r="N712" s="94">
        <v>1119.6300000000001</v>
      </c>
      <c r="O712" s="94">
        <v>1143.6300000000001</v>
      </c>
      <c r="P712" s="94">
        <v>223.96</v>
      </c>
      <c r="Q712" s="87" t="s">
        <v>5472</v>
      </c>
      <c r="R712" s="87" t="s">
        <v>5468</v>
      </c>
      <c r="S712" s="87" t="s">
        <v>4101</v>
      </c>
      <c r="T712" s="87" t="s">
        <v>5473</v>
      </c>
      <c r="U712" s="87" t="s">
        <v>4374</v>
      </c>
      <c r="V712" s="87" t="s">
        <v>4110</v>
      </c>
      <c r="W712" s="87" t="s">
        <v>5469</v>
      </c>
      <c r="X712" s="87" t="s">
        <v>5470</v>
      </c>
      <c r="Y712" s="87" t="s">
        <v>5471</v>
      </c>
      <c r="Z712" s="87" t="s">
        <v>4130</v>
      </c>
    </row>
    <row r="713" spans="1:26" x14ac:dyDescent="0.25">
      <c r="A713" s="87" t="s">
        <v>3449</v>
      </c>
      <c r="B713" s="87" t="s">
        <v>2241</v>
      </c>
      <c r="C713" s="87" t="s">
        <v>2330</v>
      </c>
      <c r="D713" s="87" t="s">
        <v>262</v>
      </c>
      <c r="E713" s="96">
        <v>41448.533379629633</v>
      </c>
      <c r="F713" s="96">
        <v>45466.533379629633</v>
      </c>
      <c r="G713" s="87" t="s">
        <v>70</v>
      </c>
      <c r="H713" s="96">
        <v>45283</v>
      </c>
      <c r="I713" s="87" t="s">
        <v>71</v>
      </c>
      <c r="J713" s="87" t="s">
        <v>72</v>
      </c>
      <c r="K713" s="87" t="s">
        <v>3206</v>
      </c>
      <c r="L713" s="87" t="s">
        <v>78</v>
      </c>
      <c r="M713" s="87" t="s">
        <v>3208</v>
      </c>
      <c r="N713" s="94">
        <v>1136.31</v>
      </c>
      <c r="O713" s="94">
        <v>1349.81</v>
      </c>
      <c r="P713" s="94">
        <v>249.99</v>
      </c>
      <c r="Q713" s="87" t="s">
        <v>4609</v>
      </c>
      <c r="R713" s="87" t="s">
        <v>4610</v>
      </c>
      <c r="S713" s="87" t="s">
        <v>4101</v>
      </c>
      <c r="T713" s="87" t="s">
        <v>504</v>
      </c>
      <c r="U713" s="87" t="s">
        <v>4126</v>
      </c>
      <c r="V713" s="87" t="s">
        <v>4611</v>
      </c>
      <c r="W713" s="87" t="s">
        <v>4612</v>
      </c>
      <c r="X713" s="87" t="s">
        <v>4613</v>
      </c>
      <c r="Y713" s="87" t="s">
        <v>4614</v>
      </c>
      <c r="Z713" s="87" t="s">
        <v>4138</v>
      </c>
    </row>
    <row r="714" spans="1:26" x14ac:dyDescent="0.25">
      <c r="A714" s="87" t="s">
        <v>1732</v>
      </c>
      <c r="B714" s="87" t="s">
        <v>751</v>
      </c>
      <c r="C714" s="87" t="s">
        <v>65</v>
      </c>
      <c r="D714" s="87" t="s">
        <v>1724</v>
      </c>
      <c r="E714" s="96">
        <v>39722</v>
      </c>
      <c r="F714" s="96">
        <v>45566</v>
      </c>
      <c r="G714" s="87" t="s">
        <v>78</v>
      </c>
      <c r="H714" s="96">
        <v>45261</v>
      </c>
      <c r="I714" s="87" t="s">
        <v>91</v>
      </c>
      <c r="J714" s="87" t="s">
        <v>514</v>
      </c>
      <c r="K714" s="87" t="s">
        <v>1733</v>
      </c>
      <c r="L714" s="87" t="s">
        <v>78</v>
      </c>
      <c r="M714" s="87" t="s">
        <v>1734</v>
      </c>
      <c r="N714" s="94">
        <v>1193.2</v>
      </c>
      <c r="O714" s="94">
        <v>1225</v>
      </c>
      <c r="P714" s="94">
        <v>95.46</v>
      </c>
      <c r="Q714" s="87" t="s">
        <v>4296</v>
      </c>
      <c r="R714" s="87" t="s">
        <v>4297</v>
      </c>
      <c r="S714" s="87" t="s">
        <v>4101</v>
      </c>
      <c r="T714" s="87" t="s">
        <v>504</v>
      </c>
      <c r="U714" s="87" t="s">
        <v>4203</v>
      </c>
      <c r="V714" s="87" t="s">
        <v>4298</v>
      </c>
      <c r="W714" s="87" t="s">
        <v>4299</v>
      </c>
      <c r="X714" s="87" t="s">
        <v>4300</v>
      </c>
      <c r="Y714" s="87" t="s">
        <v>4301</v>
      </c>
      <c r="Z714" s="87" t="s">
        <v>4302</v>
      </c>
    </row>
    <row r="715" spans="1:26" x14ac:dyDescent="0.25">
      <c r="A715" s="87" t="s">
        <v>1527</v>
      </c>
      <c r="B715" s="87" t="s">
        <v>1528</v>
      </c>
      <c r="C715" s="87" t="s">
        <v>1523</v>
      </c>
      <c r="D715" s="87" t="s">
        <v>1303</v>
      </c>
      <c r="E715" s="96">
        <v>35417</v>
      </c>
      <c r="F715" s="96">
        <v>45278</v>
      </c>
      <c r="G715" s="87" t="s">
        <v>78</v>
      </c>
      <c r="H715" s="96">
        <v>45278</v>
      </c>
      <c r="I715" s="87" t="s">
        <v>91</v>
      </c>
      <c r="J715" s="87" t="s">
        <v>514</v>
      </c>
      <c r="K715" s="87" t="s">
        <v>1530</v>
      </c>
      <c r="L715" s="87" t="s">
        <v>78</v>
      </c>
      <c r="M715" s="87" t="s">
        <v>1531</v>
      </c>
      <c r="N715" s="94">
        <v>1239.94</v>
      </c>
      <c r="O715" s="94">
        <v>1277.27</v>
      </c>
      <c r="P715" s="94">
        <v>62.03</v>
      </c>
      <c r="Q715" s="87" t="s">
        <v>4107</v>
      </c>
      <c r="R715" s="87" t="s">
        <v>4108</v>
      </c>
      <c r="S715" s="87" t="s">
        <v>4101</v>
      </c>
      <c r="T715" s="87" t="s">
        <v>504</v>
      </c>
      <c r="U715" s="87" t="s">
        <v>4109</v>
      </c>
      <c r="V715" s="87" t="s">
        <v>4110</v>
      </c>
      <c r="W715" s="87" t="s">
        <v>4111</v>
      </c>
      <c r="X715" s="87" t="s">
        <v>4112</v>
      </c>
      <c r="Y715" s="87" t="s">
        <v>78</v>
      </c>
      <c r="Z715" s="87" t="s">
        <v>78</v>
      </c>
    </row>
    <row r="716" spans="1:26" x14ac:dyDescent="0.25">
      <c r="A716" s="87" t="s">
        <v>1364</v>
      </c>
      <c r="B716" s="87" t="s">
        <v>1365</v>
      </c>
      <c r="C716" s="87" t="s">
        <v>281</v>
      </c>
      <c r="D716" s="87" t="s">
        <v>248</v>
      </c>
      <c r="E716" s="96">
        <v>40987.703240740739</v>
      </c>
      <c r="F716" s="96">
        <v>45370.703240740739</v>
      </c>
      <c r="G716" s="87" t="s">
        <v>70</v>
      </c>
      <c r="H716" s="96">
        <v>45370</v>
      </c>
      <c r="I716" s="87" t="s">
        <v>71</v>
      </c>
      <c r="J716" s="87" t="s">
        <v>72</v>
      </c>
      <c r="K716" s="87" t="s">
        <v>1367</v>
      </c>
      <c r="L716" s="87" t="s">
        <v>1368</v>
      </c>
      <c r="M716" s="87" t="s">
        <v>1369</v>
      </c>
      <c r="N716" s="94">
        <v>1241.32</v>
      </c>
      <c r="O716" s="94">
        <v>1425.8</v>
      </c>
      <c r="P716" s="94">
        <v>279.3</v>
      </c>
      <c r="Q716" s="87" t="s">
        <v>4452</v>
      </c>
      <c r="R716" s="87" t="s">
        <v>4453</v>
      </c>
      <c r="S716" s="87" t="s">
        <v>4101</v>
      </c>
      <c r="T716" s="87" t="s">
        <v>504</v>
      </c>
      <c r="U716" s="87" t="s">
        <v>4223</v>
      </c>
      <c r="V716" s="87" t="s">
        <v>4454</v>
      </c>
      <c r="W716" s="87" t="s">
        <v>4455</v>
      </c>
      <c r="X716" s="87" t="s">
        <v>4456</v>
      </c>
      <c r="Y716" s="87" t="s">
        <v>4457</v>
      </c>
      <c r="Z716" s="87" t="s">
        <v>4138</v>
      </c>
    </row>
    <row r="717" spans="1:26" x14ac:dyDescent="0.25">
      <c r="A717" s="87" t="s">
        <v>3637</v>
      </c>
      <c r="B717" s="87" t="s">
        <v>3640</v>
      </c>
      <c r="C717" s="87" t="s">
        <v>281</v>
      </c>
      <c r="D717" s="87" t="s">
        <v>3641</v>
      </c>
      <c r="E717" s="96">
        <v>43594.421539351853</v>
      </c>
      <c r="F717" s="96">
        <v>45421.421539351853</v>
      </c>
      <c r="G717" s="87" t="s">
        <v>70</v>
      </c>
      <c r="H717" s="96">
        <v>45421</v>
      </c>
      <c r="I717" s="87" t="s">
        <v>91</v>
      </c>
      <c r="J717" s="87" t="s">
        <v>104</v>
      </c>
      <c r="K717" s="87" t="s">
        <v>3644</v>
      </c>
      <c r="L717" s="87" t="s">
        <v>3645</v>
      </c>
      <c r="M717" s="87" t="s">
        <v>4030</v>
      </c>
      <c r="N717" s="94">
        <v>1273.8900000000001</v>
      </c>
      <c r="O717" s="94">
        <v>1275.8</v>
      </c>
      <c r="P717" s="94">
        <v>63.69</v>
      </c>
      <c r="Q717" s="87" t="s">
        <v>6012</v>
      </c>
      <c r="R717" s="87" t="s">
        <v>6013</v>
      </c>
      <c r="S717" s="87" t="s">
        <v>4707</v>
      </c>
      <c r="T717" s="87" t="s">
        <v>5231</v>
      </c>
      <c r="U717" s="87" t="s">
        <v>5232</v>
      </c>
      <c r="V717" s="87" t="s">
        <v>5233</v>
      </c>
      <c r="W717" s="87" t="s">
        <v>5234</v>
      </c>
      <c r="X717" s="87" t="s">
        <v>5235</v>
      </c>
      <c r="Y717" s="87" t="s">
        <v>6014</v>
      </c>
      <c r="Z717" s="87" t="s">
        <v>6015</v>
      </c>
    </row>
    <row r="718" spans="1:26" x14ac:dyDescent="0.25">
      <c r="A718" s="87" t="s">
        <v>1298</v>
      </c>
      <c r="B718" s="87" t="s">
        <v>1301</v>
      </c>
      <c r="C718" s="87" t="s">
        <v>281</v>
      </c>
      <c r="D718" s="87" t="s">
        <v>1303</v>
      </c>
      <c r="E718" s="96">
        <v>35251</v>
      </c>
      <c r="F718" s="96">
        <v>46939</v>
      </c>
      <c r="G718" s="87" t="s">
        <v>70</v>
      </c>
      <c r="H718" s="96">
        <v>45296</v>
      </c>
      <c r="I718" s="87" t="s">
        <v>71</v>
      </c>
      <c r="J718" s="87" t="s">
        <v>1304</v>
      </c>
      <c r="K718" s="87" t="s">
        <v>1306</v>
      </c>
      <c r="L718" s="87" t="s">
        <v>78</v>
      </c>
      <c r="M718" s="87" t="s">
        <v>1307</v>
      </c>
      <c r="N718" s="94">
        <v>1288.3800000000001</v>
      </c>
      <c r="O718" s="94">
        <v>1288.3800000000001</v>
      </c>
      <c r="P718" s="94">
        <v>64.42</v>
      </c>
      <c r="Q718" s="87" t="s">
        <v>4124</v>
      </c>
      <c r="R718" s="87" t="s">
        <v>4125</v>
      </c>
      <c r="S718" s="87" t="s">
        <v>4101</v>
      </c>
      <c r="T718" s="87" t="s">
        <v>504</v>
      </c>
      <c r="U718" s="87" t="s">
        <v>4126</v>
      </c>
      <c r="V718" s="87" t="s">
        <v>4110</v>
      </c>
      <c r="W718" s="87" t="s">
        <v>4127</v>
      </c>
      <c r="X718" s="87" t="s">
        <v>4128</v>
      </c>
      <c r="Y718" s="87" t="s">
        <v>4129</v>
      </c>
      <c r="Z718" s="87" t="s">
        <v>4130</v>
      </c>
    </row>
    <row r="719" spans="1:26" x14ac:dyDescent="0.25">
      <c r="A719" s="87" t="s">
        <v>88</v>
      </c>
      <c r="B719" s="87" t="s">
        <v>89</v>
      </c>
      <c r="C719" s="87" t="s">
        <v>90</v>
      </c>
      <c r="D719" s="87" t="s">
        <v>66</v>
      </c>
      <c r="E719" s="96">
        <v>40299.724791666667</v>
      </c>
      <c r="F719" s="96">
        <v>45413</v>
      </c>
      <c r="G719" s="87" t="s">
        <v>70</v>
      </c>
      <c r="H719" s="96">
        <v>45413</v>
      </c>
      <c r="I719" s="87" t="s">
        <v>91</v>
      </c>
      <c r="J719" s="87" t="s">
        <v>72</v>
      </c>
      <c r="K719" s="87" t="s">
        <v>93</v>
      </c>
      <c r="L719" s="87" t="s">
        <v>78</v>
      </c>
      <c r="M719" s="87" t="s">
        <v>95</v>
      </c>
      <c r="N719" s="94">
        <v>1292.51</v>
      </c>
      <c r="O719" s="94">
        <v>1432.62</v>
      </c>
      <c r="P719" s="94">
        <v>148.72999999999999</v>
      </c>
      <c r="Q719" s="87" t="s">
        <v>4352</v>
      </c>
      <c r="R719" s="87" t="s">
        <v>4353</v>
      </c>
      <c r="S719" s="87" t="s">
        <v>4101</v>
      </c>
      <c r="T719" s="87" t="s">
        <v>504</v>
      </c>
      <c r="U719" s="87" t="s">
        <v>4187</v>
      </c>
      <c r="V719" s="87" t="s">
        <v>4354</v>
      </c>
      <c r="W719" s="87" t="s">
        <v>4355</v>
      </c>
      <c r="X719" s="87" t="s">
        <v>4356</v>
      </c>
      <c r="Y719" s="87" t="s">
        <v>4357</v>
      </c>
      <c r="Z719" s="87" t="s">
        <v>4138</v>
      </c>
    </row>
    <row r="720" spans="1:26" x14ac:dyDescent="0.25">
      <c r="A720" s="87" t="s">
        <v>3420</v>
      </c>
      <c r="B720" s="87" t="s">
        <v>3421</v>
      </c>
      <c r="C720" s="87" t="s">
        <v>281</v>
      </c>
      <c r="D720" s="87" t="s">
        <v>248</v>
      </c>
      <c r="E720" s="96">
        <v>44958.363969907405</v>
      </c>
      <c r="F720" s="96">
        <v>45323.341111111113</v>
      </c>
      <c r="G720" s="87" t="s">
        <v>70</v>
      </c>
      <c r="H720" s="96">
        <v>45323</v>
      </c>
      <c r="I720" s="87" t="s">
        <v>71</v>
      </c>
      <c r="J720" s="87" t="s">
        <v>104</v>
      </c>
      <c r="K720" s="87" t="s">
        <v>3422</v>
      </c>
      <c r="L720" s="87" t="s">
        <v>78</v>
      </c>
      <c r="M720" s="87" t="s">
        <v>4085</v>
      </c>
      <c r="N720" s="94">
        <v>1319.34</v>
      </c>
      <c r="O720" s="94">
        <v>1550.1</v>
      </c>
      <c r="P720" s="94">
        <v>422.19</v>
      </c>
      <c r="Q720" s="87" t="s">
        <v>6785</v>
      </c>
      <c r="R720" s="87" t="s">
        <v>6786</v>
      </c>
      <c r="S720" s="87" t="s">
        <v>4274</v>
      </c>
      <c r="T720" s="87" t="s">
        <v>4275</v>
      </c>
      <c r="U720" s="87" t="s">
        <v>6787</v>
      </c>
      <c r="V720" s="87" t="s">
        <v>4330</v>
      </c>
      <c r="W720" s="87" t="s">
        <v>5517</v>
      </c>
      <c r="X720" s="87" t="s">
        <v>6788</v>
      </c>
      <c r="Y720" s="87" t="s">
        <v>6789</v>
      </c>
      <c r="Z720" s="87" t="s">
        <v>4181</v>
      </c>
    </row>
    <row r="721" spans="1:26" x14ac:dyDescent="0.25">
      <c r="A721" s="87" t="s">
        <v>1772</v>
      </c>
      <c r="B721" s="87" t="s">
        <v>1773</v>
      </c>
      <c r="C721" s="87" t="s">
        <v>1767</v>
      </c>
      <c r="D721" s="87" t="s">
        <v>1724</v>
      </c>
      <c r="E721" s="96">
        <v>43466.406261574077</v>
      </c>
      <c r="F721" s="96">
        <v>45292.406261574077</v>
      </c>
      <c r="G721" s="87" t="s">
        <v>70</v>
      </c>
      <c r="H721" s="96">
        <v>45261</v>
      </c>
      <c r="I721" s="87" t="s">
        <v>91</v>
      </c>
      <c r="J721" s="87" t="s">
        <v>514</v>
      </c>
      <c r="K721" s="87" t="s">
        <v>1775</v>
      </c>
      <c r="L721" s="87" t="s">
        <v>78</v>
      </c>
      <c r="M721" s="87" t="s">
        <v>1777</v>
      </c>
      <c r="N721" s="94">
        <v>1323.46</v>
      </c>
      <c r="O721" s="94">
        <v>1325.82</v>
      </c>
      <c r="P721" s="94">
        <v>66.14</v>
      </c>
      <c r="Q721" s="87" t="s">
        <v>5930</v>
      </c>
      <c r="R721" s="87" t="s">
        <v>5931</v>
      </c>
      <c r="S721" s="87" t="s">
        <v>4101</v>
      </c>
      <c r="T721" s="87" t="s">
        <v>504</v>
      </c>
      <c r="U721" s="87" t="s">
        <v>4120</v>
      </c>
      <c r="V721" s="87" t="s">
        <v>5932</v>
      </c>
      <c r="W721" s="87" t="s">
        <v>5933</v>
      </c>
      <c r="X721" s="87" t="s">
        <v>5928</v>
      </c>
      <c r="Y721" s="87" t="s">
        <v>78</v>
      </c>
      <c r="Z721" s="87" t="s">
        <v>78</v>
      </c>
    </row>
    <row r="722" spans="1:26" x14ac:dyDescent="0.25">
      <c r="A722" s="87" t="s">
        <v>2228</v>
      </c>
      <c r="B722" s="87" t="s">
        <v>2231</v>
      </c>
      <c r="C722" s="87" t="s">
        <v>281</v>
      </c>
      <c r="D722" s="87" t="s">
        <v>2232</v>
      </c>
      <c r="E722" s="96">
        <v>41834.719872685186</v>
      </c>
      <c r="F722" s="96">
        <v>45487.719872685186</v>
      </c>
      <c r="G722" s="87" t="s">
        <v>70</v>
      </c>
      <c r="H722" s="96">
        <v>45487</v>
      </c>
      <c r="I722" s="87" t="s">
        <v>71</v>
      </c>
      <c r="J722" s="87" t="s">
        <v>104</v>
      </c>
      <c r="K722" s="87" t="s">
        <v>2235</v>
      </c>
      <c r="L722" s="87" t="s">
        <v>2236</v>
      </c>
      <c r="M722" s="87" t="s">
        <v>2237</v>
      </c>
      <c r="N722" s="94">
        <v>1324.23</v>
      </c>
      <c r="O722" s="94">
        <v>1471.26</v>
      </c>
      <c r="P722" s="94">
        <v>231.74</v>
      </c>
      <c r="Q722" s="87" t="s">
        <v>4921</v>
      </c>
      <c r="R722" s="87" t="s">
        <v>4922</v>
      </c>
      <c r="S722" s="87" t="s">
        <v>4923</v>
      </c>
      <c r="T722" s="87" t="s">
        <v>4924</v>
      </c>
      <c r="U722" s="87" t="s">
        <v>4925</v>
      </c>
      <c r="V722" s="87" t="s">
        <v>4926</v>
      </c>
      <c r="W722" s="87" t="s">
        <v>78</v>
      </c>
      <c r="X722" s="87" t="s">
        <v>4927</v>
      </c>
      <c r="Y722" s="87" t="s">
        <v>4928</v>
      </c>
      <c r="Z722" s="87" t="s">
        <v>4123</v>
      </c>
    </row>
    <row r="723" spans="1:26" x14ac:dyDescent="0.25">
      <c r="A723" s="87" t="s">
        <v>3432</v>
      </c>
      <c r="B723" s="87" t="s">
        <v>3433</v>
      </c>
      <c r="C723" s="87" t="s">
        <v>2330</v>
      </c>
      <c r="D723" s="87" t="s">
        <v>1397</v>
      </c>
      <c r="E723" s="96">
        <v>43248.777673611112</v>
      </c>
      <c r="F723" s="96">
        <v>45440.777673611112</v>
      </c>
      <c r="G723" s="87" t="s">
        <v>70</v>
      </c>
      <c r="H723" s="96">
        <v>45440</v>
      </c>
      <c r="I723" s="87" t="s">
        <v>71</v>
      </c>
      <c r="J723" s="87" t="s">
        <v>104</v>
      </c>
      <c r="K723" s="87" t="s">
        <v>3434</v>
      </c>
      <c r="L723" s="87" t="s">
        <v>3435</v>
      </c>
      <c r="M723" s="87" t="s">
        <v>4028</v>
      </c>
      <c r="N723" s="94">
        <v>1342.37</v>
      </c>
      <c r="O723" s="94">
        <v>1624.04</v>
      </c>
      <c r="P723" s="94">
        <v>335.59</v>
      </c>
      <c r="Q723" s="87" t="s">
        <v>5753</v>
      </c>
      <c r="R723" s="87" t="s">
        <v>4980</v>
      </c>
      <c r="S723" s="87" t="s">
        <v>4101</v>
      </c>
      <c r="T723" s="87" t="s">
        <v>504</v>
      </c>
      <c r="U723" s="87" t="s">
        <v>4120</v>
      </c>
      <c r="V723" s="87" t="s">
        <v>5754</v>
      </c>
      <c r="W723" s="87" t="s">
        <v>5755</v>
      </c>
      <c r="X723" s="87" t="s">
        <v>5756</v>
      </c>
      <c r="Y723" s="87" t="s">
        <v>5757</v>
      </c>
      <c r="Z723" s="87" t="s">
        <v>4123</v>
      </c>
    </row>
    <row r="724" spans="1:26" x14ac:dyDescent="0.25">
      <c r="A724" s="87" t="s">
        <v>3437</v>
      </c>
      <c r="B724" s="87" t="s">
        <v>3438</v>
      </c>
      <c r="C724" s="87" t="s">
        <v>281</v>
      </c>
      <c r="D724" s="87" t="s">
        <v>262</v>
      </c>
      <c r="E724" s="96">
        <v>44080.538437499999</v>
      </c>
      <c r="F724" s="96">
        <v>45541.351863425924</v>
      </c>
      <c r="G724" s="87" t="s">
        <v>70</v>
      </c>
      <c r="H724" s="96">
        <v>45541</v>
      </c>
      <c r="I724" s="87" t="s">
        <v>71</v>
      </c>
      <c r="J724" s="87" t="s">
        <v>104</v>
      </c>
      <c r="K724" s="87" t="s">
        <v>3443</v>
      </c>
      <c r="L724" s="87" t="s">
        <v>3444</v>
      </c>
      <c r="M724" s="87" t="s">
        <v>4059</v>
      </c>
      <c r="N724" s="94">
        <v>1411.91</v>
      </c>
      <c r="O724" s="94">
        <v>1696.67</v>
      </c>
      <c r="P724" s="94">
        <v>317.68</v>
      </c>
      <c r="Q724" s="87" t="s">
        <v>6286</v>
      </c>
      <c r="R724" s="87" t="s">
        <v>6287</v>
      </c>
      <c r="S724" s="87" t="s">
        <v>4460</v>
      </c>
      <c r="T724" s="87" t="s">
        <v>6288</v>
      </c>
      <c r="U724" s="87" t="s">
        <v>6289</v>
      </c>
      <c r="V724" s="87" t="s">
        <v>6290</v>
      </c>
      <c r="W724" s="87" t="s">
        <v>6291</v>
      </c>
      <c r="X724" s="87" t="s">
        <v>6292</v>
      </c>
      <c r="Y724" s="87" t="s">
        <v>6293</v>
      </c>
      <c r="Z724" s="87" t="s">
        <v>4130</v>
      </c>
    </row>
    <row r="725" spans="1:26" x14ac:dyDescent="0.25">
      <c r="A725" s="87" t="s">
        <v>3446</v>
      </c>
      <c r="B725" s="87" t="s">
        <v>3410</v>
      </c>
      <c r="C725" s="87" t="s">
        <v>281</v>
      </c>
      <c r="D725" s="87" t="s">
        <v>1176</v>
      </c>
      <c r="E725" s="96">
        <v>40909</v>
      </c>
      <c r="F725" s="96">
        <v>45292</v>
      </c>
      <c r="G725" s="87" t="s">
        <v>70</v>
      </c>
      <c r="H725" s="96">
        <v>45292</v>
      </c>
      <c r="I725" s="87" t="s">
        <v>71</v>
      </c>
      <c r="J725" s="87" t="s">
        <v>72</v>
      </c>
      <c r="K725" s="87" t="s">
        <v>3447</v>
      </c>
      <c r="L725" s="87" t="s">
        <v>78</v>
      </c>
      <c r="M725" s="87" t="s">
        <v>3948</v>
      </c>
      <c r="N725" s="94">
        <v>1463.86</v>
      </c>
      <c r="O725" s="94">
        <v>1483.6</v>
      </c>
      <c r="P725" s="94">
        <v>311.08</v>
      </c>
      <c r="Q725" s="87" t="s">
        <v>4410</v>
      </c>
      <c r="R725" s="87" t="s">
        <v>4411</v>
      </c>
      <c r="S725" s="87" t="s">
        <v>4101</v>
      </c>
      <c r="T725" s="87" t="s">
        <v>504</v>
      </c>
      <c r="U725" s="87" t="s">
        <v>4412</v>
      </c>
      <c r="V725" s="87" t="s">
        <v>4413</v>
      </c>
      <c r="W725" s="87" t="s">
        <v>4414</v>
      </c>
      <c r="X725" s="87" t="s">
        <v>4415</v>
      </c>
      <c r="Y725" s="87" t="s">
        <v>4416</v>
      </c>
      <c r="Z725" s="87" t="s">
        <v>4417</v>
      </c>
    </row>
    <row r="726" spans="1:26" x14ac:dyDescent="0.25">
      <c r="A726" s="87" t="s">
        <v>1358</v>
      </c>
      <c r="B726" s="87" t="s">
        <v>1361</v>
      </c>
      <c r="C726" s="87" t="s">
        <v>281</v>
      </c>
      <c r="D726" s="87" t="s">
        <v>1303</v>
      </c>
      <c r="E726" s="96">
        <v>42996.764166666668</v>
      </c>
      <c r="F726" s="96">
        <v>50301</v>
      </c>
      <c r="G726" s="87" t="s">
        <v>1312</v>
      </c>
      <c r="H726" s="96">
        <v>45280</v>
      </c>
      <c r="I726" s="87" t="s">
        <v>91</v>
      </c>
      <c r="J726" s="87" t="s">
        <v>514</v>
      </c>
      <c r="K726" s="87" t="s">
        <v>1362</v>
      </c>
      <c r="L726" s="87" t="s">
        <v>78</v>
      </c>
      <c r="M726" s="87" t="s">
        <v>1363</v>
      </c>
      <c r="N726" s="94">
        <v>1500</v>
      </c>
      <c r="O726" s="94">
        <v>1500</v>
      </c>
      <c r="P726" s="94">
        <v>5</v>
      </c>
      <c r="Q726" s="87" t="s">
        <v>5598</v>
      </c>
      <c r="R726" s="87" t="s">
        <v>5599</v>
      </c>
      <c r="S726" s="87" t="s">
        <v>4101</v>
      </c>
      <c r="T726" s="87" t="s">
        <v>4717</v>
      </c>
      <c r="U726" s="87" t="s">
        <v>4120</v>
      </c>
      <c r="V726" s="87" t="s">
        <v>4718</v>
      </c>
      <c r="W726" s="87" t="s">
        <v>78</v>
      </c>
      <c r="X726" s="87" t="s">
        <v>5600</v>
      </c>
      <c r="Y726" s="87" t="s">
        <v>78</v>
      </c>
      <c r="Z726" s="87" t="s">
        <v>78</v>
      </c>
    </row>
    <row r="727" spans="1:26" x14ac:dyDescent="0.25">
      <c r="A727" s="87" t="s">
        <v>3906</v>
      </c>
      <c r="B727" s="87" t="s">
        <v>1338</v>
      </c>
      <c r="C727" s="87" t="s">
        <v>281</v>
      </c>
      <c r="D727" s="87" t="s">
        <v>3818</v>
      </c>
      <c r="E727" s="96">
        <v>43823.664074074077</v>
      </c>
      <c r="F727" s="96">
        <v>48206.664074074077</v>
      </c>
      <c r="G727" s="87" t="s">
        <v>1312</v>
      </c>
      <c r="H727" s="96"/>
      <c r="I727" s="87" t="s">
        <v>91</v>
      </c>
      <c r="J727" s="87" t="s">
        <v>1313</v>
      </c>
      <c r="K727" s="87" t="s">
        <v>3908</v>
      </c>
      <c r="L727" s="87" t="s">
        <v>78</v>
      </c>
      <c r="M727" s="87" t="s">
        <v>4015</v>
      </c>
      <c r="N727" s="94">
        <v>1500</v>
      </c>
      <c r="O727" s="94">
        <v>1500</v>
      </c>
      <c r="P727" s="94">
        <v>0</v>
      </c>
      <c r="Q727" s="87" t="s">
        <v>6141</v>
      </c>
      <c r="R727" s="87" t="s">
        <v>6142</v>
      </c>
      <c r="S727" s="87" t="s">
        <v>6143</v>
      </c>
      <c r="T727" s="87" t="s">
        <v>6144</v>
      </c>
      <c r="U727" s="87" t="s">
        <v>6145</v>
      </c>
      <c r="V727" s="87" t="s">
        <v>6146</v>
      </c>
      <c r="W727" s="87" t="s">
        <v>6147</v>
      </c>
      <c r="X727" s="87" t="s">
        <v>6148</v>
      </c>
      <c r="Y727" s="87" t="s">
        <v>6149</v>
      </c>
      <c r="Z727" s="87" t="s">
        <v>4130</v>
      </c>
    </row>
    <row r="728" spans="1:26" x14ac:dyDescent="0.25">
      <c r="A728" s="87" t="s">
        <v>3910</v>
      </c>
      <c r="B728" s="87" t="s">
        <v>1337</v>
      </c>
      <c r="C728" s="87" t="s">
        <v>281</v>
      </c>
      <c r="D728" s="87" t="s">
        <v>3818</v>
      </c>
      <c r="E728" s="96">
        <v>43822.666875000003</v>
      </c>
      <c r="F728" s="96">
        <v>46379.666875000003</v>
      </c>
      <c r="G728" s="87" t="s">
        <v>1312</v>
      </c>
      <c r="H728" s="96"/>
      <c r="I728" s="87" t="s">
        <v>91</v>
      </c>
      <c r="J728" s="87" t="s">
        <v>1313</v>
      </c>
      <c r="K728" s="87" t="s">
        <v>3908</v>
      </c>
      <c r="L728" s="87" t="s">
        <v>78</v>
      </c>
      <c r="M728" s="87" t="s">
        <v>4023</v>
      </c>
      <c r="N728" s="94">
        <v>1500</v>
      </c>
      <c r="O728" s="94">
        <v>1500</v>
      </c>
      <c r="P728" s="94">
        <v>0</v>
      </c>
      <c r="Q728" s="87" t="s">
        <v>6150</v>
      </c>
      <c r="R728" s="87" t="s">
        <v>6151</v>
      </c>
      <c r="S728" s="87" t="s">
        <v>6143</v>
      </c>
      <c r="T728" s="87" t="s">
        <v>6144</v>
      </c>
      <c r="U728" s="87" t="s">
        <v>6145</v>
      </c>
      <c r="V728" s="87" t="s">
        <v>6146</v>
      </c>
      <c r="W728" s="87" t="s">
        <v>6152</v>
      </c>
      <c r="X728" s="87" t="s">
        <v>6153</v>
      </c>
      <c r="Y728" s="87" t="s">
        <v>6154</v>
      </c>
      <c r="Z728" s="87" t="s">
        <v>4130</v>
      </c>
    </row>
    <row r="729" spans="1:26" x14ac:dyDescent="0.25">
      <c r="A729" s="87" t="s">
        <v>2154</v>
      </c>
      <c r="B729" s="87" t="s">
        <v>2155</v>
      </c>
      <c r="C729" s="87" t="s">
        <v>281</v>
      </c>
      <c r="D729" s="87" t="s">
        <v>2150</v>
      </c>
      <c r="E729" s="96">
        <v>42965.522835648146</v>
      </c>
      <c r="F729" s="96">
        <v>45522.522835648146</v>
      </c>
      <c r="G729" s="87" t="s">
        <v>70</v>
      </c>
      <c r="H729" s="96">
        <v>45522</v>
      </c>
      <c r="I729" s="87" t="s">
        <v>71</v>
      </c>
      <c r="J729" s="87" t="s">
        <v>104</v>
      </c>
      <c r="K729" s="87" t="s">
        <v>2158</v>
      </c>
      <c r="L729" s="87" t="s">
        <v>78</v>
      </c>
      <c r="M729" s="87" t="s">
        <v>2159</v>
      </c>
      <c r="N729" s="94">
        <v>1608.88</v>
      </c>
      <c r="O729" s="94">
        <v>1740</v>
      </c>
      <c r="P729" s="94">
        <v>361.84</v>
      </c>
      <c r="Q729" s="87" t="s">
        <v>5576</v>
      </c>
      <c r="R729" s="87" t="s">
        <v>5577</v>
      </c>
      <c r="S729" s="87" t="s">
        <v>4274</v>
      </c>
      <c r="T729" s="87" t="s">
        <v>4275</v>
      </c>
      <c r="U729" s="87" t="s">
        <v>5578</v>
      </c>
      <c r="V729" s="87" t="s">
        <v>4330</v>
      </c>
      <c r="W729" s="87" t="s">
        <v>5579</v>
      </c>
      <c r="X729" s="87" t="s">
        <v>5580</v>
      </c>
      <c r="Y729" s="87" t="s">
        <v>5581</v>
      </c>
      <c r="Z729" s="87" t="s">
        <v>5582</v>
      </c>
    </row>
    <row r="730" spans="1:26" x14ac:dyDescent="0.25">
      <c r="A730" s="87" t="s">
        <v>2825</v>
      </c>
      <c r="B730" s="87" t="s">
        <v>2826</v>
      </c>
      <c r="C730" s="87" t="s">
        <v>65</v>
      </c>
      <c r="D730" s="87" t="s">
        <v>2037</v>
      </c>
      <c r="E730" s="96">
        <v>43153.595567129632</v>
      </c>
      <c r="F730" s="96">
        <v>45344.595567129632</v>
      </c>
      <c r="G730" s="87" t="s">
        <v>70</v>
      </c>
      <c r="H730" s="96">
        <v>45344</v>
      </c>
      <c r="I730" s="87" t="s">
        <v>71</v>
      </c>
      <c r="J730" s="87" t="s">
        <v>104</v>
      </c>
      <c r="K730" s="87" t="s">
        <v>2828</v>
      </c>
      <c r="L730" s="87" t="s">
        <v>2829</v>
      </c>
      <c r="M730" s="87" t="s">
        <v>2831</v>
      </c>
      <c r="N730" s="94">
        <v>1630.89</v>
      </c>
      <c r="O730" s="94">
        <v>1959.07</v>
      </c>
      <c r="P730" s="94">
        <v>326.18</v>
      </c>
      <c r="Q730" s="87" t="s">
        <v>5678</v>
      </c>
      <c r="R730" s="87" t="s">
        <v>5679</v>
      </c>
      <c r="S730" s="87" t="s">
        <v>4101</v>
      </c>
      <c r="T730" s="87" t="s">
        <v>5447</v>
      </c>
      <c r="U730" s="87" t="s">
        <v>5448</v>
      </c>
      <c r="V730" s="87" t="s">
        <v>5680</v>
      </c>
      <c r="W730" s="87" t="s">
        <v>5681</v>
      </c>
      <c r="X730" s="87" t="s">
        <v>5682</v>
      </c>
      <c r="Y730" s="87" t="s">
        <v>5683</v>
      </c>
      <c r="Z730" s="87" t="s">
        <v>4138</v>
      </c>
    </row>
    <row r="731" spans="1:26" x14ac:dyDescent="0.25">
      <c r="A731" s="87" t="s">
        <v>2121</v>
      </c>
      <c r="B731" s="87" t="s">
        <v>2122</v>
      </c>
      <c r="C731" s="87" t="s">
        <v>281</v>
      </c>
      <c r="D731" s="87" t="s">
        <v>262</v>
      </c>
      <c r="E731" s="96">
        <v>43829.438923611109</v>
      </c>
      <c r="F731" s="96">
        <v>45290.438923611109</v>
      </c>
      <c r="G731" s="87" t="s">
        <v>70</v>
      </c>
      <c r="H731" s="96">
        <v>45290</v>
      </c>
      <c r="I731" s="87" t="s">
        <v>71</v>
      </c>
      <c r="J731" s="87" t="s">
        <v>104</v>
      </c>
      <c r="K731" s="87" t="s">
        <v>2123</v>
      </c>
      <c r="L731" s="87" t="s">
        <v>2124</v>
      </c>
      <c r="M731" s="87" t="s">
        <v>2125</v>
      </c>
      <c r="N731" s="94">
        <v>1663.64</v>
      </c>
      <c r="O731" s="94">
        <v>2003.7</v>
      </c>
      <c r="P731" s="94">
        <v>374.15</v>
      </c>
      <c r="Q731" s="87" t="s">
        <v>6155</v>
      </c>
      <c r="R731" s="87" t="s">
        <v>6156</v>
      </c>
      <c r="S731" s="87" t="s">
        <v>4316</v>
      </c>
      <c r="T731" s="87" t="s">
        <v>5912</v>
      </c>
      <c r="U731" s="87" t="s">
        <v>6157</v>
      </c>
      <c r="V731" s="87" t="s">
        <v>6158</v>
      </c>
      <c r="W731" s="87" t="s">
        <v>6159</v>
      </c>
      <c r="X731" s="87" t="s">
        <v>6160</v>
      </c>
      <c r="Y731" s="87" t="s">
        <v>6161</v>
      </c>
      <c r="Z731" s="87" t="s">
        <v>4123</v>
      </c>
    </row>
    <row r="732" spans="1:26" x14ac:dyDescent="0.25">
      <c r="A732" s="87" t="s">
        <v>3458</v>
      </c>
      <c r="B732" s="87" t="s">
        <v>3451</v>
      </c>
      <c r="C732" s="87" t="s">
        <v>281</v>
      </c>
      <c r="D732" s="87" t="s">
        <v>3452</v>
      </c>
      <c r="E732" s="96">
        <v>42513</v>
      </c>
      <c r="F732" s="96">
        <v>45435.711701388886</v>
      </c>
      <c r="G732" s="87" t="s">
        <v>70</v>
      </c>
      <c r="H732" s="96">
        <v>45435</v>
      </c>
      <c r="I732" s="87" t="s">
        <v>71</v>
      </c>
      <c r="J732" s="87" t="s">
        <v>72</v>
      </c>
      <c r="K732" s="87" t="s">
        <v>3460</v>
      </c>
      <c r="L732" s="87" t="s">
        <v>78</v>
      </c>
      <c r="M732" s="87" t="s">
        <v>3992</v>
      </c>
      <c r="N732" s="94">
        <v>1847.77</v>
      </c>
      <c r="O732" s="94">
        <v>2019.2</v>
      </c>
      <c r="P732" s="94">
        <v>230.97</v>
      </c>
      <c r="Q732" s="87" t="s">
        <v>4458</v>
      </c>
      <c r="R732" s="87" t="s">
        <v>4459</v>
      </c>
      <c r="S732" s="87" t="s">
        <v>4460</v>
      </c>
      <c r="T732" s="87" t="s">
        <v>4461</v>
      </c>
      <c r="U732" s="87" t="s">
        <v>4462</v>
      </c>
      <c r="V732" s="87" t="s">
        <v>4463</v>
      </c>
      <c r="W732" s="87" t="s">
        <v>78</v>
      </c>
      <c r="X732" s="87" t="s">
        <v>4464</v>
      </c>
      <c r="Y732" s="87" t="s">
        <v>4465</v>
      </c>
      <c r="Z732" s="87" t="s">
        <v>4130</v>
      </c>
    </row>
    <row r="733" spans="1:26" x14ac:dyDescent="0.25">
      <c r="A733" s="87" t="s">
        <v>3428</v>
      </c>
      <c r="B733" s="87" t="s">
        <v>3429</v>
      </c>
      <c r="C733" s="87" t="s">
        <v>296</v>
      </c>
      <c r="D733" s="87" t="s">
        <v>248</v>
      </c>
      <c r="E733" s="96">
        <v>42937.54277777778</v>
      </c>
      <c r="F733" s="96">
        <v>45494.54277777778</v>
      </c>
      <c r="G733" s="87" t="s">
        <v>70</v>
      </c>
      <c r="H733" s="96">
        <v>45494</v>
      </c>
      <c r="I733" s="87" t="s">
        <v>71</v>
      </c>
      <c r="J733" s="87" t="s">
        <v>104</v>
      </c>
      <c r="K733" s="87" t="s">
        <v>3431</v>
      </c>
      <c r="L733" s="87" t="s">
        <v>78</v>
      </c>
      <c r="M733" s="87" t="s">
        <v>3989</v>
      </c>
      <c r="N733" s="94">
        <v>1874.33</v>
      </c>
      <c r="O733" s="94">
        <v>2317.44</v>
      </c>
      <c r="P733" s="94">
        <v>374.87</v>
      </c>
      <c r="Q733" s="87" t="s">
        <v>5571</v>
      </c>
      <c r="R733" s="87" t="s">
        <v>5572</v>
      </c>
      <c r="S733" s="87" t="s">
        <v>4101</v>
      </c>
      <c r="T733" s="87" t="s">
        <v>504</v>
      </c>
      <c r="U733" s="87" t="s">
        <v>4148</v>
      </c>
      <c r="V733" s="87" t="s">
        <v>4110</v>
      </c>
      <c r="W733" s="87" t="s">
        <v>5573</v>
      </c>
      <c r="X733" s="87" t="s">
        <v>5574</v>
      </c>
      <c r="Y733" s="87" t="s">
        <v>5575</v>
      </c>
      <c r="Z733" s="87" t="s">
        <v>4138</v>
      </c>
    </row>
    <row r="734" spans="1:26" x14ac:dyDescent="0.25">
      <c r="A734" s="87" t="s">
        <v>3405</v>
      </c>
      <c r="B734" s="87" t="s">
        <v>3406</v>
      </c>
      <c r="C734" s="87" t="s">
        <v>281</v>
      </c>
      <c r="D734" s="87" t="s">
        <v>1176</v>
      </c>
      <c r="E734" s="96">
        <v>44655.425474537034</v>
      </c>
      <c r="F734" s="96">
        <v>45386.425474537034</v>
      </c>
      <c r="G734" s="87" t="s">
        <v>70</v>
      </c>
      <c r="H734" s="96">
        <v>45386</v>
      </c>
      <c r="I734" s="87" t="s">
        <v>91</v>
      </c>
      <c r="J734" s="87" t="s">
        <v>104</v>
      </c>
      <c r="K734" s="87" t="s">
        <v>3407</v>
      </c>
      <c r="L734" s="87" t="s">
        <v>78</v>
      </c>
      <c r="M734" s="87" t="s">
        <v>4044</v>
      </c>
      <c r="N734" s="94">
        <v>1900</v>
      </c>
      <c r="O734" s="94">
        <v>1938.91</v>
      </c>
      <c r="P734" s="94">
        <v>665</v>
      </c>
      <c r="Q734" s="87" t="s">
        <v>6568</v>
      </c>
      <c r="R734" s="87" t="s">
        <v>6569</v>
      </c>
      <c r="S734" s="87" t="s">
        <v>4101</v>
      </c>
      <c r="T734" s="87" t="s">
        <v>504</v>
      </c>
      <c r="U734" s="87" t="s">
        <v>4120</v>
      </c>
      <c r="V734" s="87" t="s">
        <v>4342</v>
      </c>
      <c r="W734" s="87" t="s">
        <v>6570</v>
      </c>
      <c r="X734" s="87" t="s">
        <v>5638</v>
      </c>
      <c r="Y734" s="87" t="s">
        <v>6571</v>
      </c>
      <c r="Z734" s="87" t="s">
        <v>4417</v>
      </c>
    </row>
    <row r="735" spans="1:26" x14ac:dyDescent="0.25">
      <c r="A735" s="87" t="s">
        <v>1735</v>
      </c>
      <c r="B735" s="87" t="s">
        <v>1738</v>
      </c>
      <c r="C735" s="87" t="s">
        <v>1739</v>
      </c>
      <c r="D735" s="87" t="s">
        <v>1724</v>
      </c>
      <c r="E735" s="96">
        <v>40179.410034722219</v>
      </c>
      <c r="F735" s="96">
        <v>45292</v>
      </c>
      <c r="G735" s="87" t="s">
        <v>70</v>
      </c>
      <c r="H735" s="96">
        <v>45261</v>
      </c>
      <c r="I735" s="87" t="s">
        <v>91</v>
      </c>
      <c r="J735" s="87" t="s">
        <v>514</v>
      </c>
      <c r="K735" s="87" t="s">
        <v>1741</v>
      </c>
      <c r="L735" s="87" t="s">
        <v>78</v>
      </c>
      <c r="M735" s="87" t="s">
        <v>1743</v>
      </c>
      <c r="N735" s="94">
        <v>1900.68</v>
      </c>
      <c r="O735" s="94">
        <v>1903.64</v>
      </c>
      <c r="P735" s="94">
        <v>75.98</v>
      </c>
      <c r="Q735" s="87" t="s">
        <v>4340</v>
      </c>
      <c r="R735" s="87" t="s">
        <v>4341</v>
      </c>
      <c r="S735" s="87" t="s">
        <v>4101</v>
      </c>
      <c r="T735" s="87" t="s">
        <v>4305</v>
      </c>
      <c r="U735" s="87" t="s">
        <v>4324</v>
      </c>
      <c r="V735" s="87" t="s">
        <v>4342</v>
      </c>
      <c r="W735" s="87" t="s">
        <v>4343</v>
      </c>
      <c r="X735" s="87" t="s">
        <v>4344</v>
      </c>
      <c r="Y735" s="87" t="s">
        <v>4345</v>
      </c>
      <c r="Z735" s="87" t="s">
        <v>4138</v>
      </c>
    </row>
    <row r="736" spans="1:26" x14ac:dyDescent="0.25">
      <c r="A736" s="87" t="s">
        <v>1803</v>
      </c>
      <c r="B736" s="87" t="s">
        <v>1804</v>
      </c>
      <c r="C736" s="87" t="s">
        <v>1761</v>
      </c>
      <c r="D736" s="87" t="s">
        <v>1724</v>
      </c>
      <c r="E736" s="96">
        <v>44562.5940625</v>
      </c>
      <c r="F736" s="96">
        <v>45292.607604166667</v>
      </c>
      <c r="G736" s="87" t="s">
        <v>70</v>
      </c>
      <c r="H736" s="96">
        <v>45139</v>
      </c>
      <c r="I736" s="87" t="s">
        <v>91</v>
      </c>
      <c r="J736" s="87" t="s">
        <v>514</v>
      </c>
      <c r="K736" s="87" t="s">
        <v>1805</v>
      </c>
      <c r="L736" s="87" t="s">
        <v>78</v>
      </c>
      <c r="M736" s="87" t="s">
        <v>1807</v>
      </c>
      <c r="N736" s="94">
        <v>1918.82</v>
      </c>
      <c r="O736" s="94">
        <v>2100.9</v>
      </c>
      <c r="P736" s="94">
        <v>209.79</v>
      </c>
      <c r="Q736" s="87" t="s">
        <v>6520</v>
      </c>
      <c r="R736" s="87" t="s">
        <v>6521</v>
      </c>
      <c r="S736" s="87" t="s">
        <v>4101</v>
      </c>
      <c r="T736" s="87" t="s">
        <v>504</v>
      </c>
      <c r="U736" s="87" t="s">
        <v>4109</v>
      </c>
      <c r="V736" s="87" t="s">
        <v>4110</v>
      </c>
      <c r="W736" s="87" t="s">
        <v>6522</v>
      </c>
      <c r="X736" s="87" t="s">
        <v>6523</v>
      </c>
      <c r="Y736" s="87" t="s">
        <v>78</v>
      </c>
      <c r="Z736" s="87" t="s">
        <v>78</v>
      </c>
    </row>
    <row r="737" spans="1:26" x14ac:dyDescent="0.25">
      <c r="A737" s="87" t="s">
        <v>1746</v>
      </c>
      <c r="B737" s="87" t="s">
        <v>1747</v>
      </c>
      <c r="C737" s="87" t="s">
        <v>1748</v>
      </c>
      <c r="D737" s="87" t="s">
        <v>1724</v>
      </c>
      <c r="E737" s="96">
        <v>41579</v>
      </c>
      <c r="F737" s="96">
        <v>45292</v>
      </c>
      <c r="G737" s="87" t="s">
        <v>70</v>
      </c>
      <c r="H737" s="96">
        <v>45261</v>
      </c>
      <c r="I737" s="87" t="s">
        <v>91</v>
      </c>
      <c r="J737" s="87" t="s">
        <v>514</v>
      </c>
      <c r="K737" s="87" t="s">
        <v>1751</v>
      </c>
      <c r="L737" s="87" t="s">
        <v>78</v>
      </c>
      <c r="M737" s="87" t="s">
        <v>1752</v>
      </c>
      <c r="N737" s="94">
        <v>1989.78</v>
      </c>
      <c r="O737" s="94">
        <v>2049.54</v>
      </c>
      <c r="P737" s="94">
        <v>238.8</v>
      </c>
      <c r="Q737" s="87" t="s">
        <v>4722</v>
      </c>
      <c r="R737" s="87" t="s">
        <v>4723</v>
      </c>
      <c r="S737" s="87" t="s">
        <v>4724</v>
      </c>
      <c r="T737" s="87" t="s">
        <v>4725</v>
      </c>
      <c r="U737" s="87" t="s">
        <v>4726</v>
      </c>
      <c r="V737" s="87" t="s">
        <v>4727</v>
      </c>
      <c r="W737" s="87" t="s">
        <v>4728</v>
      </c>
      <c r="X737" s="87" t="s">
        <v>4729</v>
      </c>
      <c r="Y737" s="87" t="s">
        <v>4730</v>
      </c>
      <c r="Z737" s="87" t="s">
        <v>4248</v>
      </c>
    </row>
    <row r="738" spans="1:26" x14ac:dyDescent="0.25">
      <c r="A738" s="87" t="s">
        <v>3455</v>
      </c>
      <c r="B738" s="87" t="s">
        <v>3451</v>
      </c>
      <c r="C738" s="87" t="s">
        <v>281</v>
      </c>
      <c r="D738" s="87" t="s">
        <v>3452</v>
      </c>
      <c r="E738" s="96">
        <v>44463.537592592591</v>
      </c>
      <c r="F738" s="96">
        <v>45559.537592592591</v>
      </c>
      <c r="G738" s="87" t="s">
        <v>70</v>
      </c>
      <c r="H738" s="96">
        <v>45375</v>
      </c>
      <c r="I738" s="87" t="s">
        <v>71</v>
      </c>
      <c r="J738" s="87" t="s">
        <v>72</v>
      </c>
      <c r="K738" s="87" t="s">
        <v>3456</v>
      </c>
      <c r="L738" s="87" t="s">
        <v>78</v>
      </c>
      <c r="M738" s="87" t="s">
        <v>4090</v>
      </c>
      <c r="N738" s="94">
        <v>1990.66</v>
      </c>
      <c r="O738" s="94">
        <v>2178.4899999999998</v>
      </c>
      <c r="P738" s="94">
        <v>248.84</v>
      </c>
      <c r="Q738" s="87" t="s">
        <v>4458</v>
      </c>
      <c r="R738" s="87" t="s">
        <v>4459</v>
      </c>
      <c r="S738" s="87" t="s">
        <v>4460</v>
      </c>
      <c r="T738" s="87" t="s">
        <v>4461</v>
      </c>
      <c r="U738" s="87" t="s">
        <v>4462</v>
      </c>
      <c r="V738" s="87" t="s">
        <v>4463</v>
      </c>
      <c r="W738" s="87" t="s">
        <v>78</v>
      </c>
      <c r="X738" s="87" t="s">
        <v>4464</v>
      </c>
      <c r="Y738" s="87" t="s">
        <v>4465</v>
      </c>
      <c r="Z738" s="87" t="s">
        <v>4130</v>
      </c>
    </row>
    <row r="739" spans="1:26" x14ac:dyDescent="0.25">
      <c r="A739" s="87" t="s">
        <v>3450</v>
      </c>
      <c r="B739" s="87" t="s">
        <v>3451</v>
      </c>
      <c r="C739" s="87" t="s">
        <v>281</v>
      </c>
      <c r="D739" s="87" t="s">
        <v>3452</v>
      </c>
      <c r="E739" s="96">
        <v>44463.559710648151</v>
      </c>
      <c r="F739" s="96">
        <v>45559.559710648151</v>
      </c>
      <c r="G739" s="87" t="s">
        <v>70</v>
      </c>
      <c r="H739" s="96">
        <v>45375</v>
      </c>
      <c r="I739" s="87" t="s">
        <v>71</v>
      </c>
      <c r="J739" s="87" t="s">
        <v>72</v>
      </c>
      <c r="K739" s="87" t="s">
        <v>3454</v>
      </c>
      <c r="L739" s="87" t="s">
        <v>78</v>
      </c>
      <c r="M739" s="87" t="s">
        <v>4093</v>
      </c>
      <c r="N739" s="94">
        <v>1996.12</v>
      </c>
      <c r="O739" s="94">
        <v>2182.7600000000002</v>
      </c>
      <c r="P739" s="94">
        <v>249.52</v>
      </c>
      <c r="Q739" s="87" t="s">
        <v>4458</v>
      </c>
      <c r="R739" s="87" t="s">
        <v>4459</v>
      </c>
      <c r="S739" s="87" t="s">
        <v>4460</v>
      </c>
      <c r="T739" s="87" t="s">
        <v>4461</v>
      </c>
      <c r="U739" s="87" t="s">
        <v>4462</v>
      </c>
      <c r="V739" s="87" t="s">
        <v>4463</v>
      </c>
      <c r="W739" s="87" t="s">
        <v>78</v>
      </c>
      <c r="X739" s="87" t="s">
        <v>4464</v>
      </c>
      <c r="Y739" s="87" t="s">
        <v>4465</v>
      </c>
      <c r="Z739" s="87" t="s">
        <v>4130</v>
      </c>
    </row>
    <row r="740" spans="1:26" x14ac:dyDescent="0.25">
      <c r="A740" s="87" t="s">
        <v>1788</v>
      </c>
      <c r="B740" s="87" t="s">
        <v>625</v>
      </c>
      <c r="C740" s="87" t="s">
        <v>1739</v>
      </c>
      <c r="D740" s="87" t="s">
        <v>1724</v>
      </c>
      <c r="E740" s="96">
        <v>43862</v>
      </c>
      <c r="F740" s="96">
        <v>45292.441250000003</v>
      </c>
      <c r="G740" s="87" t="s">
        <v>70</v>
      </c>
      <c r="H740" s="96">
        <v>45261</v>
      </c>
      <c r="I740" s="87" t="s">
        <v>91</v>
      </c>
      <c r="J740" s="87" t="s">
        <v>514</v>
      </c>
      <c r="K740" s="87" t="s">
        <v>1790</v>
      </c>
      <c r="L740" s="87" t="s">
        <v>78</v>
      </c>
      <c r="M740" s="87" t="s">
        <v>1792</v>
      </c>
      <c r="N740" s="94">
        <v>2005.64</v>
      </c>
      <c r="O740" s="94">
        <v>2008.74</v>
      </c>
      <c r="P740" s="94">
        <v>160.46</v>
      </c>
      <c r="Q740" s="87" t="s">
        <v>5162</v>
      </c>
      <c r="R740" s="87" t="s">
        <v>5163</v>
      </c>
      <c r="S740" s="87" t="s">
        <v>4101</v>
      </c>
      <c r="T740" s="87" t="s">
        <v>504</v>
      </c>
      <c r="U740" s="87" t="s">
        <v>4907</v>
      </c>
      <c r="V740" s="87" t="s">
        <v>4986</v>
      </c>
      <c r="W740" s="87" t="s">
        <v>5164</v>
      </c>
      <c r="X740" s="87" t="s">
        <v>4988</v>
      </c>
      <c r="Y740" s="87" t="s">
        <v>6194</v>
      </c>
      <c r="Z740" s="87" t="s">
        <v>4123</v>
      </c>
    </row>
    <row r="741" spans="1:26" x14ac:dyDescent="0.25">
      <c r="A741" s="87" t="s">
        <v>646</v>
      </c>
      <c r="B741" s="87" t="s">
        <v>647</v>
      </c>
      <c r="C741" s="87" t="s">
        <v>281</v>
      </c>
      <c r="D741" s="87" t="s">
        <v>66</v>
      </c>
      <c r="E741" s="96">
        <v>44461.460011574076</v>
      </c>
      <c r="F741" s="96">
        <v>45557.460011574076</v>
      </c>
      <c r="G741" s="87" t="s">
        <v>70</v>
      </c>
      <c r="H741" s="96">
        <v>45557</v>
      </c>
      <c r="I741" s="87" t="s">
        <v>215</v>
      </c>
      <c r="J741" s="87" t="s">
        <v>104</v>
      </c>
      <c r="K741" s="87" t="s">
        <v>649</v>
      </c>
      <c r="L741" s="87" t="s">
        <v>78</v>
      </c>
      <c r="M741" s="87" t="s">
        <v>650</v>
      </c>
      <c r="N741" s="94">
        <v>2065.77</v>
      </c>
      <c r="O741" s="94">
        <v>2248.9499999999998</v>
      </c>
      <c r="P741" s="94">
        <v>299.33</v>
      </c>
      <c r="Q741" s="87" t="s">
        <v>6489</v>
      </c>
      <c r="R741" s="87" t="s">
        <v>6490</v>
      </c>
      <c r="S741" s="87" t="s">
        <v>4167</v>
      </c>
      <c r="T741" s="87" t="s">
        <v>6491</v>
      </c>
      <c r="U741" s="87" t="s">
        <v>6492</v>
      </c>
      <c r="V741" s="87" t="s">
        <v>6493</v>
      </c>
      <c r="W741" s="87" t="s">
        <v>78</v>
      </c>
      <c r="X741" s="87" t="s">
        <v>6494</v>
      </c>
      <c r="Y741" s="87" t="s">
        <v>78</v>
      </c>
      <c r="Z741" s="87" t="s">
        <v>78</v>
      </c>
    </row>
    <row r="742" spans="1:26" x14ac:dyDescent="0.25">
      <c r="A742" s="87" t="s">
        <v>1720</v>
      </c>
      <c r="B742" s="87" t="s">
        <v>1723</v>
      </c>
      <c r="C742" s="87" t="s">
        <v>336</v>
      </c>
      <c r="D742" s="87" t="s">
        <v>1724</v>
      </c>
      <c r="E742" s="96">
        <v>36281</v>
      </c>
      <c r="F742" s="96">
        <v>45413</v>
      </c>
      <c r="G742" s="87" t="s">
        <v>78</v>
      </c>
      <c r="H742" s="96">
        <v>45413</v>
      </c>
      <c r="I742" s="87" t="s">
        <v>91</v>
      </c>
      <c r="J742" s="87" t="s">
        <v>72</v>
      </c>
      <c r="K742" s="87" t="s">
        <v>1726</v>
      </c>
      <c r="L742" s="87" t="s">
        <v>78</v>
      </c>
      <c r="M742" s="87" t="s">
        <v>1727</v>
      </c>
      <c r="N742" s="94">
        <v>2102.73</v>
      </c>
      <c r="O742" s="94">
        <v>2106.59</v>
      </c>
      <c r="P742" s="94">
        <v>206.37</v>
      </c>
      <c r="Q742" s="87" t="s">
        <v>4165</v>
      </c>
      <c r="R742" s="87" t="s">
        <v>4166</v>
      </c>
      <c r="S742" s="87" t="s">
        <v>4167</v>
      </c>
      <c r="T742" s="87" t="s">
        <v>4168</v>
      </c>
      <c r="U742" s="87" t="s">
        <v>4169</v>
      </c>
      <c r="V742" s="87" t="s">
        <v>4170</v>
      </c>
      <c r="W742" s="87" t="s">
        <v>4171</v>
      </c>
      <c r="X742" s="87" t="s">
        <v>4172</v>
      </c>
      <c r="Y742" s="87" t="s">
        <v>4173</v>
      </c>
      <c r="Z742" s="87" t="s">
        <v>4174</v>
      </c>
    </row>
    <row r="743" spans="1:26" x14ac:dyDescent="0.25">
      <c r="A743" s="87" t="s">
        <v>3468</v>
      </c>
      <c r="B743" s="87" t="s">
        <v>3469</v>
      </c>
      <c r="C743" s="87" t="s">
        <v>65</v>
      </c>
      <c r="D743" s="87" t="s">
        <v>1724</v>
      </c>
      <c r="E743" s="96">
        <v>39052</v>
      </c>
      <c r="F743" s="96">
        <v>45292</v>
      </c>
      <c r="G743" s="87" t="s">
        <v>78</v>
      </c>
      <c r="H743" s="96">
        <v>45261</v>
      </c>
      <c r="I743" s="87" t="s">
        <v>91</v>
      </c>
      <c r="J743" s="87" t="s">
        <v>514</v>
      </c>
      <c r="K743" s="87" t="s">
        <v>3470</v>
      </c>
      <c r="L743" s="87" t="s">
        <v>78</v>
      </c>
      <c r="M743" s="87" t="s">
        <v>3938</v>
      </c>
      <c r="N743" s="94">
        <v>2171.52</v>
      </c>
      <c r="O743" s="94">
        <v>2229.12</v>
      </c>
      <c r="P743" s="94">
        <v>173.68</v>
      </c>
      <c r="Q743" s="87" t="s">
        <v>4266</v>
      </c>
      <c r="R743" s="87" t="s">
        <v>4267</v>
      </c>
      <c r="S743" s="87" t="s">
        <v>4101</v>
      </c>
      <c r="T743" s="87" t="s">
        <v>504</v>
      </c>
      <c r="U743" s="87" t="s">
        <v>4120</v>
      </c>
      <c r="V743" s="87" t="s">
        <v>4268</v>
      </c>
      <c r="W743" s="87" t="s">
        <v>4269</v>
      </c>
      <c r="X743" s="87" t="s">
        <v>4270</v>
      </c>
      <c r="Y743" s="87" t="s">
        <v>4271</v>
      </c>
      <c r="Z743" s="87" t="s">
        <v>4265</v>
      </c>
    </row>
    <row r="744" spans="1:26" x14ac:dyDescent="0.25">
      <c r="A744" s="87" t="s">
        <v>3001</v>
      </c>
      <c r="B744" s="87" t="s">
        <v>3002</v>
      </c>
      <c r="C744" s="87" t="s">
        <v>296</v>
      </c>
      <c r="D744" s="87" t="s">
        <v>2150</v>
      </c>
      <c r="E744" s="96">
        <v>42881.549884259257</v>
      </c>
      <c r="F744" s="96">
        <v>45438</v>
      </c>
      <c r="G744" s="87" t="s">
        <v>70</v>
      </c>
      <c r="H744" s="96">
        <v>45438</v>
      </c>
      <c r="I744" s="87" t="s">
        <v>71</v>
      </c>
      <c r="J744" s="87" t="s">
        <v>104</v>
      </c>
      <c r="K744" s="87" t="s">
        <v>3005</v>
      </c>
      <c r="L744" s="87" t="s">
        <v>3006</v>
      </c>
      <c r="M744" s="87" t="s">
        <v>3007</v>
      </c>
      <c r="N744" s="94">
        <v>2181.23</v>
      </c>
      <c r="O744" s="94">
        <v>2359</v>
      </c>
      <c r="P744" s="94">
        <v>381.71</v>
      </c>
      <c r="Q744" s="87" t="s">
        <v>5542</v>
      </c>
      <c r="R744" s="87" t="s">
        <v>5543</v>
      </c>
      <c r="S744" s="87" t="s">
        <v>4579</v>
      </c>
      <c r="T744" s="87" t="s">
        <v>5106</v>
      </c>
      <c r="U744" s="87" t="s">
        <v>5107</v>
      </c>
      <c r="V744" s="87" t="s">
        <v>5108</v>
      </c>
      <c r="W744" s="87" t="s">
        <v>5109</v>
      </c>
      <c r="X744" s="87" t="s">
        <v>5544</v>
      </c>
      <c r="Y744" s="87" t="s">
        <v>5545</v>
      </c>
      <c r="Z744" s="87" t="s">
        <v>4236</v>
      </c>
    </row>
    <row r="745" spans="1:26" x14ac:dyDescent="0.25">
      <c r="A745" s="87" t="s">
        <v>2089</v>
      </c>
      <c r="B745" s="87" t="s">
        <v>2090</v>
      </c>
      <c r="C745" s="87" t="s">
        <v>281</v>
      </c>
      <c r="D745" s="87" t="s">
        <v>262</v>
      </c>
      <c r="E745" s="96">
        <v>41901.589837962965</v>
      </c>
      <c r="F745" s="96">
        <v>45554.589837962965</v>
      </c>
      <c r="G745" s="87" t="s">
        <v>70</v>
      </c>
      <c r="H745" s="96">
        <v>45554</v>
      </c>
      <c r="I745" s="87" t="s">
        <v>71</v>
      </c>
      <c r="J745" s="87" t="s">
        <v>104</v>
      </c>
      <c r="K745" s="87" t="s">
        <v>2093</v>
      </c>
      <c r="L745" s="87" t="s">
        <v>2094</v>
      </c>
      <c r="M745" s="87" t="s">
        <v>2095</v>
      </c>
      <c r="N745" s="94">
        <v>2216.0500000000002</v>
      </c>
      <c r="O745" s="94">
        <v>2780.3</v>
      </c>
      <c r="P745" s="94">
        <v>498.39</v>
      </c>
      <c r="Q745" s="87" t="s">
        <v>4965</v>
      </c>
      <c r="R745" s="87" t="s">
        <v>4966</v>
      </c>
      <c r="S745" s="87" t="s">
        <v>4101</v>
      </c>
      <c r="T745" s="87" t="s">
        <v>504</v>
      </c>
      <c r="U745" s="87" t="s">
        <v>4367</v>
      </c>
      <c r="V745" s="87" t="s">
        <v>4967</v>
      </c>
      <c r="W745" s="87" t="s">
        <v>4968</v>
      </c>
      <c r="X745" s="87" t="s">
        <v>4969</v>
      </c>
      <c r="Y745" s="87" t="s">
        <v>4970</v>
      </c>
      <c r="Z745" s="87" t="s">
        <v>4123</v>
      </c>
    </row>
    <row r="746" spans="1:26" x14ac:dyDescent="0.25">
      <c r="A746" s="87" t="s">
        <v>3424</v>
      </c>
      <c r="B746" s="87" t="s">
        <v>3425</v>
      </c>
      <c r="C746" s="87" t="s">
        <v>200</v>
      </c>
      <c r="D746" s="87" t="s">
        <v>248</v>
      </c>
      <c r="E746" s="96">
        <v>42937.33866898148</v>
      </c>
      <c r="F746" s="96">
        <v>45494.33866898148</v>
      </c>
      <c r="G746" s="87" t="s">
        <v>70</v>
      </c>
      <c r="H746" s="96">
        <v>45312</v>
      </c>
      <c r="I746" s="87" t="s">
        <v>71</v>
      </c>
      <c r="J746" s="87" t="s">
        <v>1223</v>
      </c>
      <c r="K746" s="87" t="s">
        <v>3426</v>
      </c>
      <c r="L746" s="87" t="s">
        <v>3427</v>
      </c>
      <c r="M746" s="87" t="s">
        <v>4073</v>
      </c>
      <c r="N746" s="94">
        <v>2252.77</v>
      </c>
      <c r="O746" s="94">
        <v>2595.56</v>
      </c>
      <c r="P746" s="94">
        <v>405.5</v>
      </c>
      <c r="Q746" s="87" t="s">
        <v>5560</v>
      </c>
      <c r="R746" s="87" t="s">
        <v>5561</v>
      </c>
      <c r="S746" s="87" t="s">
        <v>4316</v>
      </c>
      <c r="T746" s="87" t="s">
        <v>5405</v>
      </c>
      <c r="U746" s="87" t="s">
        <v>5406</v>
      </c>
      <c r="V746" s="87" t="s">
        <v>5562</v>
      </c>
      <c r="W746" s="87" t="s">
        <v>5563</v>
      </c>
      <c r="X746" s="87" t="s">
        <v>5564</v>
      </c>
      <c r="Y746" s="87" t="s">
        <v>5565</v>
      </c>
      <c r="Z746" s="87" t="s">
        <v>4236</v>
      </c>
    </row>
    <row r="747" spans="1:26" x14ac:dyDescent="0.25">
      <c r="A747" s="87" t="s">
        <v>258</v>
      </c>
      <c r="B747" s="87" t="s">
        <v>261</v>
      </c>
      <c r="C747" s="87" t="s">
        <v>200</v>
      </c>
      <c r="D747" s="87" t="s">
        <v>262</v>
      </c>
      <c r="E747" s="96">
        <v>42439.699652777781</v>
      </c>
      <c r="F747" s="96">
        <v>45361.699652777781</v>
      </c>
      <c r="G747" s="87" t="s">
        <v>70</v>
      </c>
      <c r="H747" s="96">
        <v>45361</v>
      </c>
      <c r="I747" s="87" t="s">
        <v>71</v>
      </c>
      <c r="J747" s="87" t="s">
        <v>72</v>
      </c>
      <c r="K747" s="87" t="s">
        <v>266</v>
      </c>
      <c r="L747" s="87" t="s">
        <v>78</v>
      </c>
      <c r="M747" s="87" t="s">
        <v>268</v>
      </c>
      <c r="N747" s="94">
        <v>2295.8200000000002</v>
      </c>
      <c r="O747" s="94">
        <v>2598.11</v>
      </c>
      <c r="P747" s="94">
        <v>459.17</v>
      </c>
      <c r="Q747" s="87" t="s">
        <v>5275</v>
      </c>
      <c r="R747" s="87" t="s">
        <v>5276</v>
      </c>
      <c r="S747" s="87" t="s">
        <v>4101</v>
      </c>
      <c r="T747" s="87" t="s">
        <v>504</v>
      </c>
      <c r="U747" s="87" t="s">
        <v>4120</v>
      </c>
      <c r="V747" s="87" t="s">
        <v>5277</v>
      </c>
      <c r="W747" s="87" t="s">
        <v>5278</v>
      </c>
      <c r="X747" s="87" t="s">
        <v>5279</v>
      </c>
      <c r="Y747" s="87" t="s">
        <v>5280</v>
      </c>
      <c r="Z747" s="87" t="s">
        <v>4138</v>
      </c>
    </row>
    <row r="748" spans="1:26" x14ac:dyDescent="0.25">
      <c r="A748" s="87" t="s">
        <v>1728</v>
      </c>
      <c r="B748" s="87" t="s">
        <v>427</v>
      </c>
      <c r="C748" s="87" t="s">
        <v>65</v>
      </c>
      <c r="D748" s="87" t="s">
        <v>1724</v>
      </c>
      <c r="E748" s="96">
        <v>37895</v>
      </c>
      <c r="F748" s="96">
        <v>45566</v>
      </c>
      <c r="G748" s="87" t="s">
        <v>78</v>
      </c>
      <c r="H748" s="96">
        <v>45261</v>
      </c>
      <c r="I748" s="87" t="s">
        <v>91</v>
      </c>
      <c r="J748" s="87" t="s">
        <v>514</v>
      </c>
      <c r="K748" s="87" t="s">
        <v>1730</v>
      </c>
      <c r="L748" s="87" t="s">
        <v>78</v>
      </c>
      <c r="M748" s="87" t="s">
        <v>1731</v>
      </c>
      <c r="N748" s="94">
        <v>2475.6799999999994</v>
      </c>
      <c r="O748" s="94">
        <v>2541.44</v>
      </c>
      <c r="P748" s="94">
        <v>198.08</v>
      </c>
      <c r="Q748" s="87" t="s">
        <v>4201</v>
      </c>
      <c r="R748" s="87" t="s">
        <v>4202</v>
      </c>
      <c r="S748" s="87" t="s">
        <v>4101</v>
      </c>
      <c r="T748" s="87" t="s">
        <v>504</v>
      </c>
      <c r="U748" s="87" t="s">
        <v>4203</v>
      </c>
      <c r="V748" s="87" t="s">
        <v>4204</v>
      </c>
      <c r="W748" s="87" t="s">
        <v>4205</v>
      </c>
      <c r="X748" s="87" t="s">
        <v>4206</v>
      </c>
      <c r="Y748" s="87" t="s">
        <v>4207</v>
      </c>
      <c r="Z748" s="87" t="s">
        <v>4138</v>
      </c>
    </row>
    <row r="749" spans="1:26" x14ac:dyDescent="0.25">
      <c r="A749" s="87" t="s">
        <v>1532</v>
      </c>
      <c r="B749" s="87" t="s">
        <v>1533</v>
      </c>
      <c r="C749" s="87" t="s">
        <v>1523</v>
      </c>
      <c r="D749" s="87" t="s">
        <v>1303</v>
      </c>
      <c r="E749" s="96">
        <v>35429</v>
      </c>
      <c r="F749" s="96">
        <v>45319</v>
      </c>
      <c r="G749" s="87" t="s">
        <v>78</v>
      </c>
      <c r="H749" s="96">
        <v>45288</v>
      </c>
      <c r="I749" s="87" t="s">
        <v>91</v>
      </c>
      <c r="J749" s="87" t="s">
        <v>514</v>
      </c>
      <c r="K749" s="87" t="s">
        <v>1534</v>
      </c>
      <c r="L749" s="87" t="s">
        <v>78</v>
      </c>
      <c r="M749" s="87" t="s">
        <v>1535</v>
      </c>
      <c r="N749" s="94">
        <v>2479.88</v>
      </c>
      <c r="O749" s="94">
        <v>2554.5700000000002</v>
      </c>
      <c r="P749" s="94">
        <v>123.95</v>
      </c>
      <c r="Q749" s="87" t="s">
        <v>4113</v>
      </c>
      <c r="R749" s="87" t="s">
        <v>4114</v>
      </c>
      <c r="S749" s="87" t="s">
        <v>4101</v>
      </c>
      <c r="T749" s="87" t="s">
        <v>504</v>
      </c>
      <c r="U749" s="87" t="s">
        <v>2293</v>
      </c>
      <c r="V749" s="87" t="s">
        <v>4115</v>
      </c>
      <c r="W749" s="87" t="s">
        <v>4116</v>
      </c>
      <c r="X749" s="87" t="s">
        <v>4117</v>
      </c>
      <c r="Y749" s="87" t="s">
        <v>78</v>
      </c>
      <c r="Z749" s="87" t="s">
        <v>78</v>
      </c>
    </row>
    <row r="750" spans="1:26" x14ac:dyDescent="0.25">
      <c r="A750" s="87" t="s">
        <v>3408</v>
      </c>
      <c r="B750" s="87" t="s">
        <v>3409</v>
      </c>
      <c r="C750" s="87" t="s">
        <v>281</v>
      </c>
      <c r="D750" s="87" t="s">
        <v>2037</v>
      </c>
      <c r="E750" s="96">
        <v>43979.577453703707</v>
      </c>
      <c r="F750" s="96">
        <v>45440.691238425927</v>
      </c>
      <c r="G750" s="87" t="s">
        <v>70</v>
      </c>
      <c r="H750" s="96">
        <v>45440</v>
      </c>
      <c r="I750" s="87" t="s">
        <v>71</v>
      </c>
      <c r="J750" s="87" t="s">
        <v>104</v>
      </c>
      <c r="K750" s="87" t="s">
        <v>3412</v>
      </c>
      <c r="L750" s="87" t="s">
        <v>78</v>
      </c>
      <c r="M750" s="87" t="s">
        <v>4038</v>
      </c>
      <c r="N750" s="94">
        <v>2571.79</v>
      </c>
      <c r="O750" s="94">
        <v>3192.26</v>
      </c>
      <c r="P750" s="94">
        <v>578.4</v>
      </c>
      <c r="Q750" s="87" t="s">
        <v>5566</v>
      </c>
      <c r="R750" s="87" t="s">
        <v>5567</v>
      </c>
      <c r="S750" s="87" t="s">
        <v>4101</v>
      </c>
      <c r="T750" s="87" t="s">
        <v>504</v>
      </c>
      <c r="U750" s="87" t="s">
        <v>4412</v>
      </c>
      <c r="V750" s="87" t="s">
        <v>4413</v>
      </c>
      <c r="W750" s="87" t="s">
        <v>5568</v>
      </c>
      <c r="X750" s="87" t="s">
        <v>5569</v>
      </c>
      <c r="Y750" s="87" t="s">
        <v>5570</v>
      </c>
      <c r="Z750" s="87" t="s">
        <v>4417</v>
      </c>
    </row>
    <row r="751" spans="1:26" x14ac:dyDescent="0.25">
      <c r="A751" s="87" t="s">
        <v>3504</v>
      </c>
      <c r="B751" s="87" t="s">
        <v>3505</v>
      </c>
      <c r="C751" s="87" t="s">
        <v>1767</v>
      </c>
      <c r="D751" s="87" t="s">
        <v>3506</v>
      </c>
      <c r="E751" s="96">
        <v>43831.49459490741</v>
      </c>
      <c r="F751" s="96">
        <v>45292</v>
      </c>
      <c r="G751" s="87" t="s">
        <v>70</v>
      </c>
      <c r="H751" s="96">
        <v>45261</v>
      </c>
      <c r="I751" s="87" t="s">
        <v>91</v>
      </c>
      <c r="J751" s="87" t="s">
        <v>514</v>
      </c>
      <c r="K751" s="87" t="s">
        <v>3508</v>
      </c>
      <c r="L751" s="87" t="s">
        <v>78</v>
      </c>
      <c r="M751" s="87" t="s">
        <v>3936</v>
      </c>
      <c r="N751" s="94">
        <v>2678.56</v>
      </c>
      <c r="O751" s="94">
        <v>2684.18</v>
      </c>
      <c r="P751" s="94">
        <v>133.91999999999999</v>
      </c>
      <c r="Q751" s="87" t="s">
        <v>5726</v>
      </c>
      <c r="R751" s="87" t="s">
        <v>5727</v>
      </c>
      <c r="S751" s="87" t="s">
        <v>4101</v>
      </c>
      <c r="T751" s="87" t="s">
        <v>504</v>
      </c>
      <c r="U751" s="87" t="s">
        <v>4120</v>
      </c>
      <c r="V751" s="87" t="s">
        <v>4342</v>
      </c>
      <c r="W751" s="87" t="s">
        <v>5728</v>
      </c>
      <c r="X751" s="87" t="s">
        <v>5729</v>
      </c>
      <c r="Y751" s="87" t="s">
        <v>5730</v>
      </c>
      <c r="Z751" s="87" t="s">
        <v>4417</v>
      </c>
    </row>
    <row r="752" spans="1:26" x14ac:dyDescent="0.25">
      <c r="A752" s="87" t="s">
        <v>3030</v>
      </c>
      <c r="B752" s="87" t="s">
        <v>3031</v>
      </c>
      <c r="C752" s="87" t="s">
        <v>336</v>
      </c>
      <c r="D752" s="87" t="s">
        <v>2150</v>
      </c>
      <c r="E752" s="96">
        <v>44138.604780092595</v>
      </c>
      <c r="F752" s="96">
        <v>45599.604780092595</v>
      </c>
      <c r="G752" s="87" t="s">
        <v>70</v>
      </c>
      <c r="H752" s="96">
        <v>45599</v>
      </c>
      <c r="I752" s="87" t="s">
        <v>71</v>
      </c>
      <c r="J752" s="87" t="s">
        <v>104</v>
      </c>
      <c r="K752" s="87" t="s">
        <v>3034</v>
      </c>
      <c r="L752" s="87" t="s">
        <v>3035</v>
      </c>
      <c r="M752" s="87" t="s">
        <v>3036</v>
      </c>
      <c r="N752" s="94">
        <v>3248.75</v>
      </c>
      <c r="O752" s="94">
        <v>3513.52</v>
      </c>
      <c r="P752" s="94">
        <v>649.75</v>
      </c>
      <c r="Q752" s="87" t="s">
        <v>6346</v>
      </c>
      <c r="R752" s="87" t="s">
        <v>6347</v>
      </c>
      <c r="S752" s="87" t="s">
        <v>4579</v>
      </c>
      <c r="T752" s="87" t="s">
        <v>3140</v>
      </c>
      <c r="U752" s="87" t="s">
        <v>6348</v>
      </c>
      <c r="V752" s="87" t="s">
        <v>5208</v>
      </c>
      <c r="W752" s="87" t="s">
        <v>78</v>
      </c>
      <c r="X752" s="87" t="s">
        <v>6349</v>
      </c>
      <c r="Y752" s="87" t="s">
        <v>6350</v>
      </c>
      <c r="Z752" s="87" t="s">
        <v>4302</v>
      </c>
    </row>
    <row r="753" spans="1:26" x14ac:dyDescent="0.25">
      <c r="A753" s="87" t="s">
        <v>3479</v>
      </c>
      <c r="B753" s="87" t="s">
        <v>3457</v>
      </c>
      <c r="C753" s="87" t="s">
        <v>1767</v>
      </c>
      <c r="D753" s="87" t="s">
        <v>1724</v>
      </c>
      <c r="E753" s="96">
        <v>43525.423356481479</v>
      </c>
      <c r="F753" s="96">
        <v>45352.423356481479</v>
      </c>
      <c r="G753" s="87" t="s">
        <v>70</v>
      </c>
      <c r="H753" s="96">
        <v>45261</v>
      </c>
      <c r="I753" s="87" t="s">
        <v>91</v>
      </c>
      <c r="J753" s="87" t="s">
        <v>514</v>
      </c>
      <c r="K753" s="87" t="s">
        <v>3480</v>
      </c>
      <c r="L753" s="87" t="s">
        <v>78</v>
      </c>
      <c r="M753" s="87" t="s">
        <v>3937</v>
      </c>
      <c r="N753" s="94">
        <v>3345.2</v>
      </c>
      <c r="O753" s="94">
        <v>3351.2</v>
      </c>
      <c r="P753" s="94">
        <v>167.28</v>
      </c>
      <c r="Q753" s="87" t="s">
        <v>5968</v>
      </c>
      <c r="R753" s="87" t="s">
        <v>4903</v>
      </c>
      <c r="S753" s="87" t="s">
        <v>4101</v>
      </c>
      <c r="T753" s="87" t="s">
        <v>4373</v>
      </c>
      <c r="U753" s="87" t="s">
        <v>4374</v>
      </c>
      <c r="V753" s="87" t="s">
        <v>5208</v>
      </c>
      <c r="W753" s="87" t="s">
        <v>5590</v>
      </c>
      <c r="X753" s="87" t="s">
        <v>4904</v>
      </c>
      <c r="Y753" s="87" t="s">
        <v>5969</v>
      </c>
      <c r="Z753" s="87" t="s">
        <v>4123</v>
      </c>
    </row>
    <row r="754" spans="1:26" x14ac:dyDescent="0.25">
      <c r="A754" s="87">
        <v>71751</v>
      </c>
      <c r="B754" s="87" t="s">
        <v>2127</v>
      </c>
      <c r="C754" s="87" t="s">
        <v>281</v>
      </c>
      <c r="D754" s="87" t="s">
        <v>262</v>
      </c>
      <c r="E754" s="96">
        <v>44824.562673611108</v>
      </c>
      <c r="F754" s="96">
        <v>45555.55877314815</v>
      </c>
      <c r="G754" s="87" t="s">
        <v>70</v>
      </c>
      <c r="H754" s="96">
        <v>45371</v>
      </c>
      <c r="I754" s="87" t="s">
        <v>71</v>
      </c>
      <c r="J754" s="87" t="s">
        <v>72</v>
      </c>
      <c r="K754" s="87" t="s">
        <v>2129</v>
      </c>
      <c r="L754" s="87" t="s">
        <v>78</v>
      </c>
      <c r="M754" s="87" t="s">
        <v>2131</v>
      </c>
      <c r="N754" s="94">
        <v>3624.41</v>
      </c>
      <c r="O754" s="94">
        <v>4160.43</v>
      </c>
      <c r="P754" s="94">
        <v>909.32</v>
      </c>
      <c r="Q754" s="87" t="s">
        <v>6629</v>
      </c>
      <c r="R754" s="87" t="s">
        <v>6630</v>
      </c>
      <c r="S754" s="87" t="s">
        <v>4101</v>
      </c>
      <c r="T754" s="87" t="s">
        <v>4215</v>
      </c>
      <c r="U754" s="87" t="s">
        <v>4216</v>
      </c>
      <c r="V754" s="87" t="s">
        <v>4110</v>
      </c>
      <c r="W754" s="87" t="s">
        <v>6631</v>
      </c>
      <c r="X754" s="87" t="s">
        <v>6632</v>
      </c>
      <c r="Y754" s="87" t="s">
        <v>6633</v>
      </c>
      <c r="Z754" s="87" t="s">
        <v>4236</v>
      </c>
    </row>
    <row r="755" spans="1:26" x14ac:dyDescent="0.25">
      <c r="A755" s="87" t="s">
        <v>3400</v>
      </c>
      <c r="B755" s="87" t="s">
        <v>3401</v>
      </c>
      <c r="C755" s="87" t="s">
        <v>281</v>
      </c>
      <c r="D755" s="87" t="s">
        <v>248</v>
      </c>
      <c r="E755" s="96">
        <v>43966.513182870367</v>
      </c>
      <c r="F755" s="96">
        <v>45427</v>
      </c>
      <c r="G755" s="87" t="s">
        <v>70</v>
      </c>
      <c r="H755" s="96">
        <v>45337</v>
      </c>
      <c r="I755" s="87" t="s">
        <v>71</v>
      </c>
      <c r="J755" s="87" t="s">
        <v>1223</v>
      </c>
      <c r="K755" s="87" t="s">
        <v>3403</v>
      </c>
      <c r="L755" s="87" t="s">
        <v>78</v>
      </c>
      <c r="M755" s="87" t="s">
        <v>4031</v>
      </c>
      <c r="N755" s="94">
        <v>7253.62</v>
      </c>
      <c r="O755" s="94">
        <v>9722.7999999999993</v>
      </c>
      <c r="P755" s="94">
        <v>1588.18</v>
      </c>
      <c r="Q755" s="87" t="s">
        <v>6214</v>
      </c>
      <c r="R755" s="87" t="s">
        <v>6215</v>
      </c>
      <c r="S755" s="87" t="s">
        <v>4101</v>
      </c>
      <c r="T755" s="87" t="s">
        <v>504</v>
      </c>
      <c r="U755" s="87" t="s">
        <v>4187</v>
      </c>
      <c r="V755" s="87" t="s">
        <v>5036</v>
      </c>
      <c r="W755" s="87" t="s">
        <v>6216</v>
      </c>
      <c r="X755" s="87" t="s">
        <v>6217</v>
      </c>
      <c r="Y755" s="87" t="s">
        <v>6218</v>
      </c>
      <c r="Z755" s="87" t="s">
        <v>4123</v>
      </c>
    </row>
    <row r="756" spans="1:26" x14ac:dyDescent="0.25">
      <c r="A756" s="87" t="s">
        <v>3414</v>
      </c>
      <c r="B756" s="87" t="s">
        <v>3415</v>
      </c>
      <c r="C756" s="87" t="s">
        <v>1767</v>
      </c>
      <c r="D756" s="87" t="s">
        <v>1724</v>
      </c>
      <c r="E756" s="96">
        <v>43101</v>
      </c>
      <c r="F756" s="96">
        <v>45291.486388888887</v>
      </c>
      <c r="G756" s="87" t="s">
        <v>70</v>
      </c>
      <c r="H756" s="96">
        <v>45291</v>
      </c>
      <c r="I756" s="87" t="s">
        <v>91</v>
      </c>
      <c r="J756" s="87" t="s">
        <v>514</v>
      </c>
      <c r="K756" s="87" t="s">
        <v>3416</v>
      </c>
      <c r="L756" s="87" t="s">
        <v>78</v>
      </c>
      <c r="M756" s="87" t="s">
        <v>4022</v>
      </c>
      <c r="N756" s="94">
        <v>9835.18</v>
      </c>
      <c r="O756" s="94">
        <v>9854.5499999999993</v>
      </c>
      <c r="P756" s="94">
        <v>491.82</v>
      </c>
      <c r="Q756" s="87" t="s">
        <v>5636</v>
      </c>
      <c r="R756" s="87" t="s">
        <v>5637</v>
      </c>
      <c r="S756" s="87" t="s">
        <v>4101</v>
      </c>
      <c r="T756" s="87" t="s">
        <v>504</v>
      </c>
      <c r="U756" s="87" t="s">
        <v>4120</v>
      </c>
      <c r="V756" s="87" t="s">
        <v>4110</v>
      </c>
      <c r="W756" s="87" t="s">
        <v>78</v>
      </c>
      <c r="X756" s="87" t="s">
        <v>5638</v>
      </c>
      <c r="Y756" s="87" t="s">
        <v>78</v>
      </c>
      <c r="Z756" s="87" t="s">
        <v>78</v>
      </c>
    </row>
    <row r="757" spans="1:26" x14ac:dyDescent="0.25">
      <c r="H757" s="100"/>
    </row>
  </sheetData>
  <autoFilter ref="A8:Z756" xr:uid="{7C76BEC8-5108-40F1-9D2E-233F6E483CF6}"/>
  <pageMargins left="0.70866141732283472" right="0.70866141732283472" top="0.74803149606299213" bottom="0.74803149606299213" header="0.31496062992125984" footer="0.31496062992125984"/>
  <pageSetup paperSize="8" scale="27" orientation="landscape" r:id="rId1"/>
  <headerFooter>
    <oddHeader xml:space="preserve">&amp;RANEXO NUMERO 1: RELACIÓN DE PÓLIZAS QUE COMPONEN LA UNIDAD PRODUCTIVA B </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78BB1-D8F6-413A-85E2-E2E7D64F183A}">
  <dimension ref="A1:B26"/>
  <sheetViews>
    <sheetView workbookViewId="0">
      <selection activeCell="B23" sqref="B23"/>
    </sheetView>
  </sheetViews>
  <sheetFormatPr baseColWidth="10" defaultRowHeight="15" x14ac:dyDescent="0.25"/>
  <cols>
    <col min="1" max="1" width="50.5703125" bestFit="1" customWidth="1"/>
  </cols>
  <sheetData>
    <row r="1" spans="1:2" x14ac:dyDescent="0.25">
      <c r="A1" t="s">
        <v>7073</v>
      </c>
      <c r="B1" t="s">
        <v>7074</v>
      </c>
    </row>
    <row r="2" spans="1:2" x14ac:dyDescent="0.25">
      <c r="A2" t="s">
        <v>532</v>
      </c>
      <c r="B2">
        <v>13</v>
      </c>
    </row>
    <row r="3" spans="1:2" x14ac:dyDescent="0.25">
      <c r="A3" t="s">
        <v>102</v>
      </c>
      <c r="B3">
        <v>33</v>
      </c>
    </row>
    <row r="4" spans="1:2" x14ac:dyDescent="0.25">
      <c r="A4" t="s">
        <v>1761</v>
      </c>
      <c r="B4">
        <v>22</v>
      </c>
    </row>
    <row r="5" spans="1:2" x14ac:dyDescent="0.25">
      <c r="A5" t="s">
        <v>3598</v>
      </c>
      <c r="B5">
        <v>21</v>
      </c>
    </row>
    <row r="6" spans="1:2" x14ac:dyDescent="0.25">
      <c r="A6" t="s">
        <v>3912</v>
      </c>
      <c r="B6">
        <v>198</v>
      </c>
    </row>
    <row r="7" spans="1:2" x14ac:dyDescent="0.25">
      <c r="A7" t="s">
        <v>336</v>
      </c>
      <c r="B7">
        <v>2</v>
      </c>
    </row>
    <row r="8" spans="1:2" x14ac:dyDescent="0.25">
      <c r="A8" t="s">
        <v>200</v>
      </c>
      <c r="B8">
        <v>30</v>
      </c>
    </row>
    <row r="9" spans="1:2" x14ac:dyDescent="0.25">
      <c r="A9" t="s">
        <v>3107</v>
      </c>
      <c r="B9">
        <v>24</v>
      </c>
    </row>
    <row r="10" spans="1:2" x14ac:dyDescent="0.25">
      <c r="A10" t="s">
        <v>1648</v>
      </c>
      <c r="B10">
        <v>11</v>
      </c>
    </row>
    <row r="11" spans="1:2" x14ac:dyDescent="0.25">
      <c r="A11" t="s">
        <v>1739</v>
      </c>
      <c r="B11">
        <v>4</v>
      </c>
    </row>
    <row r="12" spans="1:2" x14ac:dyDescent="0.25">
      <c r="A12" t="s">
        <v>65</v>
      </c>
      <c r="B12">
        <v>49</v>
      </c>
    </row>
    <row r="13" spans="1:2" x14ac:dyDescent="0.25">
      <c r="A13" t="s">
        <v>281</v>
      </c>
      <c r="B13">
        <v>8</v>
      </c>
    </row>
    <row r="14" spans="1:2" x14ac:dyDescent="0.25">
      <c r="A14" t="s">
        <v>2330</v>
      </c>
      <c r="B14">
        <v>37</v>
      </c>
    </row>
    <row r="15" spans="1:2" x14ac:dyDescent="0.25">
      <c r="A15" t="s">
        <v>401</v>
      </c>
      <c r="B15">
        <v>34</v>
      </c>
    </row>
    <row r="16" spans="1:2" x14ac:dyDescent="0.25">
      <c r="A16" t="s">
        <v>456</v>
      </c>
      <c r="B16">
        <v>27</v>
      </c>
    </row>
    <row r="17" spans="1:2" x14ac:dyDescent="0.25">
      <c r="A17" t="s">
        <v>1829</v>
      </c>
      <c r="B17">
        <v>18</v>
      </c>
    </row>
    <row r="18" spans="1:2" x14ac:dyDescent="0.25">
      <c r="A18" t="s">
        <v>423</v>
      </c>
      <c r="B18">
        <v>19</v>
      </c>
    </row>
    <row r="19" spans="1:2" x14ac:dyDescent="0.25">
      <c r="A19" t="s">
        <v>296</v>
      </c>
      <c r="B19">
        <v>1</v>
      </c>
    </row>
    <row r="20" spans="1:2" x14ac:dyDescent="0.25">
      <c r="A20" t="s">
        <v>90</v>
      </c>
      <c r="B20">
        <v>38</v>
      </c>
    </row>
    <row r="21" spans="1:2" x14ac:dyDescent="0.25">
      <c r="A21" t="s">
        <v>1748</v>
      </c>
      <c r="B21">
        <v>26</v>
      </c>
    </row>
    <row r="22" spans="1:2" x14ac:dyDescent="0.25">
      <c r="A22" t="s">
        <v>3525</v>
      </c>
      <c r="B22">
        <v>42</v>
      </c>
    </row>
    <row r="23" spans="1:2" x14ac:dyDescent="0.25">
      <c r="A23" t="s">
        <v>1767</v>
      </c>
      <c r="B23">
        <v>35</v>
      </c>
    </row>
    <row r="24" spans="1:2" x14ac:dyDescent="0.25">
      <c r="A24" t="s">
        <v>2970</v>
      </c>
      <c r="B24">
        <v>20</v>
      </c>
    </row>
    <row r="25" spans="1:2" x14ac:dyDescent="0.25">
      <c r="A25" t="s">
        <v>121</v>
      </c>
      <c r="B25">
        <v>9</v>
      </c>
    </row>
    <row r="26" spans="1:2" x14ac:dyDescent="0.25">
      <c r="A26" t="s">
        <v>1523</v>
      </c>
      <c r="B26">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1B747-12AF-40FF-8878-8DF780C694B4}">
  <dimension ref="A1:B40"/>
  <sheetViews>
    <sheetView workbookViewId="0">
      <selection activeCell="B41" sqref="B41"/>
    </sheetView>
  </sheetViews>
  <sheetFormatPr baseColWidth="10" defaultRowHeight="15" x14ac:dyDescent="0.25"/>
  <cols>
    <col min="1" max="1" width="38.42578125" bestFit="1" customWidth="1"/>
  </cols>
  <sheetData>
    <row r="1" spans="1:2" x14ac:dyDescent="0.25">
      <c r="A1" t="s">
        <v>7075</v>
      </c>
      <c r="B1" t="s">
        <v>7076</v>
      </c>
    </row>
    <row r="2" spans="1:2" x14ac:dyDescent="0.25">
      <c r="A2" t="s">
        <v>66</v>
      </c>
      <c r="B2">
        <v>614</v>
      </c>
    </row>
    <row r="3" spans="1:2" x14ac:dyDescent="0.25">
      <c r="A3" t="s">
        <v>3452</v>
      </c>
      <c r="B3">
        <v>601</v>
      </c>
    </row>
    <row r="4" spans="1:2" x14ac:dyDescent="0.25">
      <c r="A4" t="s">
        <v>237</v>
      </c>
      <c r="B4">
        <v>617</v>
      </c>
    </row>
    <row r="5" spans="1:2" x14ac:dyDescent="0.25">
      <c r="A5" t="s">
        <v>1069</v>
      </c>
      <c r="B5">
        <v>618</v>
      </c>
    </row>
    <row r="6" spans="1:2" x14ac:dyDescent="0.25">
      <c r="A6" t="s">
        <v>1077</v>
      </c>
      <c r="B6">
        <v>617</v>
      </c>
    </row>
    <row r="7" spans="1:2" x14ac:dyDescent="0.25">
      <c r="A7" t="s">
        <v>1126</v>
      </c>
      <c r="B7">
        <v>614</v>
      </c>
    </row>
    <row r="8" spans="1:2" x14ac:dyDescent="0.25">
      <c r="A8" t="s">
        <v>2585</v>
      </c>
      <c r="B8">
        <v>103</v>
      </c>
    </row>
    <row r="9" spans="1:2" x14ac:dyDescent="0.25">
      <c r="A9" t="s">
        <v>1161</v>
      </c>
      <c r="B9">
        <v>702</v>
      </c>
    </row>
    <row r="10" spans="1:2" x14ac:dyDescent="0.25">
      <c r="A10" t="s">
        <v>1176</v>
      </c>
      <c r="B10">
        <v>400</v>
      </c>
    </row>
    <row r="11" spans="1:2" x14ac:dyDescent="0.25">
      <c r="A11" t="s">
        <v>1303</v>
      </c>
    </row>
    <row r="12" spans="1:2" x14ac:dyDescent="0.25">
      <c r="A12" t="s">
        <v>1637</v>
      </c>
      <c r="B12">
        <v>509</v>
      </c>
    </row>
    <row r="13" spans="1:2" x14ac:dyDescent="0.25">
      <c r="A13" t="s">
        <v>103</v>
      </c>
      <c r="B13">
        <v>226</v>
      </c>
    </row>
    <row r="14" spans="1:2" x14ac:dyDescent="0.25">
      <c r="A14" t="s">
        <v>3641</v>
      </c>
      <c r="B14">
        <v>1415</v>
      </c>
    </row>
    <row r="15" spans="1:2" x14ac:dyDescent="0.25">
      <c r="A15" t="s">
        <v>114</v>
      </c>
      <c r="B15">
        <v>220</v>
      </c>
    </row>
    <row r="16" spans="1:2" x14ac:dyDescent="0.25">
      <c r="A16" t="s">
        <v>128</v>
      </c>
      <c r="B16">
        <v>222</v>
      </c>
    </row>
    <row r="17" spans="1:2" x14ac:dyDescent="0.25">
      <c r="A17" t="s">
        <v>159</v>
      </c>
      <c r="B17">
        <v>222</v>
      </c>
    </row>
    <row r="18" spans="1:2" x14ac:dyDescent="0.25">
      <c r="A18" t="s">
        <v>169</v>
      </c>
      <c r="B18">
        <v>212</v>
      </c>
    </row>
    <row r="19" spans="1:2" x14ac:dyDescent="0.25">
      <c r="A19" t="s">
        <v>1724</v>
      </c>
      <c r="B19">
        <v>305</v>
      </c>
    </row>
    <row r="20" spans="1:2" x14ac:dyDescent="0.25">
      <c r="A20" t="s">
        <v>3506</v>
      </c>
      <c r="B20">
        <v>704</v>
      </c>
    </row>
    <row r="21" spans="1:2" x14ac:dyDescent="0.25">
      <c r="A21" t="s">
        <v>1817</v>
      </c>
      <c r="B21">
        <v>307</v>
      </c>
    </row>
    <row r="22" spans="1:2" x14ac:dyDescent="0.25">
      <c r="A22" t="s">
        <v>2594</v>
      </c>
      <c r="B22">
        <v>500</v>
      </c>
    </row>
    <row r="23" spans="1:2" x14ac:dyDescent="0.25">
      <c r="A23" t="s">
        <v>248</v>
      </c>
      <c r="B23">
        <v>203</v>
      </c>
    </row>
    <row r="24" spans="1:2" x14ac:dyDescent="0.25">
      <c r="A24" t="s">
        <v>1397</v>
      </c>
      <c r="B24">
        <v>201</v>
      </c>
    </row>
    <row r="25" spans="1:2" x14ac:dyDescent="0.25">
      <c r="A25" t="s">
        <v>2037</v>
      </c>
      <c r="B25">
        <v>209</v>
      </c>
    </row>
    <row r="26" spans="1:2" x14ac:dyDescent="0.25">
      <c r="A26" t="s">
        <v>262</v>
      </c>
      <c r="B26">
        <v>206</v>
      </c>
    </row>
    <row r="27" spans="1:2" x14ac:dyDescent="0.25">
      <c r="A27" t="s">
        <v>2150</v>
      </c>
      <c r="B27">
        <v>103</v>
      </c>
    </row>
    <row r="28" spans="1:2" x14ac:dyDescent="0.25">
      <c r="A28" t="s">
        <v>3063</v>
      </c>
      <c r="B28">
        <v>115</v>
      </c>
    </row>
    <row r="29" spans="1:2" x14ac:dyDescent="0.25">
      <c r="A29" t="s">
        <v>2191</v>
      </c>
      <c r="B29">
        <v>108</v>
      </c>
    </row>
    <row r="30" spans="1:2" x14ac:dyDescent="0.25">
      <c r="A30" t="s">
        <v>2223</v>
      </c>
      <c r="B30">
        <v>103</v>
      </c>
    </row>
    <row r="31" spans="1:2" x14ac:dyDescent="0.25">
      <c r="A31" t="s">
        <v>3108</v>
      </c>
      <c r="B31">
        <v>102</v>
      </c>
    </row>
    <row r="32" spans="1:2" x14ac:dyDescent="0.25">
      <c r="A32" t="s">
        <v>3116</v>
      </c>
      <c r="B32">
        <v>103</v>
      </c>
    </row>
    <row r="33" spans="1:2" x14ac:dyDescent="0.25">
      <c r="A33" t="s">
        <v>3872</v>
      </c>
      <c r="B33">
        <v>108</v>
      </c>
    </row>
    <row r="34" spans="1:2" x14ac:dyDescent="0.25">
      <c r="A34" t="s">
        <v>2232</v>
      </c>
      <c r="B34">
        <v>110</v>
      </c>
    </row>
    <row r="35" spans="1:2" x14ac:dyDescent="0.25">
      <c r="A35" t="s">
        <v>3127</v>
      </c>
      <c r="B35">
        <v>101</v>
      </c>
    </row>
    <row r="36" spans="1:2" x14ac:dyDescent="0.25">
      <c r="A36" t="s">
        <v>272</v>
      </c>
      <c r="B36">
        <v>115</v>
      </c>
    </row>
    <row r="37" spans="1:2" x14ac:dyDescent="0.25">
      <c r="A37" t="s">
        <v>2258</v>
      </c>
      <c r="B37">
        <v>101</v>
      </c>
    </row>
    <row r="38" spans="1:2" x14ac:dyDescent="0.25">
      <c r="A38" t="s">
        <v>3183</v>
      </c>
      <c r="B38">
        <v>115</v>
      </c>
    </row>
    <row r="39" spans="1:2" x14ac:dyDescent="0.25">
      <c r="A39" t="s">
        <v>2274</v>
      </c>
      <c r="B39">
        <v>421</v>
      </c>
    </row>
    <row r="40" spans="1:2" x14ac:dyDescent="0.25">
      <c r="A40" t="s">
        <v>3818</v>
      </c>
      <c r="B40">
        <v>403</v>
      </c>
    </row>
  </sheetData>
  <autoFilter ref="A1:B40" xr:uid="{4E51B747-12AF-40FF-8878-8DF780C694B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4FDA5-C84E-4F98-A7A9-1083BE3E7E71}">
  <dimension ref="A1:AA28"/>
  <sheetViews>
    <sheetView tabSelected="1" workbookViewId="0">
      <selection activeCell="E8" sqref="E8"/>
    </sheetView>
  </sheetViews>
  <sheetFormatPr baseColWidth="10" defaultRowHeight="15" x14ac:dyDescent="0.25"/>
  <cols>
    <col min="1" max="1" width="14.7109375" customWidth="1"/>
    <col min="3" max="3" width="11.7109375" customWidth="1"/>
    <col min="6" max="6" width="15.7109375" bestFit="1" customWidth="1"/>
    <col min="7" max="7" width="15" customWidth="1"/>
    <col min="8" max="8" width="15.42578125" customWidth="1"/>
    <col min="9" max="9" width="17.85546875" customWidth="1"/>
    <col min="10" max="10" width="14.140625" customWidth="1"/>
    <col min="11" max="11" width="13.7109375" customWidth="1"/>
    <col min="13" max="13" width="17.5703125" customWidth="1"/>
    <col min="14" max="14" width="13.42578125" customWidth="1"/>
    <col min="15" max="15" width="23.28515625" customWidth="1"/>
    <col min="16" max="16" width="23.42578125" customWidth="1"/>
    <col min="17" max="17" width="22.140625" customWidth="1"/>
    <col min="21" max="21" width="11.85546875" customWidth="1"/>
    <col min="26" max="26" width="14" customWidth="1"/>
    <col min="27" max="27" width="12.7109375" customWidth="1"/>
  </cols>
  <sheetData>
    <row r="1" spans="1:27" x14ac:dyDescent="0.25">
      <c r="A1" t="s">
        <v>0</v>
      </c>
      <c r="B1" t="s">
        <v>3</v>
      </c>
      <c r="C1" t="s">
        <v>7</v>
      </c>
      <c r="D1" t="s">
        <v>8</v>
      </c>
      <c r="E1" s="104" t="s">
        <v>7077</v>
      </c>
      <c r="F1" t="s">
        <v>14</v>
      </c>
      <c r="G1" t="s">
        <v>15</v>
      </c>
      <c r="H1" t="s">
        <v>16</v>
      </c>
      <c r="I1" t="s">
        <v>17</v>
      </c>
      <c r="J1" t="s">
        <v>18</v>
      </c>
      <c r="K1" t="s">
        <v>19</v>
      </c>
      <c r="L1" t="s">
        <v>25</v>
      </c>
      <c r="M1" t="s">
        <v>26</v>
      </c>
      <c r="N1" t="s">
        <v>36</v>
      </c>
      <c r="O1" t="s">
        <v>3396</v>
      </c>
      <c r="P1" t="s">
        <v>3397</v>
      </c>
      <c r="Q1" t="s">
        <v>3398</v>
      </c>
      <c r="R1" t="s">
        <v>6973</v>
      </c>
      <c r="S1" t="s">
        <v>6974</v>
      </c>
      <c r="T1" t="s">
        <v>6975</v>
      </c>
      <c r="U1" t="s">
        <v>6976</v>
      </c>
      <c r="V1" t="s">
        <v>6977</v>
      </c>
      <c r="W1" t="s">
        <v>6978</v>
      </c>
      <c r="X1" t="s">
        <v>6979</v>
      </c>
      <c r="Y1" t="s">
        <v>6980</v>
      </c>
      <c r="Z1" t="s">
        <v>6981</v>
      </c>
      <c r="AA1" t="s">
        <v>6982</v>
      </c>
    </row>
    <row r="2" spans="1:27" x14ac:dyDescent="0.25">
      <c r="A2" t="s">
        <v>1532</v>
      </c>
      <c r="B2" t="s">
        <v>1533</v>
      </c>
      <c r="C2" t="s">
        <v>1523</v>
      </c>
      <c r="D2" t="s">
        <v>1303</v>
      </c>
      <c r="E2" s="104">
        <v>417</v>
      </c>
      <c r="F2" s="100">
        <v>35429</v>
      </c>
      <c r="G2" s="100">
        <v>45319</v>
      </c>
      <c r="H2" t="s">
        <v>78</v>
      </c>
      <c r="I2" s="100">
        <v>45288</v>
      </c>
      <c r="J2" t="s">
        <v>91</v>
      </c>
      <c r="K2" t="s">
        <v>514</v>
      </c>
      <c r="L2" t="s">
        <v>1534</v>
      </c>
      <c r="M2" t="s">
        <v>78</v>
      </c>
      <c r="N2" t="s">
        <v>1535</v>
      </c>
      <c r="O2">
        <v>2479.88</v>
      </c>
      <c r="P2">
        <v>2554.5700000000002</v>
      </c>
      <c r="Q2">
        <v>123.95</v>
      </c>
      <c r="R2" t="s">
        <v>4113</v>
      </c>
      <c r="S2" t="s">
        <v>4114</v>
      </c>
      <c r="T2" t="s">
        <v>4101</v>
      </c>
      <c r="U2" t="s">
        <v>504</v>
      </c>
      <c r="V2" t="s">
        <v>2293</v>
      </c>
      <c r="W2" t="s">
        <v>4115</v>
      </c>
      <c r="X2" t="s">
        <v>4116</v>
      </c>
      <c r="Y2" t="s">
        <v>4117</v>
      </c>
      <c r="Z2" t="s">
        <v>78</v>
      </c>
      <c r="AA2" t="s">
        <v>78</v>
      </c>
    </row>
    <row r="3" spans="1:27" x14ac:dyDescent="0.25">
      <c r="A3" t="s">
        <v>1358</v>
      </c>
      <c r="B3" t="s">
        <v>1361</v>
      </c>
      <c r="C3" t="s">
        <v>281</v>
      </c>
      <c r="D3" t="s">
        <v>1303</v>
      </c>
      <c r="E3" s="104">
        <v>406</v>
      </c>
      <c r="F3" s="102">
        <v>42996.764166666668</v>
      </c>
      <c r="G3" s="100">
        <v>50301</v>
      </c>
      <c r="H3" t="s">
        <v>1312</v>
      </c>
      <c r="I3" s="100">
        <v>45280</v>
      </c>
      <c r="J3" t="s">
        <v>91</v>
      </c>
      <c r="K3" t="s">
        <v>514</v>
      </c>
      <c r="L3" t="s">
        <v>1362</v>
      </c>
      <c r="M3" t="s">
        <v>78</v>
      </c>
      <c r="N3" t="s">
        <v>1363</v>
      </c>
      <c r="O3">
        <v>1500</v>
      </c>
      <c r="P3">
        <v>1500</v>
      </c>
      <c r="Q3">
        <v>5</v>
      </c>
      <c r="R3" t="s">
        <v>5598</v>
      </c>
      <c r="S3" t="s">
        <v>5599</v>
      </c>
      <c r="T3" t="s">
        <v>4101</v>
      </c>
      <c r="U3" t="s">
        <v>4717</v>
      </c>
      <c r="V3" t="s">
        <v>4120</v>
      </c>
      <c r="W3" t="s">
        <v>4718</v>
      </c>
      <c r="X3" t="s">
        <v>78</v>
      </c>
      <c r="Y3" t="s">
        <v>5600</v>
      </c>
      <c r="Z3" t="s">
        <v>78</v>
      </c>
      <c r="AA3" t="s">
        <v>78</v>
      </c>
    </row>
    <row r="4" spans="1:27" x14ac:dyDescent="0.25">
      <c r="A4" t="s">
        <v>1298</v>
      </c>
      <c r="B4" t="s">
        <v>1301</v>
      </c>
      <c r="C4" t="s">
        <v>281</v>
      </c>
      <c r="D4" t="s">
        <v>1303</v>
      </c>
      <c r="E4" s="104">
        <v>417</v>
      </c>
      <c r="F4" s="100">
        <v>35251</v>
      </c>
      <c r="G4" s="100">
        <v>46939</v>
      </c>
      <c r="H4" t="s">
        <v>70</v>
      </c>
      <c r="I4" s="100">
        <v>45296</v>
      </c>
      <c r="J4" t="s">
        <v>71</v>
      </c>
      <c r="K4" t="s">
        <v>1304</v>
      </c>
      <c r="L4" t="s">
        <v>1306</v>
      </c>
      <c r="M4" t="s">
        <v>78</v>
      </c>
      <c r="N4" t="s">
        <v>1307</v>
      </c>
      <c r="O4">
        <v>1288.3800000000001</v>
      </c>
      <c r="P4">
        <v>1288.3800000000001</v>
      </c>
      <c r="Q4">
        <v>64.42</v>
      </c>
      <c r="R4" t="s">
        <v>4124</v>
      </c>
      <c r="S4" t="s">
        <v>4125</v>
      </c>
      <c r="T4" t="s">
        <v>4101</v>
      </c>
      <c r="U4" t="s">
        <v>504</v>
      </c>
      <c r="V4" t="s">
        <v>4126</v>
      </c>
      <c r="W4" t="s">
        <v>4110</v>
      </c>
      <c r="X4" t="s">
        <v>4127</v>
      </c>
      <c r="Y4" t="s">
        <v>4128</v>
      </c>
      <c r="Z4" t="s">
        <v>4129</v>
      </c>
      <c r="AA4" t="s">
        <v>4130</v>
      </c>
    </row>
    <row r="5" spans="1:27" x14ac:dyDescent="0.25">
      <c r="A5" t="s">
        <v>1527</v>
      </c>
      <c r="B5" t="s">
        <v>1528</v>
      </c>
      <c r="C5" t="s">
        <v>1523</v>
      </c>
      <c r="D5" t="s">
        <v>1303</v>
      </c>
      <c r="E5" s="104">
        <v>417</v>
      </c>
      <c r="F5" s="100">
        <v>35417</v>
      </c>
      <c r="G5" s="100">
        <v>45278</v>
      </c>
      <c r="H5" t="s">
        <v>78</v>
      </c>
      <c r="I5" s="100">
        <v>45278</v>
      </c>
      <c r="J5" t="s">
        <v>91</v>
      </c>
      <c r="K5" t="s">
        <v>514</v>
      </c>
      <c r="L5" t="s">
        <v>1530</v>
      </c>
      <c r="M5" t="s">
        <v>78</v>
      </c>
      <c r="N5" t="s">
        <v>1531</v>
      </c>
      <c r="O5">
        <v>1239.94</v>
      </c>
      <c r="P5">
        <v>1277.27</v>
      </c>
      <c r="Q5">
        <v>62.03</v>
      </c>
      <c r="R5" t="s">
        <v>4107</v>
      </c>
      <c r="S5" t="s">
        <v>4108</v>
      </c>
      <c r="T5" t="s">
        <v>4101</v>
      </c>
      <c r="U5" t="s">
        <v>504</v>
      </c>
      <c r="V5" t="s">
        <v>4109</v>
      </c>
      <c r="W5" t="s">
        <v>4110</v>
      </c>
      <c r="X5" t="s">
        <v>4111</v>
      </c>
      <c r="Y5" t="s">
        <v>4112</v>
      </c>
      <c r="Z5" t="s">
        <v>78</v>
      </c>
      <c r="AA5" t="s">
        <v>78</v>
      </c>
    </row>
    <row r="6" spans="1:27" x14ac:dyDescent="0.25">
      <c r="A6" t="s">
        <v>1544</v>
      </c>
      <c r="B6" t="s">
        <v>1545</v>
      </c>
      <c r="C6" t="s">
        <v>532</v>
      </c>
      <c r="D6" t="s">
        <v>1303</v>
      </c>
      <c r="E6" s="104">
        <v>417</v>
      </c>
      <c r="F6" s="100">
        <v>38240</v>
      </c>
      <c r="G6" s="100">
        <v>43353</v>
      </c>
      <c r="H6" t="s">
        <v>1312</v>
      </c>
      <c r="I6" s="100">
        <v>39701</v>
      </c>
      <c r="J6" t="s">
        <v>71</v>
      </c>
      <c r="K6" t="s">
        <v>104</v>
      </c>
      <c r="L6" t="s">
        <v>1547</v>
      </c>
      <c r="M6" t="s">
        <v>78</v>
      </c>
      <c r="N6" t="s">
        <v>1549</v>
      </c>
      <c r="O6">
        <v>0</v>
      </c>
      <c r="P6">
        <v>0</v>
      </c>
      <c r="Q6">
        <v>0</v>
      </c>
      <c r="R6" t="s">
        <v>5661</v>
      </c>
      <c r="S6" t="s">
        <v>5662</v>
      </c>
      <c r="T6" t="s">
        <v>4101</v>
      </c>
      <c r="U6" t="s">
        <v>504</v>
      </c>
      <c r="V6" t="s">
        <v>4324</v>
      </c>
      <c r="W6" t="s">
        <v>5663</v>
      </c>
      <c r="X6" t="s">
        <v>5664</v>
      </c>
      <c r="Y6" t="s">
        <v>5665</v>
      </c>
      <c r="Z6" t="s">
        <v>5666</v>
      </c>
      <c r="AA6" t="s">
        <v>4138</v>
      </c>
    </row>
    <row r="7" spans="1:27" x14ac:dyDescent="0.25">
      <c r="A7" t="s">
        <v>1550</v>
      </c>
      <c r="B7" t="s">
        <v>1551</v>
      </c>
      <c r="C7" t="s">
        <v>65</v>
      </c>
      <c r="D7" t="s">
        <v>1303</v>
      </c>
      <c r="E7" s="104">
        <v>417</v>
      </c>
      <c r="F7" s="100">
        <v>38628</v>
      </c>
      <c r="G7" s="100">
        <v>51412</v>
      </c>
      <c r="H7" t="s">
        <v>78</v>
      </c>
      <c r="J7" t="s">
        <v>91</v>
      </c>
      <c r="K7" t="s">
        <v>104</v>
      </c>
      <c r="L7" t="s">
        <v>1554</v>
      </c>
      <c r="M7" t="s">
        <v>78</v>
      </c>
      <c r="N7" t="s">
        <v>1555</v>
      </c>
      <c r="O7">
        <v>0</v>
      </c>
      <c r="P7">
        <v>0</v>
      </c>
      <c r="Q7">
        <v>0</v>
      </c>
      <c r="R7" t="s">
        <v>7045</v>
      </c>
      <c r="S7" t="s">
        <v>7046</v>
      </c>
      <c r="T7" t="s">
        <v>4393</v>
      </c>
      <c r="U7" t="s">
        <v>7047</v>
      </c>
      <c r="V7" t="s">
        <v>7048</v>
      </c>
      <c r="W7" t="s">
        <v>7049</v>
      </c>
      <c r="X7" t="s">
        <v>78</v>
      </c>
      <c r="Y7" t="s">
        <v>7050</v>
      </c>
      <c r="Z7" t="s">
        <v>7051</v>
      </c>
      <c r="AA7" t="s">
        <v>4130</v>
      </c>
    </row>
    <row r="8" spans="1:27" x14ac:dyDescent="0.25">
      <c r="A8" t="s">
        <v>3903</v>
      </c>
      <c r="B8" t="s">
        <v>3595</v>
      </c>
      <c r="C8" t="s">
        <v>281</v>
      </c>
      <c r="D8" t="s">
        <v>1303</v>
      </c>
      <c r="E8" s="104">
        <v>406</v>
      </c>
      <c r="F8" s="102">
        <v>41724.61923611111</v>
      </c>
      <c r="G8" s="102">
        <v>50490.61923611111</v>
      </c>
      <c r="H8" t="s">
        <v>1312</v>
      </c>
      <c r="I8" s="100">
        <v>45286</v>
      </c>
      <c r="J8" t="s">
        <v>91</v>
      </c>
      <c r="K8" t="s">
        <v>514</v>
      </c>
      <c r="L8" t="s">
        <v>3904</v>
      </c>
      <c r="M8" t="s">
        <v>78</v>
      </c>
      <c r="N8" t="s">
        <v>3966</v>
      </c>
      <c r="O8">
        <v>891.04</v>
      </c>
      <c r="P8">
        <v>891.04</v>
      </c>
      <c r="Q8">
        <v>7.86</v>
      </c>
      <c r="R8" t="s">
        <v>4571</v>
      </c>
      <c r="S8" t="s">
        <v>4572</v>
      </c>
      <c r="T8" t="s">
        <v>4101</v>
      </c>
      <c r="U8" t="s">
        <v>504</v>
      </c>
      <c r="V8" t="s">
        <v>4148</v>
      </c>
      <c r="W8" t="s">
        <v>4573</v>
      </c>
      <c r="X8" t="s">
        <v>4574</v>
      </c>
      <c r="Y8" t="s">
        <v>4575</v>
      </c>
      <c r="Z8" t="s">
        <v>4576</v>
      </c>
      <c r="AA8" t="s">
        <v>4181</v>
      </c>
    </row>
    <row r="9" spans="1:27" x14ac:dyDescent="0.25">
      <c r="A9" t="s">
        <v>1344</v>
      </c>
      <c r="B9" t="s">
        <v>1094</v>
      </c>
      <c r="C9" t="s">
        <v>281</v>
      </c>
      <c r="D9" t="s">
        <v>1303</v>
      </c>
      <c r="E9" s="104">
        <v>406</v>
      </c>
      <c r="F9" s="102">
        <v>42093.482442129629</v>
      </c>
      <c r="G9" s="100">
        <v>48303</v>
      </c>
      <c r="H9" t="s">
        <v>1312</v>
      </c>
      <c r="I9" s="100">
        <v>45288</v>
      </c>
      <c r="J9" t="s">
        <v>91</v>
      </c>
      <c r="K9" t="s">
        <v>514</v>
      </c>
      <c r="L9" t="s">
        <v>1345</v>
      </c>
      <c r="M9" t="s">
        <v>78</v>
      </c>
      <c r="N9" t="s">
        <v>1346</v>
      </c>
      <c r="O9">
        <v>840</v>
      </c>
      <c r="P9">
        <v>840</v>
      </c>
      <c r="Q9">
        <v>29.4</v>
      </c>
      <c r="R9" t="s">
        <v>5137</v>
      </c>
      <c r="S9" t="s">
        <v>5138</v>
      </c>
      <c r="T9" t="s">
        <v>4101</v>
      </c>
      <c r="U9" t="s">
        <v>5139</v>
      </c>
      <c r="V9" t="s">
        <v>5140</v>
      </c>
      <c r="W9" t="s">
        <v>4110</v>
      </c>
      <c r="X9" t="s">
        <v>5141</v>
      </c>
      <c r="Y9" t="s">
        <v>5142</v>
      </c>
      <c r="Z9" t="s">
        <v>78</v>
      </c>
      <c r="AA9" t="s">
        <v>78</v>
      </c>
    </row>
    <row r="10" spans="1:27" x14ac:dyDescent="0.25">
      <c r="A10" t="s">
        <v>1521</v>
      </c>
      <c r="B10" t="s">
        <v>1522</v>
      </c>
      <c r="C10" t="s">
        <v>1523</v>
      </c>
      <c r="D10" t="s">
        <v>1303</v>
      </c>
      <c r="E10" s="104">
        <v>417</v>
      </c>
      <c r="F10" s="100">
        <v>35064</v>
      </c>
      <c r="G10" s="100">
        <v>47118</v>
      </c>
      <c r="H10" t="s">
        <v>1312</v>
      </c>
      <c r="I10" s="100">
        <v>45291</v>
      </c>
      <c r="J10" t="s">
        <v>91</v>
      </c>
      <c r="K10" t="s">
        <v>514</v>
      </c>
      <c r="L10" t="s">
        <v>1525</v>
      </c>
      <c r="M10" t="s">
        <v>78</v>
      </c>
      <c r="N10" t="s">
        <v>1526</v>
      </c>
      <c r="O10">
        <v>807.04</v>
      </c>
      <c r="P10">
        <v>831.26</v>
      </c>
      <c r="Q10">
        <v>40.299999999999997</v>
      </c>
      <c r="R10" t="s">
        <v>4099</v>
      </c>
      <c r="S10" t="s">
        <v>4100</v>
      </c>
      <c r="T10" t="s">
        <v>4101</v>
      </c>
      <c r="U10" t="s">
        <v>504</v>
      </c>
      <c r="V10" t="s">
        <v>2293</v>
      </c>
      <c r="W10" t="s">
        <v>4102</v>
      </c>
      <c r="X10" t="s">
        <v>4103</v>
      </c>
      <c r="Y10" t="s">
        <v>4104</v>
      </c>
      <c r="Z10" t="s">
        <v>4105</v>
      </c>
      <c r="AA10" t="s">
        <v>4106</v>
      </c>
    </row>
    <row r="11" spans="1:27" x14ac:dyDescent="0.25">
      <c r="A11" t="s">
        <v>1563</v>
      </c>
      <c r="B11" t="s">
        <v>1375</v>
      </c>
      <c r="C11" t="s">
        <v>532</v>
      </c>
      <c r="D11" t="s">
        <v>1303</v>
      </c>
      <c r="E11" s="104">
        <v>417</v>
      </c>
      <c r="F11" s="100">
        <v>39759</v>
      </c>
      <c r="G11" s="100">
        <v>45603</v>
      </c>
      <c r="H11" t="s">
        <v>78</v>
      </c>
      <c r="I11" s="100">
        <v>45603</v>
      </c>
      <c r="J11" t="s">
        <v>91</v>
      </c>
      <c r="K11" t="s">
        <v>104</v>
      </c>
      <c r="L11" t="s">
        <v>1376</v>
      </c>
      <c r="M11" t="s">
        <v>78</v>
      </c>
      <c r="N11" t="s">
        <v>1564</v>
      </c>
      <c r="O11">
        <v>691.17</v>
      </c>
      <c r="P11">
        <v>691.17</v>
      </c>
      <c r="Q11">
        <v>41.47</v>
      </c>
      <c r="R11" t="s">
        <v>4309</v>
      </c>
      <c r="S11" t="s">
        <v>4310</v>
      </c>
      <c r="T11" t="s">
        <v>4101</v>
      </c>
      <c r="U11" t="s">
        <v>504</v>
      </c>
      <c r="V11" t="s">
        <v>4187</v>
      </c>
      <c r="W11" t="s">
        <v>4311</v>
      </c>
      <c r="X11" t="s">
        <v>4312</v>
      </c>
      <c r="Y11" t="s">
        <v>4313</v>
      </c>
      <c r="Z11" t="s">
        <v>78</v>
      </c>
      <c r="AA11" t="s">
        <v>78</v>
      </c>
    </row>
    <row r="12" spans="1:27" x14ac:dyDescent="0.25">
      <c r="A12" t="s">
        <v>1565</v>
      </c>
      <c r="B12" t="s">
        <v>1566</v>
      </c>
      <c r="C12" t="s">
        <v>1523</v>
      </c>
      <c r="D12" t="s">
        <v>1303</v>
      </c>
      <c r="E12" s="104">
        <v>415</v>
      </c>
      <c r="F12" s="102">
        <v>40907.388159722221</v>
      </c>
      <c r="G12" s="102">
        <v>48212.388159722221</v>
      </c>
      <c r="H12" t="s">
        <v>70</v>
      </c>
      <c r="J12" t="s">
        <v>91</v>
      </c>
      <c r="K12" t="s">
        <v>1313</v>
      </c>
      <c r="L12" t="s">
        <v>1568</v>
      </c>
      <c r="M12" t="s">
        <v>78</v>
      </c>
      <c r="N12" t="s">
        <v>1571</v>
      </c>
      <c r="O12">
        <v>0</v>
      </c>
      <c r="P12">
        <v>0</v>
      </c>
      <c r="Q12">
        <v>0</v>
      </c>
      <c r="R12" t="s">
        <v>7028</v>
      </c>
      <c r="S12" t="s">
        <v>7029</v>
      </c>
      <c r="T12" t="s">
        <v>4101</v>
      </c>
      <c r="U12" t="s">
        <v>504</v>
      </c>
      <c r="V12" t="s">
        <v>4120</v>
      </c>
      <c r="W12" t="s">
        <v>4110</v>
      </c>
      <c r="X12" t="s">
        <v>7030</v>
      </c>
      <c r="Y12" t="s">
        <v>7031</v>
      </c>
      <c r="Z12" t="s">
        <v>7032</v>
      </c>
      <c r="AA12" t="s">
        <v>4138</v>
      </c>
    </row>
    <row r="13" spans="1:27" x14ac:dyDescent="0.25">
      <c r="A13" t="s">
        <v>1560</v>
      </c>
      <c r="B13" t="s">
        <v>1557</v>
      </c>
      <c r="C13" t="s">
        <v>65</v>
      </c>
      <c r="D13" t="s">
        <v>1303</v>
      </c>
      <c r="E13" s="104">
        <v>417</v>
      </c>
      <c r="F13" s="100">
        <v>38727</v>
      </c>
      <c r="G13" s="100">
        <v>45301</v>
      </c>
      <c r="H13" t="s">
        <v>78</v>
      </c>
      <c r="I13" s="100">
        <v>45301</v>
      </c>
      <c r="J13" t="s">
        <v>91</v>
      </c>
      <c r="K13" t="s">
        <v>104</v>
      </c>
      <c r="L13" t="s">
        <v>1561</v>
      </c>
      <c r="M13" t="s">
        <v>78</v>
      </c>
      <c r="N13" t="s">
        <v>1562</v>
      </c>
      <c r="O13">
        <v>620</v>
      </c>
      <c r="P13">
        <v>620</v>
      </c>
      <c r="Q13">
        <v>31</v>
      </c>
      <c r="R13" t="s">
        <v>4255</v>
      </c>
      <c r="S13" t="s">
        <v>4256</v>
      </c>
      <c r="T13" t="s">
        <v>4101</v>
      </c>
      <c r="U13" t="s">
        <v>504</v>
      </c>
      <c r="V13" t="s">
        <v>4203</v>
      </c>
      <c r="W13" t="s">
        <v>4110</v>
      </c>
      <c r="X13" t="s">
        <v>4257</v>
      </c>
      <c r="Y13" t="s">
        <v>4258</v>
      </c>
      <c r="Z13" t="s">
        <v>4259</v>
      </c>
      <c r="AA13" t="s">
        <v>4138</v>
      </c>
    </row>
    <row r="14" spans="1:27" x14ac:dyDescent="0.25">
      <c r="A14" t="s">
        <v>1308</v>
      </c>
      <c r="B14" t="s">
        <v>1309</v>
      </c>
      <c r="C14" t="s">
        <v>281</v>
      </c>
      <c r="D14" t="s">
        <v>1303</v>
      </c>
      <c r="E14" s="104">
        <v>406</v>
      </c>
      <c r="F14" s="102">
        <v>41052.404548611114</v>
      </c>
      <c r="G14" s="102">
        <v>50183.404548611114</v>
      </c>
      <c r="H14" t="s">
        <v>1312</v>
      </c>
      <c r="J14" t="s">
        <v>91</v>
      </c>
      <c r="K14" t="s">
        <v>1313</v>
      </c>
      <c r="L14" s="103" t="s">
        <v>1315</v>
      </c>
      <c r="M14" t="s">
        <v>78</v>
      </c>
      <c r="N14" t="s">
        <v>1316</v>
      </c>
      <c r="O14">
        <v>0</v>
      </c>
      <c r="P14">
        <v>0</v>
      </c>
      <c r="Q14">
        <v>0</v>
      </c>
      <c r="R14" t="s">
        <v>7025</v>
      </c>
      <c r="S14" t="s">
        <v>7026</v>
      </c>
      <c r="T14" t="s">
        <v>4393</v>
      </c>
      <c r="U14" t="s">
        <v>7016</v>
      </c>
      <c r="V14" t="s">
        <v>7017</v>
      </c>
      <c r="W14" t="s">
        <v>4110</v>
      </c>
      <c r="X14" t="s">
        <v>7018</v>
      </c>
      <c r="Y14" t="s">
        <v>7019</v>
      </c>
      <c r="Z14" t="s">
        <v>78</v>
      </c>
      <c r="AA14" t="s">
        <v>78</v>
      </c>
    </row>
    <row r="15" spans="1:27" x14ac:dyDescent="0.25">
      <c r="A15" t="s">
        <v>1317</v>
      </c>
      <c r="B15" t="s">
        <v>1310</v>
      </c>
      <c r="C15" t="s">
        <v>281</v>
      </c>
      <c r="D15" t="s">
        <v>1303</v>
      </c>
      <c r="E15" s="104">
        <v>406</v>
      </c>
      <c r="F15" s="102">
        <v>41052.410532407404</v>
      </c>
      <c r="G15" s="102">
        <v>50913.410532407404</v>
      </c>
      <c r="H15" t="s">
        <v>1312</v>
      </c>
      <c r="J15" t="s">
        <v>91</v>
      </c>
      <c r="K15" t="s">
        <v>1313</v>
      </c>
      <c r="L15" s="103" t="s">
        <v>1318</v>
      </c>
      <c r="M15" t="s">
        <v>78</v>
      </c>
      <c r="N15" t="s">
        <v>1319</v>
      </c>
      <c r="O15">
        <v>0</v>
      </c>
      <c r="P15">
        <v>0</v>
      </c>
      <c r="Q15">
        <v>0</v>
      </c>
      <c r="R15" t="s">
        <v>7014</v>
      </c>
      <c r="S15" t="s">
        <v>7015</v>
      </c>
      <c r="T15" t="s">
        <v>4393</v>
      </c>
      <c r="U15" t="s">
        <v>7016</v>
      </c>
      <c r="V15" t="s">
        <v>7017</v>
      </c>
      <c r="W15" t="s">
        <v>4110</v>
      </c>
      <c r="X15" t="s">
        <v>7018</v>
      </c>
      <c r="Y15" t="s">
        <v>7019</v>
      </c>
      <c r="Z15" t="s">
        <v>78</v>
      </c>
      <c r="AA15" t="s">
        <v>78</v>
      </c>
    </row>
    <row r="16" spans="1:27" x14ac:dyDescent="0.25">
      <c r="A16" t="s">
        <v>3919</v>
      </c>
      <c r="B16" t="s">
        <v>3406</v>
      </c>
      <c r="C16" t="s">
        <v>281</v>
      </c>
      <c r="D16" t="s">
        <v>1303</v>
      </c>
      <c r="E16" s="104">
        <v>406</v>
      </c>
      <c r="F16" s="102">
        <v>41199.701921296299</v>
      </c>
      <c r="G16" s="102">
        <v>47043.701921296299</v>
      </c>
      <c r="H16" t="s">
        <v>1312</v>
      </c>
      <c r="J16" t="s">
        <v>91</v>
      </c>
      <c r="K16" t="s">
        <v>1313</v>
      </c>
      <c r="L16" t="s">
        <v>3920</v>
      </c>
      <c r="M16" t="s">
        <v>78</v>
      </c>
      <c r="N16" t="s">
        <v>3959</v>
      </c>
      <c r="O16">
        <v>0</v>
      </c>
      <c r="P16">
        <v>0</v>
      </c>
      <c r="Q16">
        <v>0</v>
      </c>
      <c r="R16" t="s">
        <v>6568</v>
      </c>
      <c r="S16" t="s">
        <v>6569</v>
      </c>
      <c r="T16" t="s">
        <v>4101</v>
      </c>
      <c r="U16" t="s">
        <v>504</v>
      </c>
      <c r="V16" t="s">
        <v>4120</v>
      </c>
      <c r="W16" t="s">
        <v>4342</v>
      </c>
      <c r="X16" t="s">
        <v>6570</v>
      </c>
      <c r="Y16" t="s">
        <v>5638</v>
      </c>
      <c r="Z16" t="s">
        <v>6571</v>
      </c>
      <c r="AA16" t="s">
        <v>4417</v>
      </c>
    </row>
    <row r="17" spans="1:27" x14ac:dyDescent="0.25">
      <c r="A17" t="s">
        <v>1330</v>
      </c>
      <c r="B17" t="s">
        <v>1331</v>
      </c>
      <c r="C17" t="s">
        <v>281</v>
      </c>
      <c r="D17" t="s">
        <v>1303</v>
      </c>
      <c r="E17" s="104">
        <v>406</v>
      </c>
      <c r="F17" s="102">
        <v>41953.604421296295</v>
      </c>
      <c r="G17" s="102">
        <v>49623.604421296295</v>
      </c>
      <c r="H17" t="s">
        <v>1312</v>
      </c>
      <c r="J17" t="s">
        <v>91</v>
      </c>
      <c r="K17" t="s">
        <v>1313</v>
      </c>
      <c r="L17" t="s">
        <v>1333</v>
      </c>
      <c r="M17" t="s">
        <v>78</v>
      </c>
      <c r="N17" t="s">
        <v>1334</v>
      </c>
      <c r="O17">
        <v>0</v>
      </c>
      <c r="P17">
        <v>0</v>
      </c>
      <c r="Q17">
        <v>0</v>
      </c>
      <c r="R17" t="s">
        <v>4979</v>
      </c>
      <c r="S17" t="s">
        <v>4980</v>
      </c>
      <c r="T17" t="s">
        <v>4101</v>
      </c>
      <c r="U17" t="s">
        <v>504</v>
      </c>
      <c r="V17" t="s">
        <v>4120</v>
      </c>
      <c r="W17" t="s">
        <v>4342</v>
      </c>
      <c r="X17" t="s">
        <v>4981</v>
      </c>
      <c r="Y17" t="s">
        <v>4982</v>
      </c>
      <c r="Z17" t="s">
        <v>78</v>
      </c>
      <c r="AA17" t="s">
        <v>78</v>
      </c>
    </row>
    <row r="18" spans="1:27" x14ac:dyDescent="0.25">
      <c r="A18" t="s">
        <v>1336</v>
      </c>
      <c r="B18" t="s">
        <v>1337</v>
      </c>
      <c r="C18" t="s">
        <v>281</v>
      </c>
      <c r="D18" t="s">
        <v>1303</v>
      </c>
      <c r="E18" s="104">
        <v>406</v>
      </c>
      <c r="F18" s="102">
        <v>41985.570810185185</v>
      </c>
      <c r="G18" s="102">
        <v>46733.570810185185</v>
      </c>
      <c r="H18" t="s">
        <v>1312</v>
      </c>
      <c r="J18" t="s">
        <v>91</v>
      </c>
      <c r="K18" t="s">
        <v>1313</v>
      </c>
      <c r="L18" t="s">
        <v>1339</v>
      </c>
      <c r="M18" t="s">
        <v>78</v>
      </c>
      <c r="N18" t="s">
        <v>1340</v>
      </c>
      <c r="O18">
        <v>0</v>
      </c>
      <c r="P18">
        <v>0</v>
      </c>
      <c r="Q18">
        <v>0</v>
      </c>
      <c r="R18" t="s">
        <v>6150</v>
      </c>
      <c r="S18" t="s">
        <v>6151</v>
      </c>
      <c r="T18" t="s">
        <v>6143</v>
      </c>
      <c r="U18" t="s">
        <v>6144</v>
      </c>
      <c r="V18" t="s">
        <v>6145</v>
      </c>
      <c r="W18" t="s">
        <v>6146</v>
      </c>
      <c r="X18" t="s">
        <v>6152</v>
      </c>
      <c r="Y18" t="s">
        <v>6153</v>
      </c>
      <c r="Z18" t="s">
        <v>6154</v>
      </c>
      <c r="AA18" t="s">
        <v>4130</v>
      </c>
    </row>
    <row r="19" spans="1:27" x14ac:dyDescent="0.25">
      <c r="A19" t="s">
        <v>1341</v>
      </c>
      <c r="B19" t="s">
        <v>1338</v>
      </c>
      <c r="C19" t="s">
        <v>281</v>
      </c>
      <c r="D19" t="s">
        <v>1303</v>
      </c>
      <c r="E19" s="104">
        <v>406</v>
      </c>
      <c r="F19" s="102">
        <v>41985.568749999999</v>
      </c>
      <c r="G19" s="102">
        <v>48560.568749999999</v>
      </c>
      <c r="H19" t="s">
        <v>1312</v>
      </c>
      <c r="J19" t="s">
        <v>91</v>
      </c>
      <c r="K19" t="s">
        <v>1313</v>
      </c>
      <c r="L19" t="s">
        <v>1342</v>
      </c>
      <c r="M19" t="s">
        <v>78</v>
      </c>
      <c r="N19" t="s">
        <v>1343</v>
      </c>
      <c r="O19">
        <v>0</v>
      </c>
      <c r="P19">
        <v>0</v>
      </c>
      <c r="Q19">
        <v>0</v>
      </c>
      <c r="R19" t="s">
        <v>6141</v>
      </c>
      <c r="S19" t="s">
        <v>6142</v>
      </c>
      <c r="T19" t="s">
        <v>6143</v>
      </c>
      <c r="U19" t="s">
        <v>6144</v>
      </c>
      <c r="V19" t="s">
        <v>6145</v>
      </c>
      <c r="W19" t="s">
        <v>6146</v>
      </c>
      <c r="X19" t="s">
        <v>6147</v>
      </c>
      <c r="Y19" t="s">
        <v>6148</v>
      </c>
      <c r="Z19" t="s">
        <v>6149</v>
      </c>
      <c r="AA19" t="s">
        <v>4130</v>
      </c>
    </row>
    <row r="20" spans="1:27" x14ac:dyDescent="0.25">
      <c r="A20" t="s">
        <v>1347</v>
      </c>
      <c r="B20" t="s">
        <v>427</v>
      </c>
      <c r="C20" t="s">
        <v>281</v>
      </c>
      <c r="D20" t="s">
        <v>1303</v>
      </c>
      <c r="E20" s="104">
        <v>403</v>
      </c>
      <c r="F20" s="102">
        <v>42278.489976851852</v>
      </c>
      <c r="G20" s="102">
        <v>45931.489976851852</v>
      </c>
      <c r="H20" t="s">
        <v>1312</v>
      </c>
      <c r="I20" s="100">
        <v>42278</v>
      </c>
      <c r="J20" t="s">
        <v>91</v>
      </c>
      <c r="K20" t="s">
        <v>1313</v>
      </c>
      <c r="L20" t="s">
        <v>1350</v>
      </c>
      <c r="M20" t="s">
        <v>78</v>
      </c>
      <c r="N20" t="s">
        <v>1352</v>
      </c>
      <c r="O20">
        <v>0</v>
      </c>
      <c r="P20">
        <v>0</v>
      </c>
      <c r="Q20">
        <v>0</v>
      </c>
      <c r="R20" t="s">
        <v>4201</v>
      </c>
      <c r="S20" t="s">
        <v>4202</v>
      </c>
      <c r="T20" t="s">
        <v>4101</v>
      </c>
      <c r="U20" t="s">
        <v>504</v>
      </c>
      <c r="V20" t="s">
        <v>4203</v>
      </c>
      <c r="W20" t="s">
        <v>4204</v>
      </c>
      <c r="X20" t="s">
        <v>4205</v>
      </c>
      <c r="Y20" t="s">
        <v>4206</v>
      </c>
      <c r="Z20" t="s">
        <v>7033</v>
      </c>
      <c r="AA20" t="s">
        <v>4130</v>
      </c>
    </row>
    <row r="21" spans="1:27" x14ac:dyDescent="0.25">
      <c r="A21" t="s">
        <v>1353</v>
      </c>
      <c r="B21" t="s">
        <v>1338</v>
      </c>
      <c r="C21" t="s">
        <v>281</v>
      </c>
      <c r="D21" t="s">
        <v>1303</v>
      </c>
      <c r="E21" s="104">
        <v>407</v>
      </c>
      <c r="F21" s="102">
        <v>42328.389826388891</v>
      </c>
      <c r="G21" s="102">
        <v>48538.389826388891</v>
      </c>
      <c r="H21" t="s">
        <v>1312</v>
      </c>
      <c r="J21" t="s">
        <v>91</v>
      </c>
      <c r="K21" t="s">
        <v>1313</v>
      </c>
      <c r="L21" t="s">
        <v>1342</v>
      </c>
      <c r="M21" t="s">
        <v>78</v>
      </c>
      <c r="N21" t="s">
        <v>1355</v>
      </c>
      <c r="O21">
        <v>0</v>
      </c>
      <c r="P21">
        <v>0</v>
      </c>
      <c r="Q21">
        <v>0</v>
      </c>
      <c r="R21" t="s">
        <v>6141</v>
      </c>
      <c r="S21" t="s">
        <v>6142</v>
      </c>
      <c r="T21" t="s">
        <v>6143</v>
      </c>
      <c r="U21" t="s">
        <v>6144</v>
      </c>
      <c r="V21" t="s">
        <v>6145</v>
      </c>
      <c r="W21" t="s">
        <v>6146</v>
      </c>
      <c r="X21" t="s">
        <v>6147</v>
      </c>
      <c r="Y21" t="s">
        <v>6148</v>
      </c>
      <c r="Z21" t="s">
        <v>6149</v>
      </c>
      <c r="AA21" t="s">
        <v>4130</v>
      </c>
    </row>
    <row r="22" spans="1:27" x14ac:dyDescent="0.25">
      <c r="A22" t="s">
        <v>1356</v>
      </c>
      <c r="B22" t="s">
        <v>1337</v>
      </c>
      <c r="C22" t="s">
        <v>281</v>
      </c>
      <c r="D22" t="s">
        <v>1303</v>
      </c>
      <c r="E22" s="104">
        <v>406</v>
      </c>
      <c r="F22" s="102">
        <v>42328.399872685186</v>
      </c>
      <c r="G22" s="102">
        <v>46711.399872685186</v>
      </c>
      <c r="H22" t="s">
        <v>1312</v>
      </c>
      <c r="J22" t="s">
        <v>91</v>
      </c>
      <c r="K22" t="s">
        <v>1313</v>
      </c>
      <c r="L22" t="s">
        <v>1339</v>
      </c>
      <c r="M22" t="s">
        <v>78</v>
      </c>
      <c r="N22" t="s">
        <v>1357</v>
      </c>
      <c r="O22">
        <v>0</v>
      </c>
      <c r="P22">
        <v>0</v>
      </c>
      <c r="Q22">
        <v>0</v>
      </c>
      <c r="R22" t="s">
        <v>6150</v>
      </c>
      <c r="S22" t="s">
        <v>6151</v>
      </c>
      <c r="T22" t="s">
        <v>6143</v>
      </c>
      <c r="U22" t="s">
        <v>6144</v>
      </c>
      <c r="V22" t="s">
        <v>6145</v>
      </c>
      <c r="W22" t="s">
        <v>6146</v>
      </c>
      <c r="X22" t="s">
        <v>6152</v>
      </c>
      <c r="Y22" t="s">
        <v>6153</v>
      </c>
      <c r="Z22" t="s">
        <v>6154</v>
      </c>
      <c r="AA22" t="s">
        <v>4130</v>
      </c>
    </row>
    <row r="23" spans="1:27" x14ac:dyDescent="0.25">
      <c r="A23" t="s">
        <v>1324</v>
      </c>
      <c r="B23" t="s">
        <v>1325</v>
      </c>
      <c r="C23" t="s">
        <v>281</v>
      </c>
      <c r="D23" t="s">
        <v>1303</v>
      </c>
      <c r="E23" s="104">
        <v>406</v>
      </c>
      <c r="F23" s="102">
        <v>41568.487569444442</v>
      </c>
      <c r="G23" s="102">
        <v>48508.487569444442</v>
      </c>
      <c r="H23" t="s">
        <v>1312</v>
      </c>
      <c r="I23" s="100">
        <v>45288</v>
      </c>
      <c r="J23" t="s">
        <v>91</v>
      </c>
      <c r="K23" t="s">
        <v>514</v>
      </c>
      <c r="L23" t="s">
        <v>1327</v>
      </c>
      <c r="M23" t="s">
        <v>78</v>
      </c>
      <c r="N23" t="s">
        <v>1329</v>
      </c>
      <c r="O23">
        <v>360</v>
      </c>
      <c r="P23">
        <v>360</v>
      </c>
      <c r="Q23">
        <v>6.75</v>
      </c>
      <c r="R23" t="s">
        <v>4748</v>
      </c>
      <c r="S23" t="s">
        <v>4749</v>
      </c>
      <c r="T23" t="s">
        <v>4101</v>
      </c>
      <c r="U23" t="s">
        <v>504</v>
      </c>
      <c r="V23" t="s">
        <v>4187</v>
      </c>
      <c r="W23" t="s">
        <v>4750</v>
      </c>
      <c r="X23" t="s">
        <v>4751</v>
      </c>
      <c r="Y23" t="s">
        <v>4752</v>
      </c>
      <c r="Z23" t="s">
        <v>4753</v>
      </c>
      <c r="AA23" t="s">
        <v>4492</v>
      </c>
    </row>
    <row r="24" spans="1:27" x14ac:dyDescent="0.25">
      <c r="A24" t="s">
        <v>1628</v>
      </c>
      <c r="B24" t="s">
        <v>1337</v>
      </c>
      <c r="C24" t="s">
        <v>296</v>
      </c>
      <c r="D24" t="s">
        <v>1303</v>
      </c>
      <c r="E24" s="104">
        <v>407</v>
      </c>
      <c r="F24" s="102">
        <v>43445.455636574072</v>
      </c>
      <c r="G24" s="102">
        <v>46367.455636574072</v>
      </c>
      <c r="H24" t="s">
        <v>1312</v>
      </c>
      <c r="J24" t="s">
        <v>91</v>
      </c>
      <c r="K24" t="s">
        <v>1313</v>
      </c>
      <c r="L24" t="s">
        <v>1339</v>
      </c>
      <c r="M24" t="s">
        <v>78</v>
      </c>
      <c r="N24" t="s">
        <v>1630</v>
      </c>
      <c r="O24">
        <v>0</v>
      </c>
      <c r="P24">
        <v>0</v>
      </c>
      <c r="Q24">
        <v>0</v>
      </c>
      <c r="R24" t="s">
        <v>6150</v>
      </c>
      <c r="S24" t="s">
        <v>6151</v>
      </c>
      <c r="T24" t="s">
        <v>6143</v>
      </c>
      <c r="U24" t="s">
        <v>6144</v>
      </c>
      <c r="V24" t="s">
        <v>6145</v>
      </c>
      <c r="W24" t="s">
        <v>6146</v>
      </c>
      <c r="X24" t="s">
        <v>6152</v>
      </c>
      <c r="Y24" t="s">
        <v>6153</v>
      </c>
      <c r="Z24" t="s">
        <v>6154</v>
      </c>
      <c r="AA24" t="s">
        <v>4130</v>
      </c>
    </row>
    <row r="25" spans="1:27" x14ac:dyDescent="0.25">
      <c r="A25" t="s">
        <v>1632</v>
      </c>
      <c r="B25" t="s">
        <v>1338</v>
      </c>
      <c r="C25" t="s">
        <v>296</v>
      </c>
      <c r="D25" t="s">
        <v>1303</v>
      </c>
      <c r="E25" s="104">
        <v>406</v>
      </c>
      <c r="F25" s="102">
        <v>43445.452013888891</v>
      </c>
      <c r="G25" s="102">
        <v>48193.452013888891</v>
      </c>
      <c r="H25" t="s">
        <v>1312</v>
      </c>
      <c r="J25" t="s">
        <v>91</v>
      </c>
      <c r="K25" t="s">
        <v>1313</v>
      </c>
      <c r="L25" t="s">
        <v>1342</v>
      </c>
      <c r="M25" t="s">
        <v>78</v>
      </c>
      <c r="N25" t="s">
        <v>1633</v>
      </c>
      <c r="O25">
        <v>0</v>
      </c>
      <c r="P25">
        <v>0</v>
      </c>
      <c r="Q25">
        <v>0</v>
      </c>
      <c r="R25" t="s">
        <v>6141</v>
      </c>
      <c r="S25" t="s">
        <v>6142</v>
      </c>
      <c r="T25" t="s">
        <v>6143</v>
      </c>
      <c r="U25" t="s">
        <v>6144</v>
      </c>
      <c r="V25" t="s">
        <v>6145</v>
      </c>
      <c r="W25" t="s">
        <v>6146</v>
      </c>
      <c r="X25" t="s">
        <v>6147</v>
      </c>
      <c r="Y25" t="s">
        <v>6148</v>
      </c>
      <c r="Z25" t="s">
        <v>6149</v>
      </c>
      <c r="AA25" t="s">
        <v>4130</v>
      </c>
    </row>
    <row r="26" spans="1:27" x14ac:dyDescent="0.25">
      <c r="A26" t="s">
        <v>3794</v>
      </c>
      <c r="B26" t="s">
        <v>3695</v>
      </c>
      <c r="C26" t="s">
        <v>65</v>
      </c>
      <c r="D26" t="s">
        <v>1303</v>
      </c>
      <c r="E26" s="104">
        <v>415</v>
      </c>
      <c r="F26" s="102">
        <v>40638.551504629628</v>
      </c>
      <c r="G26" s="102">
        <v>53422.551504629628</v>
      </c>
      <c r="H26" t="s">
        <v>70</v>
      </c>
      <c r="I26" s="100">
        <v>45296</v>
      </c>
      <c r="J26" t="s">
        <v>91</v>
      </c>
      <c r="K26" t="s">
        <v>1223</v>
      </c>
      <c r="L26" t="s">
        <v>3796</v>
      </c>
      <c r="M26" t="s">
        <v>78</v>
      </c>
      <c r="N26" t="s">
        <v>3942</v>
      </c>
      <c r="O26">
        <v>360</v>
      </c>
      <c r="P26">
        <v>360</v>
      </c>
      <c r="Q26">
        <v>18</v>
      </c>
      <c r="R26" t="s">
        <v>4383</v>
      </c>
      <c r="S26" t="s">
        <v>4384</v>
      </c>
      <c r="T26" t="s">
        <v>4101</v>
      </c>
      <c r="U26" t="s">
        <v>4385</v>
      </c>
      <c r="V26" t="s">
        <v>4386</v>
      </c>
      <c r="W26" t="s">
        <v>4387</v>
      </c>
      <c r="X26" t="s">
        <v>4388</v>
      </c>
      <c r="Y26" t="s">
        <v>4389</v>
      </c>
      <c r="Z26" t="s">
        <v>6121</v>
      </c>
      <c r="AA26" t="s">
        <v>4417</v>
      </c>
    </row>
    <row r="27" spans="1:27" x14ac:dyDescent="0.25">
      <c r="A27" t="s">
        <v>1539</v>
      </c>
      <c r="B27" t="s">
        <v>1541</v>
      </c>
      <c r="C27" t="s">
        <v>65</v>
      </c>
      <c r="D27" t="s">
        <v>1303</v>
      </c>
      <c r="E27" s="104">
        <v>417</v>
      </c>
      <c r="F27" s="100">
        <v>38091</v>
      </c>
      <c r="G27" s="100">
        <v>45396</v>
      </c>
      <c r="H27" t="s">
        <v>78</v>
      </c>
      <c r="I27" s="100">
        <v>45396</v>
      </c>
      <c r="J27" t="s">
        <v>91</v>
      </c>
      <c r="K27" t="s">
        <v>104</v>
      </c>
      <c r="L27" t="s">
        <v>1542</v>
      </c>
      <c r="M27" t="s">
        <v>78</v>
      </c>
      <c r="N27" t="s">
        <v>1543</v>
      </c>
      <c r="O27">
        <v>340</v>
      </c>
      <c r="P27">
        <v>340</v>
      </c>
      <c r="Q27">
        <v>6.8</v>
      </c>
      <c r="R27" t="s">
        <v>4228</v>
      </c>
      <c r="S27" t="s">
        <v>4229</v>
      </c>
      <c r="T27" t="s">
        <v>4230</v>
      </c>
      <c r="U27" t="s">
        <v>4231</v>
      </c>
      <c r="V27" t="s">
        <v>4232</v>
      </c>
      <c r="W27" t="s">
        <v>4233</v>
      </c>
      <c r="X27" t="s">
        <v>78</v>
      </c>
      <c r="Y27" t="s">
        <v>4234</v>
      </c>
      <c r="Z27" t="s">
        <v>4235</v>
      </c>
      <c r="AA27" t="s">
        <v>4236</v>
      </c>
    </row>
    <row r="28" spans="1:27" x14ac:dyDescent="0.25">
      <c r="A28" t="s">
        <v>1556</v>
      </c>
      <c r="B28" t="s">
        <v>1557</v>
      </c>
      <c r="C28" t="s">
        <v>65</v>
      </c>
      <c r="D28" t="s">
        <v>1303</v>
      </c>
      <c r="E28" s="104">
        <v>417</v>
      </c>
      <c r="F28" s="100">
        <v>38716</v>
      </c>
      <c r="G28" s="100">
        <v>45290</v>
      </c>
      <c r="H28" t="s">
        <v>78</v>
      </c>
      <c r="I28" s="100">
        <v>45290</v>
      </c>
      <c r="J28" t="s">
        <v>91</v>
      </c>
      <c r="K28" t="s">
        <v>104</v>
      </c>
      <c r="L28" t="s">
        <v>1558</v>
      </c>
      <c r="M28" t="s">
        <v>78</v>
      </c>
      <c r="N28" t="s">
        <v>1559</v>
      </c>
      <c r="O28">
        <v>120</v>
      </c>
      <c r="P28">
        <v>120</v>
      </c>
      <c r="Q28">
        <v>6</v>
      </c>
      <c r="R28" t="s">
        <v>4255</v>
      </c>
      <c r="S28" t="s">
        <v>4256</v>
      </c>
      <c r="T28" t="s">
        <v>4101</v>
      </c>
      <c r="U28" t="s">
        <v>504</v>
      </c>
      <c r="V28" t="s">
        <v>4203</v>
      </c>
      <c r="W28" t="s">
        <v>4110</v>
      </c>
      <c r="X28" t="s">
        <v>4257</v>
      </c>
      <c r="Y28" t="s">
        <v>4258</v>
      </c>
      <c r="Z28" t="s">
        <v>4259</v>
      </c>
      <c r="AA28" t="s">
        <v>4138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CONTRATOS (2)</vt:lpstr>
      <vt:lpstr>CONTRATOS copia</vt:lpstr>
      <vt:lpstr>ANEXO 1 </vt:lpstr>
      <vt:lpstr>CIAS PACC ONLINE</vt:lpstr>
      <vt:lpstr>RAMOS PACC ONLINE</vt:lpstr>
      <vt:lpstr>Hoja2</vt:lpstr>
      <vt:lpstr>'ANEXO 1 '!Títulos_a_imprimir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Salinas Poch</dc:creator>
  <cp:lastModifiedBy>CARLOS PÉREZ FERNÁNDEZ</cp:lastModifiedBy>
  <cp:lastPrinted>2023-11-10T12:50:11Z</cp:lastPrinted>
  <dcterms:created xsi:type="dcterms:W3CDTF">2023-07-17T14:41:51Z</dcterms:created>
  <dcterms:modified xsi:type="dcterms:W3CDTF">2023-11-20T09:51:33Z</dcterms:modified>
</cp:coreProperties>
</file>